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chartEx1.xml" ContentType="application/vnd.ms-office.chartex+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slicers/slicer2.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chartEx2.xml" ContentType="application/vnd.ms-office.chartex+xml"/>
  <Override PartName="/xl/charts/style14.xml" ContentType="application/vnd.ms-office.chartstyle+xml"/>
  <Override PartName="/xl/charts/colors14.xml" ContentType="application/vnd.ms-office.chartcolorstyle+xml"/>
  <Override PartName="/xl/charts/chartEx3.xml" ContentType="application/vnd.ms-office.chartex+xml"/>
  <Override PartName="/xl/charts/style15.xml" ContentType="application/vnd.ms-office.chartstyle+xml"/>
  <Override PartName="/xl/charts/colors15.xml" ContentType="application/vnd.ms-office.chartcolorstyle+xml"/>
  <Override PartName="/xl/charts/chart15.xml" ContentType="application/vnd.openxmlformats-officedocument.drawingml.chart+xml"/>
  <Override PartName="/xl/charts/style16.xml" ContentType="application/vnd.ms-office.chartstyle+xml"/>
  <Override PartName="/xl/charts/colors16.xml" ContentType="application/vnd.ms-office.chartcolorstyle+xml"/>
  <Override PartName="/xl/charts/chart16.xml" ContentType="application/vnd.openxmlformats-officedocument.drawingml.chart+xml"/>
  <Override PartName="/xl/charts/style17.xml" ContentType="application/vnd.ms-office.chartstyle+xml"/>
  <Override PartName="/xl/charts/colors17.xml" ContentType="application/vnd.ms-office.chartcolorstyle+xml"/>
  <Override PartName="/xl/charts/chart17.xml" ContentType="application/vnd.openxmlformats-officedocument.drawingml.chart+xml"/>
  <Override PartName="/xl/charts/style18.xml" ContentType="application/vnd.ms-office.chartstyle+xml"/>
  <Override PartName="/xl/charts/colors18.xml" ContentType="application/vnd.ms-office.chartcolorstyle+xml"/>
  <Override PartName="/xl/charts/chart18.xml" ContentType="application/vnd.openxmlformats-officedocument.drawingml.chart+xml"/>
  <Override PartName="/xl/charts/style19.xml" ContentType="application/vnd.ms-office.chartstyle+xml"/>
  <Override PartName="/xl/charts/colors19.xml" ContentType="application/vnd.ms-office.chartcolorstyle+xml"/>
  <Override PartName="/xl/charts/chart19.xml" ContentType="application/vnd.openxmlformats-officedocument.drawingml.chart+xml"/>
  <Override PartName="/xl/charts/style20.xml" ContentType="application/vnd.ms-office.chartstyle+xml"/>
  <Override PartName="/xl/charts/colors20.xml" ContentType="application/vnd.ms-office.chartcolorstyle+xml"/>
  <Override PartName="/xl/charts/chart20.xml" ContentType="application/vnd.openxmlformats-officedocument.drawingml.chart+xml"/>
  <Override PartName="/xl/charts/style21.xml" ContentType="application/vnd.ms-office.chartstyle+xml"/>
  <Override PartName="/xl/charts/colors21.xml" ContentType="application/vnd.ms-office.chartcolorstyle+xml"/>
  <Override PartName="/xl/charts/chart21.xml" ContentType="application/vnd.openxmlformats-officedocument.drawingml.chart+xml"/>
  <Override PartName="/xl/charts/style22.xml" ContentType="application/vnd.ms-office.chartstyle+xml"/>
  <Override PartName="/xl/charts/colors22.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3.xml" ContentType="application/vnd.openxmlformats-officedocument.drawing+xml"/>
  <Override PartName="/xl/charts/chart22.xml" ContentType="application/vnd.openxmlformats-officedocument.drawingml.chart+xml"/>
  <Override PartName="/xl/charts/style23.xml" ContentType="application/vnd.ms-office.chartstyle+xml"/>
  <Override PartName="/xl/charts/colors23.xml" ContentType="application/vnd.ms-office.chartcolorstyle+xml"/>
  <Override PartName="/xl/charts/chart23.xml" ContentType="application/vnd.openxmlformats-officedocument.drawingml.chart+xml"/>
  <Override PartName="/xl/charts/style24.xml" ContentType="application/vnd.ms-office.chartstyle+xml"/>
  <Override PartName="/xl/charts/colors24.xml" ContentType="application/vnd.ms-office.chartcolorstyle+xml"/>
  <Override PartName="/xl/charts/chart24.xml" ContentType="application/vnd.openxmlformats-officedocument.drawingml.chart+xml"/>
  <Override PartName="/xl/charts/style25.xml" ContentType="application/vnd.ms-office.chartstyle+xml"/>
  <Override PartName="/xl/charts/colors25.xml" ContentType="application/vnd.ms-office.chartcolorstyle+xml"/>
  <Override PartName="/xl/charts/chart25.xml" ContentType="application/vnd.openxmlformats-officedocument.drawingml.chart+xml"/>
  <Override PartName="/xl/charts/style26.xml" ContentType="application/vnd.ms-office.chartstyle+xml"/>
  <Override PartName="/xl/charts/colors26.xml" ContentType="application/vnd.ms-office.chartcolorstyle+xml"/>
  <Override PartName="/xl/charts/chart26.xml" ContentType="application/vnd.openxmlformats-officedocument.drawingml.chart+xml"/>
  <Override PartName="/xl/charts/style27.xml" ContentType="application/vnd.ms-office.chartstyle+xml"/>
  <Override PartName="/xl/charts/colors27.xml" ContentType="application/vnd.ms-office.chartcolorstyle+xml"/>
  <Override PartName="/xl/charts/chart27.xml" ContentType="application/vnd.openxmlformats-officedocument.drawingml.chart+xml"/>
  <Override PartName="/xl/charts/style28.xml" ContentType="application/vnd.ms-office.chartstyle+xml"/>
  <Override PartName="/xl/charts/colors28.xml" ContentType="application/vnd.ms-office.chartcolorstyle+xml"/>
  <Override PartName="/xl/pivotTables/pivotTable7.xml" ContentType="application/vnd.openxmlformats-officedocument.spreadsheetml.pivotTable+xml"/>
  <Override PartName="/xl/drawings/drawing4.xml" ContentType="application/vnd.openxmlformats-officedocument.drawing+xml"/>
  <Override PartName="/xl/charts/chart28.xml" ContentType="application/vnd.openxmlformats-officedocument.drawingml.chart+xml"/>
  <Override PartName="/xl/charts/style29.xml" ContentType="application/vnd.ms-office.chartstyle+xml"/>
  <Override PartName="/xl/charts/colors29.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5.xml" ContentType="application/vnd.openxmlformats-officedocument.drawing+xml"/>
  <Override PartName="/xl/charts/chartEx4.xml" ContentType="application/vnd.ms-office.chartex+xml"/>
  <Override PartName="/xl/charts/style30.xml" ContentType="application/vnd.ms-office.chartstyle+xml"/>
  <Override PartName="/xl/charts/colors30.xml" ContentType="application/vnd.ms-office.chartcolorstyle+xml"/>
  <Override PartName="/xl/charts/chart29.xml" ContentType="application/vnd.openxmlformats-officedocument.drawingml.chart+xml"/>
  <Override PartName="/xl/charts/style31.xml" ContentType="application/vnd.ms-office.chartstyle+xml"/>
  <Override PartName="/xl/charts/colors31.xml" ContentType="application/vnd.ms-office.chartcolorsty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6.xml" ContentType="application/vnd.openxmlformats-officedocument.drawing+xml"/>
  <Override PartName="/xl/charts/chart30.xml" ContentType="application/vnd.openxmlformats-officedocument.drawingml.chart+xml"/>
  <Override PartName="/xl/charts/style32.xml" ContentType="application/vnd.ms-office.chartstyle+xml"/>
  <Override PartName="/xl/charts/colors32.xml" ContentType="application/vnd.ms-office.chartcolorstyle+xml"/>
  <Override PartName="/xl/pivotTables/pivotTable14.xml" ContentType="application/vnd.openxmlformats-officedocument.spreadsheetml.pivotTable+xml"/>
  <Override PartName="/xl/drawings/drawing7.xml" ContentType="application/vnd.openxmlformats-officedocument.drawing+xml"/>
  <Override PartName="/xl/charts/chart31.xml" ContentType="application/vnd.openxmlformats-officedocument.drawingml.chart+xml"/>
  <Override PartName="/xl/charts/style33.xml" ContentType="application/vnd.ms-office.chartstyle+xml"/>
  <Override PartName="/xl/charts/colors33.xml" ContentType="application/vnd.ms-office.chartcolorsty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8.xml" ContentType="application/vnd.openxmlformats-officedocument.drawing+xml"/>
  <Override PartName="/xl/charts/chart32.xml" ContentType="application/vnd.openxmlformats-officedocument.drawingml.chart+xml"/>
  <Override PartName="/xl/charts/style34.xml" ContentType="application/vnd.ms-office.chartstyle+xml"/>
  <Override PartName="/xl/charts/colors34.xml" ContentType="application/vnd.ms-office.chartcolorsty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drawings/drawing9.xml" ContentType="application/vnd.openxmlformats-officedocument.drawing+xml"/>
  <Override PartName="/xl/charts/chart33.xml" ContentType="application/vnd.openxmlformats-officedocument.drawingml.chart+xml"/>
  <Override PartName="/xl/charts/style35.xml" ContentType="application/vnd.ms-office.chartstyle+xml"/>
  <Override PartName="/xl/charts/colors35.xml" ContentType="application/vnd.ms-office.chartcolorstyle+xml"/>
  <Override PartName="/xl/charts/chartEx5.xml" ContentType="application/vnd.ms-office.chartex+xml"/>
  <Override PartName="/xl/charts/style36.xml" ContentType="application/vnd.ms-office.chartstyle+xml"/>
  <Override PartName="/xl/charts/colors36.xml" ContentType="application/vnd.ms-office.chartcolorsty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10.xml" ContentType="application/vnd.openxmlformats-officedocument.drawing+xml"/>
  <Override PartName="/xl/charts/chart34.xml" ContentType="application/vnd.openxmlformats-officedocument.drawingml.chart+xml"/>
  <Override PartName="/xl/charts/style37.xml" ContentType="application/vnd.ms-office.chartstyle+xml"/>
  <Override PartName="/xl/charts/colors37.xml" ContentType="application/vnd.ms-office.chartcolorstyle+xml"/>
  <Override PartName="/xl/pivotTables/pivotTable22.xml" ContentType="application/vnd.openxmlformats-officedocument.spreadsheetml.pivotTable+xml"/>
  <Override PartName="/xl/drawings/drawing11.xml" ContentType="application/vnd.openxmlformats-officedocument.drawing+xml"/>
  <Override PartName="/xl/charts/chart35.xml" ContentType="application/vnd.openxmlformats-officedocument.drawingml.chart+xml"/>
  <Override PartName="/xl/charts/style38.xml" ContentType="application/vnd.ms-office.chartstyle+xml"/>
  <Override PartName="/xl/charts/colors38.xml" ContentType="application/vnd.ms-office.chartcolorstyle+xml"/>
  <Override PartName="/xl/pivotTables/pivotTable23.xml" ContentType="application/vnd.openxmlformats-officedocument.spreadsheetml.pivotTable+xml"/>
  <Override PartName="/xl/drawings/drawing12.xml" ContentType="application/vnd.openxmlformats-officedocument.drawing+xml"/>
  <Override PartName="/xl/charts/chart36.xml" ContentType="application/vnd.openxmlformats-officedocument.drawingml.chart+xml"/>
  <Override PartName="/xl/charts/style39.xml" ContentType="application/vnd.ms-office.chartstyle+xml"/>
  <Override PartName="/xl/charts/colors3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hidePivotFieldList="1"/>
  <mc:AlternateContent xmlns:mc="http://schemas.openxmlformats.org/markup-compatibility/2006">
    <mc:Choice Requires="x15">
      <x15ac:absPath xmlns:x15ac="http://schemas.microsoft.com/office/spreadsheetml/2010/11/ac" url="E:\مشاريع الاكسل\"/>
    </mc:Choice>
  </mc:AlternateContent>
  <xr:revisionPtr revIDLastSave="0" documentId="13_ncr:1_{843BEE3D-8D8D-429C-809D-6541A2EA994E}" xr6:coauthVersionLast="47" xr6:coauthVersionMax="47" xr10:uidLastSave="{00000000-0000-0000-0000-000000000000}"/>
  <bookViews>
    <workbookView showSheetTabs="0" xWindow="-120" yWindow="-120" windowWidth="20730" windowHeight="11160" tabRatio="849" xr2:uid="{00000000-000D-0000-FFFF-FFFF00000000}"/>
  </bookViews>
  <sheets>
    <sheet name="Dashboard" sheetId="21" r:id="rId1"/>
    <sheet name="Dashboard 2" sheetId="23" r:id="rId2"/>
    <sheet name="Data Sales" sheetId="22" state="hidden" r:id="rId3"/>
    <sheet name="sales Data" sheetId="25" r:id="rId4"/>
    <sheet name="KPI" sheetId="2" r:id="rId5"/>
    <sheet name="Profit Month" sheetId="17" r:id="rId6"/>
    <sheet name="YOY" sheetId="3" r:id="rId7"/>
    <sheet name="Ship mode total order" sheetId="4" r:id="rId8"/>
    <sheet name="Customers by Profit" sheetId="5" r:id="rId9"/>
    <sheet name="Segment profit" sheetId="6" r:id="rId10"/>
    <sheet name="Profit City" sheetId="9" r:id="rId11"/>
    <sheet name="Profit State" sheetId="10" r:id="rId12"/>
    <sheet name="Profit Region" sheetId="11" r:id="rId13"/>
    <sheet name="Profit Category" sheetId="12" r:id="rId14"/>
    <sheet name="Profit Subcategory" sheetId="13" r:id="rId15"/>
  </sheets>
  <definedNames>
    <definedName name="_xlchart.v1.12" hidden="1">'Ship mode total order'!$E$8:$E$11</definedName>
    <definedName name="_xlchart.v1.13" hidden="1">'Ship mode total order'!$F$8:$F$11</definedName>
    <definedName name="_xlchart.v1.5" hidden="1">'Ship mode total order'!$E$8:$E$11</definedName>
    <definedName name="_xlchart.v1.6" hidden="1">'Ship mode total order'!$F$8:$F$11</definedName>
    <definedName name="_xlchart.v5.0" hidden="1">'Profit State'!$A$19</definedName>
    <definedName name="_xlchart.v5.1" hidden="1">'Profit State'!$A$20:$A$68</definedName>
    <definedName name="_xlchart.v5.10" hidden="1">'Profit State'!$B$20:$B$68</definedName>
    <definedName name="_xlchart.v5.11" hidden="1">'Profit State'!$E$19</definedName>
    <definedName name="_xlchart.v5.14" hidden="1">'Profit State'!$A$19</definedName>
    <definedName name="_xlchart.v5.15" hidden="1">'Profit State'!$A$20:$A$68</definedName>
    <definedName name="_xlchart.v5.16" hidden="1">'Profit State'!$B$19</definedName>
    <definedName name="_xlchart.v5.17" hidden="1">'Profit State'!$B$20:$B$68</definedName>
    <definedName name="_xlchart.v5.18" hidden="1">'Profit State'!$E$19</definedName>
    <definedName name="_xlchart.v5.2" hidden="1">'Profit State'!$B$19</definedName>
    <definedName name="_xlchart.v5.3" hidden="1">'Profit State'!$B$20:$B$68</definedName>
    <definedName name="_xlchart.v5.4" hidden="1">'Profit State'!$E$19</definedName>
    <definedName name="_xlchart.v5.7" hidden="1">'Profit State'!$A$19</definedName>
    <definedName name="_xlchart.v5.8" hidden="1">'Profit State'!$A$20:$A$68</definedName>
    <definedName name="_xlchart.v5.9" hidden="1">'Profit State'!$B$19</definedName>
    <definedName name="ExternalData_1" localSheetId="3" hidden="1">'sales Data'!$A$3:$AB$1003</definedName>
    <definedName name="Slicer_Region">#N/A</definedName>
    <definedName name="Slicer_Segment">#N/A</definedName>
    <definedName name="Slicer_Year">#N/A</definedName>
  </definedNames>
  <calcPr calcId="191029"/>
  <pivotCaches>
    <pivotCache cacheId="0" r:id="rId16"/>
    <pivotCache cacheId="1" r:id="rId17"/>
    <pivotCache cacheId="259" r:id="rId18"/>
    <pivotCache cacheId="262" r:id="rId19"/>
    <pivotCache cacheId="265" r:id="rId20"/>
    <pivotCache cacheId="268" r:id="rId21"/>
    <pivotCache cacheId="271" r:id="rId22"/>
    <pivotCache cacheId="274" r:id="rId23"/>
    <pivotCache cacheId="277" r:id="rId24"/>
    <pivotCache cacheId="282" r:id="rId25"/>
    <pivotCache cacheId="285" r:id="rId26"/>
    <pivotCache cacheId="290" r:id="rId27"/>
    <pivotCache cacheId="293" r:id="rId28"/>
    <pivotCache cacheId="320" r:id="rId29"/>
    <pivotCache cacheId="322" r:id="rId30"/>
    <pivotCache cacheId="324" r:id="rId31"/>
    <pivotCache cacheId="326" r:id="rId32"/>
    <pivotCache cacheId="330" r:id="rId33"/>
    <pivotCache cacheId="318" r:id="rId34"/>
    <pivotCache cacheId="337" r:id="rId35"/>
    <pivotCache cacheId="342" r:id="rId36"/>
    <pivotCache cacheId="335" r:id="rId37"/>
    <pivotCache cacheId="340" r:id="rId38"/>
  </pivotCaches>
  <extLst>
    <ext xmlns:x14="http://schemas.microsoft.com/office/spreadsheetml/2009/9/main" uri="{876F7934-8845-4945-9796-88D515C7AA90}">
      <x14:pivotCaches>
        <pivotCache cacheId="23" r:id="rId39"/>
        <pivotCache cacheId="24" r:id="rId40"/>
      </x14:pivotCaches>
    </ext>
    <ext xmlns:x14="http://schemas.microsoft.com/office/spreadsheetml/2009/9/main" uri="{BBE1A952-AA13-448e-AADC-164F8A28A991}">
      <x14:slicerCaches>
        <x14:slicerCache r:id="rId41"/>
        <x14:slicerCache r:id="rId42"/>
        <x14:slicerCache r:id="rId4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ample - Superstore_be4b0b0e-723a-49af-ae7d-d9ecc4015fc0" name="Sample - Superstore" connection="Query - Sample - Superstore"/>
        </x15:modelTables>
        <x15:extLst>
          <ext xmlns:x16="http://schemas.microsoft.com/office/spreadsheetml/2014/11/main" uri="{9835A34E-60A6-4A7C-AAB8-D5F71C897F49}">
            <x16:modelTimeGroupings>
              <x16:modelTimeGrouping tableName="Sample - Superstore" columnName="Ship Date" columnId="Ship Date">
                <x16:calculatedTimeColumn columnName="Ship Date (Year)" columnId="Ship Date (Year)" contentType="year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1" i="10" l="1"/>
  <c r="E22" i="10"/>
  <c r="E23" i="10"/>
  <c r="E24" i="10"/>
  <c r="E25" i="10"/>
  <c r="E26" i="10"/>
  <c r="E27" i="10"/>
  <c r="E28" i="10"/>
  <c r="E29" i="10"/>
  <c r="E30" i="10"/>
  <c r="E31" i="10"/>
  <c r="E32" i="10"/>
  <c r="E33" i="10"/>
  <c r="E34" i="10"/>
  <c r="E35" i="10"/>
  <c r="E36" i="10"/>
  <c r="E37" i="10"/>
  <c r="E38" i="10"/>
  <c r="E39" i="10"/>
  <c r="E40" i="10"/>
  <c r="E41" i="10"/>
  <c r="E42"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20" i="10"/>
  <c r="G16" i="3"/>
  <c r="H16" i="3"/>
  <c r="E16" i="3"/>
  <c r="D16" i="3"/>
  <c r="F16" i="3"/>
  <c r="I16" i="2"/>
  <c r="I19" i="10"/>
  <c r="B15" i="2"/>
  <c r="R12" i="2"/>
  <c r="O17" i="2"/>
  <c r="L16" i="2"/>
  <c r="F17" i="2"/>
  <c r="G18" i="9"/>
  <c r="F6" i="5"/>
  <c r="B17" i="1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BD1CFD5-5411-40F1-B320-FF58911AD4FA}" keepAlive="1" name="ModelConnection_ExternalData_1" description="Data Model" type="5" refreshedVersion="8" minRefreshableVersion="5" saveData="1">
    <dbPr connection="Data Model Connection" command="DRILLTHROUGH MAXROWS 1000 SELECT FROM [Model] WHERE ([Sample - Superstore].[Year].[All],[Measures].[Sum of Sales]) RETURN [$Sample - Superstore].[Row ID],[$Sample - Superstore].[Order ID],[$Sample - Superstore].[Order Date],[$Sample - Superstore].[Ship Date],[$Sample - Superstore].[Ship Mode],[$Sample - Superstore].[Customer ID],[$Sample - Superstore].[Customer Name],[$Sample - Superstore].[Segment],[$Sample - Superstore].[Country],[$Sample - Superstore].[City],[$Sample - Superstore].[State],[$Sample - Superstore].[Postal Code],[$Sample - Superstore].[Region],[$Sample - Superstore].[Product ID],[$Sample - Superstore].[Category],[$Sample - Superstore].[Sub-Category],[$Sample - Superstore].[Product Name],[$Sample - Superstore].[Sales],[$Sample - Superstore].[Quantity],[$Sample - Superstore].[Unit Price],[$Sample - Superstore].[GOGS],[$Sample - Superstore].[Discount],[$Sample - Superstore].[Discount Value],[$Sample - Superstore].[Profit],[$Sample - Superstore].[Lead Time],[$Sample - Superstore].[Year],[$Sample - Superstore].[Month],[$Sample - Superstore].[Ship Date (Year)]" commandType="4"/>
    <extLst>
      <ext xmlns:x15="http://schemas.microsoft.com/office/spreadsheetml/2010/11/main" uri="{DE250136-89BD-433C-8126-D09CA5730AF9}">
        <x15:connection id="" model="1"/>
      </ext>
    </extLst>
  </connection>
  <connection id="2" xr16:uid="{2ACD9704-D235-4FCC-A429-8C24DBC206F8}" name="Query - Sample - Superstore" description="Connection to the 'Sample - Superstore' query in the workbook." type="100" refreshedVersion="8" minRefreshableVersion="5">
    <extLst>
      <ext xmlns:x15="http://schemas.microsoft.com/office/spreadsheetml/2010/11/main" uri="{DE250136-89BD-433C-8126-D09CA5730AF9}">
        <x15:connection id="6d8314ef-e854-45a5-8f77-0801c753fc90"/>
      </ext>
    </extLst>
  </connection>
  <connection id="3" xr16:uid="{B7CF4DE6-F458-4026-9BD3-CD85736DB598}"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<sst xmlns="http://schemas.openxmlformats.org/spreadsheetml/2006/main" count="19227" uniqueCount="4880">
  <si>
    <t>Distinct Count of Order ID</t>
  </si>
  <si>
    <t>Row Labels</t>
  </si>
  <si>
    <t>First Class</t>
  </si>
  <si>
    <t>Same Day</t>
  </si>
  <si>
    <t>Second Class</t>
  </si>
  <si>
    <t>Standard Class</t>
  </si>
  <si>
    <t>Grand Total</t>
  </si>
  <si>
    <t>Sum of Profit</t>
  </si>
  <si>
    <t>Consumer</t>
  </si>
  <si>
    <t>Corporate</t>
  </si>
  <si>
    <t>Home Office</t>
  </si>
  <si>
    <t>Sum of Sales</t>
  </si>
  <si>
    <t>Apr</t>
  </si>
  <si>
    <t>Aug</t>
  </si>
  <si>
    <t>Dec</t>
  </si>
  <si>
    <t>Feb</t>
  </si>
  <si>
    <t>Jan</t>
  </si>
  <si>
    <t>Jul</t>
  </si>
  <si>
    <t>Jun</t>
  </si>
  <si>
    <t>Mar</t>
  </si>
  <si>
    <t>May</t>
  </si>
  <si>
    <t>Nov</t>
  </si>
  <si>
    <t>Oct</t>
  </si>
  <si>
    <t>Sep</t>
  </si>
  <si>
    <t xml:space="preserve"> Order ID</t>
  </si>
  <si>
    <t>Sum of Quantity</t>
  </si>
  <si>
    <t>Profit Margin</t>
  </si>
  <si>
    <t>YOY</t>
  </si>
  <si>
    <t>Total profit</t>
  </si>
  <si>
    <t>Aaron Bergman</t>
  </si>
  <si>
    <t>Aaron Smayling</t>
  </si>
  <si>
    <t>Adam Bellavance</t>
  </si>
  <si>
    <t>Adam Hart</t>
  </si>
  <si>
    <t>Adam Shillingsburg</t>
  </si>
  <si>
    <t>Adrian Barton</t>
  </si>
  <si>
    <t>Adrian Hane</t>
  </si>
  <si>
    <t>Aimee Bixby</t>
  </si>
  <si>
    <t>Alan Barnes</t>
  </si>
  <si>
    <t>Alan Dominguez</t>
  </si>
  <si>
    <t>Alan Haines</t>
  </si>
  <si>
    <t>Alan Schoenberger</t>
  </si>
  <si>
    <t>Alan Shonely</t>
  </si>
  <si>
    <t>Alejandro Ballentine</t>
  </si>
  <si>
    <t>Alejandro Savely</t>
  </si>
  <si>
    <t>Alex Avila</t>
  </si>
  <si>
    <t>Alex Grayson</t>
  </si>
  <si>
    <t>Alex Russell</t>
  </si>
  <si>
    <t>Alice McCarthy</t>
  </si>
  <si>
    <t>Allen Goldenen</t>
  </si>
  <si>
    <t>Allen Rosenblatt</t>
  </si>
  <si>
    <t>Alyssa Crouse</t>
  </si>
  <si>
    <t>Alyssa Tate</t>
  </si>
  <si>
    <t>Amy Cox</t>
  </si>
  <si>
    <t>Amy Hunt</t>
  </si>
  <si>
    <t>Andrew Gjertsen</t>
  </si>
  <si>
    <t>Andrew Roberts</t>
  </si>
  <si>
    <t>Andy Gerbode</t>
  </si>
  <si>
    <t>Andy Reiter</t>
  </si>
  <si>
    <t>Ann Blume</t>
  </si>
  <si>
    <t>Ann Chong</t>
  </si>
  <si>
    <t>Ann Steele</t>
  </si>
  <si>
    <t>Anna Andreadi</t>
  </si>
  <si>
    <t>Anna Chung</t>
  </si>
  <si>
    <t>Anna Gayman</t>
  </si>
  <si>
    <t>Anna H�berlin</t>
  </si>
  <si>
    <t>Anne McFarland</t>
  </si>
  <si>
    <t>Anne Pryor</t>
  </si>
  <si>
    <t>Annie Zypern</t>
  </si>
  <si>
    <t>Anthony Garverick</t>
  </si>
  <si>
    <t>Anthony Jacobs</t>
  </si>
  <si>
    <t>Anthony Rawles</t>
  </si>
  <si>
    <t>Anthony Witt</t>
  </si>
  <si>
    <t>Arianne Irving</t>
  </si>
  <si>
    <t>Art Ferguson</t>
  </si>
  <si>
    <t>Art Foster</t>
  </si>
  <si>
    <t>Arthur Gainer</t>
  </si>
  <si>
    <t>Arthur Prichep</t>
  </si>
  <si>
    <t>Arthur Wiediger</t>
  </si>
  <si>
    <t>Barbara Fisher</t>
  </si>
  <si>
    <t>Barry Blumstein</t>
  </si>
  <si>
    <t>Barry Franz</t>
  </si>
  <si>
    <t>Barry Franz�sisch</t>
  </si>
  <si>
    <t>Barry Gonzalez</t>
  </si>
  <si>
    <t>Barry Pond</t>
  </si>
  <si>
    <t>Barry Weirich</t>
  </si>
  <si>
    <t>Bart Pistole</t>
  </si>
  <si>
    <t>Bart Watters</t>
  </si>
  <si>
    <t>Becky Castell</t>
  </si>
  <si>
    <t>Becky Martin</t>
  </si>
  <si>
    <t>Becky Pak</t>
  </si>
  <si>
    <t>Ben Ferrer</t>
  </si>
  <si>
    <t>Ben Peterman</t>
  </si>
  <si>
    <t>Ben Wallace</t>
  </si>
  <si>
    <t>Benjamin Patterson</t>
  </si>
  <si>
    <t>Benjamin Venier</t>
  </si>
  <si>
    <t>Berenike Kampe</t>
  </si>
  <si>
    <t>Beth Fritzler</t>
  </si>
  <si>
    <t>Beth Paige</t>
  </si>
  <si>
    <t>Bill Donatelli</t>
  </si>
  <si>
    <t>Bill Overfelt</t>
  </si>
  <si>
    <t>Bill Stewart</t>
  </si>
  <si>
    <t>Bill Tyler</t>
  </si>
  <si>
    <t>Bobby Trafton</t>
  </si>
  <si>
    <t>Brad Eason</t>
  </si>
  <si>
    <t>Bradley Drucker</t>
  </si>
  <si>
    <t>Bradley Talbott</t>
  </si>
  <si>
    <t>Brenda Bowman</t>
  </si>
  <si>
    <t>Brendan Murry</t>
  </si>
  <si>
    <t>Brendan Sweed</t>
  </si>
  <si>
    <t>Brian Dahlen</t>
  </si>
  <si>
    <t>Brian DeCherney</t>
  </si>
  <si>
    <t>Brian Moss</t>
  </si>
  <si>
    <t>Brian Stugart</t>
  </si>
  <si>
    <t>Brian Thompson</t>
  </si>
  <si>
    <t>Brooke Gillingham</t>
  </si>
  <si>
    <t>Brosina Hoffman</t>
  </si>
  <si>
    <t>Bruce Stewart</t>
  </si>
  <si>
    <t>Bryan Mills</t>
  </si>
  <si>
    <t>Cari Sayre</t>
  </si>
  <si>
    <t>Cari Schnelling</t>
  </si>
  <si>
    <t>Carl Ludwig</t>
  </si>
  <si>
    <t>Carlos Daly</t>
  </si>
  <si>
    <t>Carlos Meador</t>
  </si>
  <si>
    <t>Carlos Soltero</t>
  </si>
  <si>
    <t>Carol Adams</t>
  </si>
  <si>
    <t>Carol Darley</t>
  </si>
  <si>
    <t>Carol Triggs</t>
  </si>
  <si>
    <t>Caroline Jumper</t>
  </si>
  <si>
    <t>Cassandra Brandow</t>
  </si>
  <si>
    <t>Catherine Glotzbach</t>
  </si>
  <si>
    <t>Cathy Armstrong</t>
  </si>
  <si>
    <t>Cathy Hwang</t>
  </si>
  <si>
    <t>Cathy Prescott</t>
  </si>
  <si>
    <t>Chad Cunningham</t>
  </si>
  <si>
    <t>Chad Sievert</t>
  </si>
  <si>
    <t>Charles Crestani</t>
  </si>
  <si>
    <t>Charles McCrossin</t>
  </si>
  <si>
    <t>Charles Sheldon</t>
  </si>
  <si>
    <t>Charlotte Melton</t>
  </si>
  <si>
    <t>Chloris Kastensmidt</t>
  </si>
  <si>
    <t>Chris Cortes</t>
  </si>
  <si>
    <t>Christina Anderson</t>
  </si>
  <si>
    <t>Christina DeMoss</t>
  </si>
  <si>
    <t>Christine Abelman</t>
  </si>
  <si>
    <t>Christine Kargatis</t>
  </si>
  <si>
    <t>Christine Phan</t>
  </si>
  <si>
    <t>Christopher Conant</t>
  </si>
  <si>
    <t>Christopher Martinez</t>
  </si>
  <si>
    <t>Christopher Schild</t>
  </si>
  <si>
    <t>Christy Brittain</t>
  </si>
  <si>
    <t>Chuck Clark</t>
  </si>
  <si>
    <t>Chuck Magee</t>
  </si>
  <si>
    <t>Cindy Chapman</t>
  </si>
  <si>
    <t>Cindy Schnelling</t>
  </si>
  <si>
    <t>Cindy Stewart</t>
  </si>
  <si>
    <t>Claire Gute</t>
  </si>
  <si>
    <t>Claudia Bergmann</t>
  </si>
  <si>
    <t>Clay Ludtke</t>
  </si>
  <si>
    <t>Clay Rozendal</t>
  </si>
  <si>
    <t>Clytie Kelty</t>
  </si>
  <si>
    <t>Corey Catlett</t>
  </si>
  <si>
    <t>Corey-Lock</t>
  </si>
  <si>
    <t>Corinna Mitchell</t>
  </si>
  <si>
    <t>Craig Carreira</t>
  </si>
  <si>
    <t>Craig Carroll</t>
  </si>
  <si>
    <t>Craig Leslie</t>
  </si>
  <si>
    <t>Craig Molinari</t>
  </si>
  <si>
    <t>Craig Reiter</t>
  </si>
  <si>
    <t>Craig Yedwab</t>
  </si>
  <si>
    <t>Cyma Kinney</t>
  </si>
  <si>
    <t>Cynthia Arntzen</t>
  </si>
  <si>
    <t>Cynthia Voltz</t>
  </si>
  <si>
    <t>Cyra Reiten</t>
  </si>
  <si>
    <t>Damala Kotsonis</t>
  </si>
  <si>
    <t>Dan Campbell</t>
  </si>
  <si>
    <t>Dan Lawera</t>
  </si>
  <si>
    <t>Dan Reichenbach</t>
  </si>
  <si>
    <t>Daniel Byrd</t>
  </si>
  <si>
    <t>Daniel Lacy</t>
  </si>
  <si>
    <t>Daniel Raglin</t>
  </si>
  <si>
    <t>Dario Medina</t>
  </si>
  <si>
    <t>Darren Budd</t>
  </si>
  <si>
    <t>Darren Koutras</t>
  </si>
  <si>
    <t>Darren Powers</t>
  </si>
  <si>
    <t>Darrin Martin</t>
  </si>
  <si>
    <t>Darrin Sayre</t>
  </si>
  <si>
    <t>Darrin Van Huff</t>
  </si>
  <si>
    <t>Dave Brooks</t>
  </si>
  <si>
    <t>Dave Hallsten</t>
  </si>
  <si>
    <t>Dave Kipp</t>
  </si>
  <si>
    <t>Dave Poirier</t>
  </si>
  <si>
    <t>David Bremer</t>
  </si>
  <si>
    <t>David Flashing</t>
  </si>
  <si>
    <t>David Philippe</t>
  </si>
  <si>
    <t>David Smith</t>
  </si>
  <si>
    <t>David Wiener</t>
  </si>
  <si>
    <t>Dean Braden</t>
  </si>
  <si>
    <t>Dean Katz</t>
  </si>
  <si>
    <t>Dean percer</t>
  </si>
  <si>
    <t>Deanra Eno</t>
  </si>
  <si>
    <t>Deborah Brumfield</t>
  </si>
  <si>
    <t>Debra Catini</t>
  </si>
  <si>
    <t>Deirdre Greer</t>
  </si>
  <si>
    <t>Delfina Latchford</t>
  </si>
  <si>
    <t>Denise Monton</t>
  </si>
  <si>
    <t>Dennis Kane</t>
  </si>
  <si>
    <t>Dennis Pardue</t>
  </si>
  <si>
    <t>Denny Ordway</t>
  </si>
  <si>
    <t>Dianna Vittorini</t>
  </si>
  <si>
    <t>Dianna Wilson</t>
  </si>
  <si>
    <t>Dionis Lloyd</t>
  </si>
  <si>
    <t>Don Jones</t>
  </si>
  <si>
    <t>Don Miller</t>
  </si>
  <si>
    <t>Don Weiss</t>
  </si>
  <si>
    <t>Dorothy Badders</t>
  </si>
  <si>
    <t>Dorothy Dickinson</t>
  </si>
  <si>
    <t>Dorothy Wardle</t>
  </si>
  <si>
    <t>Dorris liebe</t>
  </si>
  <si>
    <t>Doug Bickford</t>
  </si>
  <si>
    <t>Duane Benoit</t>
  </si>
  <si>
    <t>Duane Huffman</t>
  </si>
  <si>
    <t>Ed Braxton</t>
  </si>
  <si>
    <t>Ed Jacobs</t>
  </si>
  <si>
    <t>Edward Becker</t>
  </si>
  <si>
    <t>Edward Hooks</t>
  </si>
  <si>
    <t>Eleni McCrary</t>
  </si>
  <si>
    <t>Elizabeth Moffitt</t>
  </si>
  <si>
    <t>Ellis Ballard</t>
  </si>
  <si>
    <t>Elpida Rittenbach</t>
  </si>
  <si>
    <t>Emily Burns</t>
  </si>
  <si>
    <t>Emily Ducich</t>
  </si>
  <si>
    <t>Emily Grady</t>
  </si>
  <si>
    <t>Emily Phan</t>
  </si>
  <si>
    <t>Eric Barreto</t>
  </si>
  <si>
    <t>Eric Hoffmann</t>
  </si>
  <si>
    <t>Eric Murdock</t>
  </si>
  <si>
    <t>Erica Bern</t>
  </si>
  <si>
    <t>Erica Hackney</t>
  </si>
  <si>
    <t>Erica Hernandez</t>
  </si>
  <si>
    <t>Erica Smith</t>
  </si>
  <si>
    <t>Erin Ashbrook</t>
  </si>
  <si>
    <t>Erin Creighton</t>
  </si>
  <si>
    <t>Erin Mull</t>
  </si>
  <si>
    <t>Erin Smith</t>
  </si>
  <si>
    <t>Eudokia Martin</t>
  </si>
  <si>
    <t>Eugene Barchas</t>
  </si>
  <si>
    <t>Eugene Hildebrand</t>
  </si>
  <si>
    <t>Eugene Moren</t>
  </si>
  <si>
    <t>Eva Jacobs</t>
  </si>
  <si>
    <t>Evan Bailliet</t>
  </si>
  <si>
    <t>Evan Henry</t>
  </si>
  <si>
    <t>Evan Minnotte</t>
  </si>
  <si>
    <t>Filia McAdams</t>
  </si>
  <si>
    <t>Frank Atkinson</t>
  </si>
  <si>
    <t>Frank Carlisle</t>
  </si>
  <si>
    <t>Frank Gastineau</t>
  </si>
  <si>
    <t>Frank Hawley</t>
  </si>
  <si>
    <t>Frank Merwin</t>
  </si>
  <si>
    <t>Frank Olsen</t>
  </si>
  <si>
    <t>Frank Preis</t>
  </si>
  <si>
    <t>Fred Chung</t>
  </si>
  <si>
    <t>Fred Harton</t>
  </si>
  <si>
    <t>Fred Hopkins</t>
  </si>
  <si>
    <t>Fred McMath</t>
  </si>
  <si>
    <t>Gary Hansen</t>
  </si>
  <si>
    <t>Gary Hwang</t>
  </si>
  <si>
    <t>Gary McGarr</t>
  </si>
  <si>
    <t>Gary Mitchum</t>
  </si>
  <si>
    <t>Gene Hale</t>
  </si>
  <si>
    <t>Gene McClure</t>
  </si>
  <si>
    <t>George Bell</t>
  </si>
  <si>
    <t>Giulietta Dortch</t>
  </si>
  <si>
    <t>Giulietta Weimer</t>
  </si>
  <si>
    <t>Grant Thornton</t>
  </si>
  <si>
    <t>Greg Guthrie</t>
  </si>
  <si>
    <t>Greg Hansen</t>
  </si>
  <si>
    <t>Greg Matthias</t>
  </si>
  <si>
    <t>Greg Maxwell</t>
  </si>
  <si>
    <t>Greg Tran</t>
  </si>
  <si>
    <t>Guy Armstrong</t>
  </si>
  <si>
    <t>Guy Phonely</t>
  </si>
  <si>
    <t>Guy Thornton</t>
  </si>
  <si>
    <t>Harold Dahlen</t>
  </si>
  <si>
    <t>Harold Pawlan</t>
  </si>
  <si>
    <t>Harry Greene</t>
  </si>
  <si>
    <t>Harry Marie</t>
  </si>
  <si>
    <t>Heather Kirkland</t>
  </si>
  <si>
    <t>Helen Abelman</t>
  </si>
  <si>
    <t>Helen Andreada</t>
  </si>
  <si>
    <t>Helen Wasserman</t>
  </si>
  <si>
    <t>Henia Zydlo</t>
  </si>
  <si>
    <t>Henry Goldwyn</t>
  </si>
  <si>
    <t>Herbert Flentye</t>
  </si>
  <si>
    <t>Hilary Holden</t>
  </si>
  <si>
    <t>Hunter Glantz</t>
  </si>
  <si>
    <t>Hunter Lopez</t>
  </si>
  <si>
    <t>Irene Maddox</t>
  </si>
  <si>
    <t>Jack Garza</t>
  </si>
  <si>
    <t>Jack Lebron</t>
  </si>
  <si>
    <t>Jack O'Briant</t>
  </si>
  <si>
    <t>James Galang</t>
  </si>
  <si>
    <t>James Lanier</t>
  </si>
  <si>
    <t>Jamie Frazer</t>
  </si>
  <si>
    <t>Jamie Kunitz</t>
  </si>
  <si>
    <t>Jane Waco</t>
  </si>
  <si>
    <t>Janet Lee</t>
  </si>
  <si>
    <t>Janet Martin</t>
  </si>
  <si>
    <t>Janet Molinari</t>
  </si>
  <si>
    <t>Jas O'Carroll</t>
  </si>
  <si>
    <t>Jason Fortune-</t>
  </si>
  <si>
    <t>Jason Gross</t>
  </si>
  <si>
    <t>Jasper Cacioppo</t>
  </si>
  <si>
    <t>Jay Kimmel</t>
  </si>
  <si>
    <t>Jennifer Braxton</t>
  </si>
  <si>
    <t>Jennifer Ferguson</t>
  </si>
  <si>
    <t>Jennifer Halladay</t>
  </si>
  <si>
    <t>Jennifer Patt</t>
  </si>
  <si>
    <t>Jeremy Ellison</t>
  </si>
  <si>
    <t>Jeremy Farry</t>
  </si>
  <si>
    <t>Jeremy Lonsdale</t>
  </si>
  <si>
    <t>Jeremy Pistek</t>
  </si>
  <si>
    <t>Jessica Myrick</t>
  </si>
  <si>
    <t>Jesus Ocampo</t>
  </si>
  <si>
    <t>Jill Fjeld</t>
  </si>
  <si>
    <t>Jill Matthias</t>
  </si>
  <si>
    <t>Jill Stevenson</t>
  </si>
  <si>
    <t>Jim Epp</t>
  </si>
  <si>
    <t>Jim Karlsson</t>
  </si>
  <si>
    <t>Jim Mitchum</t>
  </si>
  <si>
    <t>Jim Radford</t>
  </si>
  <si>
    <t>Jim Sink</t>
  </si>
  <si>
    <t>Joe Elijah</t>
  </si>
  <si>
    <t>Joe Kamberova</t>
  </si>
  <si>
    <t>Joel Eaton</t>
  </si>
  <si>
    <t>John Castell</t>
  </si>
  <si>
    <t>John Dryer</t>
  </si>
  <si>
    <t>John Huston</t>
  </si>
  <si>
    <t>John Lee</t>
  </si>
  <si>
    <t>John Lucas</t>
  </si>
  <si>
    <t>John Murray</t>
  </si>
  <si>
    <t>John Stevenson</t>
  </si>
  <si>
    <t>Jonathan Doherty</t>
  </si>
  <si>
    <t>Jonathan Howell</t>
  </si>
  <si>
    <t>Joni Blumstein</t>
  </si>
  <si>
    <t>Joni Sundaresam</t>
  </si>
  <si>
    <t>Joni Wasserman</t>
  </si>
  <si>
    <t>Joseph Airdo</t>
  </si>
  <si>
    <t>Joseph Holt</t>
  </si>
  <si>
    <t>Joy Bell-</t>
  </si>
  <si>
    <t>Joy Daniels</t>
  </si>
  <si>
    <t>Joy Smith</t>
  </si>
  <si>
    <t>Julia Barnett</t>
  </si>
  <si>
    <t>Julia Dunbar</t>
  </si>
  <si>
    <t>Julia West</t>
  </si>
  <si>
    <t>Juliana Krohn</t>
  </si>
  <si>
    <t>Julie Kriz</t>
  </si>
  <si>
    <t>Julie Prescott</t>
  </si>
  <si>
    <t>Justin Deggeller</t>
  </si>
  <si>
    <t>Justin Hirsh</t>
  </si>
  <si>
    <t>Justin Ritter</t>
  </si>
  <si>
    <t>Karen Bern</t>
  </si>
  <si>
    <t>Karen Carlisle</t>
  </si>
  <si>
    <t>Karen Daniels</t>
  </si>
  <si>
    <t>Karen Seio</t>
  </si>
  <si>
    <t>Karl Braun</t>
  </si>
  <si>
    <t>Katharine Harms</t>
  </si>
  <si>
    <t>Katherine Ducich</t>
  </si>
  <si>
    <t>Katherine Hughes</t>
  </si>
  <si>
    <t>Katherine Murray</t>
  </si>
  <si>
    <t>Katherine Nockton</t>
  </si>
  <si>
    <t>Katrina Bavinger</t>
  </si>
  <si>
    <t>Katrina Edelman</t>
  </si>
  <si>
    <t>Katrina Willman</t>
  </si>
  <si>
    <t>Kean Nguyen</t>
  </si>
  <si>
    <t>Kean Takahito</t>
  </si>
  <si>
    <t>Kean Thornton</t>
  </si>
  <si>
    <t>Keith Dawkins</t>
  </si>
  <si>
    <t>Keith Herrera</t>
  </si>
  <si>
    <t>Kelly Andreada</t>
  </si>
  <si>
    <t>Kelly Collister</t>
  </si>
  <si>
    <t>Kelly Lampkin</t>
  </si>
  <si>
    <t>Ken Black</t>
  </si>
  <si>
    <t>Ken Brennan</t>
  </si>
  <si>
    <t>Ken Lonsdale</t>
  </si>
  <si>
    <t>Kimberly Carter</t>
  </si>
  <si>
    <t>Kristen Hastings</t>
  </si>
  <si>
    <t>Kristina Nunn</t>
  </si>
  <si>
    <t>Kunst Miller</t>
  </si>
  <si>
    <t>Larry Blacks</t>
  </si>
  <si>
    <t>Larry Hughes</t>
  </si>
  <si>
    <t>Laura Armstrong</t>
  </si>
  <si>
    <t>Laurel Beltran</t>
  </si>
  <si>
    <t>Laurel Elliston</t>
  </si>
  <si>
    <t>Laurel Workman</t>
  </si>
  <si>
    <t>Lena Cacioppo</t>
  </si>
  <si>
    <t>Lena Creighton</t>
  </si>
  <si>
    <t>Lena Hernandez</t>
  </si>
  <si>
    <t>Lena Radford</t>
  </si>
  <si>
    <t>Linda Cazamias</t>
  </si>
  <si>
    <t>Linda Southworth</t>
  </si>
  <si>
    <t>Lindsay Castell</t>
  </si>
  <si>
    <t>Lindsay Shagiari</t>
  </si>
  <si>
    <t>Lisa Hazard</t>
  </si>
  <si>
    <t>Lisa Ryan</t>
  </si>
  <si>
    <t>Liz Carlisle</t>
  </si>
  <si>
    <t>Liz MacKendrick</t>
  </si>
  <si>
    <t>Liz Preis</t>
  </si>
  <si>
    <t>Liz Thompson</t>
  </si>
  <si>
    <t>Logan Currie</t>
  </si>
  <si>
    <t>Logan Haushalter</t>
  </si>
  <si>
    <t>Lori Olson</t>
  </si>
  <si>
    <t>Luke Foster</t>
  </si>
  <si>
    <t>Luke Schmidt</t>
  </si>
  <si>
    <t>Luke Weiss</t>
  </si>
  <si>
    <t>Lycoris Saunders</t>
  </si>
  <si>
    <t>Magdelene Morse</t>
  </si>
  <si>
    <t>Marc Crier</t>
  </si>
  <si>
    <t>Marc Harrigan</t>
  </si>
  <si>
    <t>Maria Bertelson</t>
  </si>
  <si>
    <t>Maria Etezadi</t>
  </si>
  <si>
    <t>Maribeth Dona</t>
  </si>
  <si>
    <t>Maribeth Schnelling</t>
  </si>
  <si>
    <t>Maribeth Yedwab</t>
  </si>
  <si>
    <t>Marina Lichtenstein</t>
  </si>
  <si>
    <t>Maris LaWare</t>
  </si>
  <si>
    <t>Mark Cousins</t>
  </si>
  <si>
    <t>Mark Hamilton</t>
  </si>
  <si>
    <t>Mark Packer</t>
  </si>
  <si>
    <t>Mark Van Huff</t>
  </si>
  <si>
    <t>Mary O'Rourke</t>
  </si>
  <si>
    <t>Mary Zewe</t>
  </si>
  <si>
    <t>MaryBeth Skach</t>
  </si>
  <si>
    <t>Mathew Reese</t>
  </si>
  <si>
    <t>Matt Abelman</t>
  </si>
  <si>
    <t>Matt Collins</t>
  </si>
  <si>
    <t>Matt Collister</t>
  </si>
  <si>
    <t>Matt Connell</t>
  </si>
  <si>
    <t>Matt Hagelstein</t>
  </si>
  <si>
    <t>Matthew Clasen</t>
  </si>
  <si>
    <t>Matthew Grinstein</t>
  </si>
  <si>
    <t>Maureen Fritzler</t>
  </si>
  <si>
    <t>Maureen Gastineau</t>
  </si>
  <si>
    <t>Maureen Gnade</t>
  </si>
  <si>
    <t>Maurice Satty</t>
  </si>
  <si>
    <t>Max Engle</t>
  </si>
  <si>
    <t>Max Jones</t>
  </si>
  <si>
    <t>Max Ludwig</t>
  </si>
  <si>
    <t>Maxwell Schwartz</t>
  </si>
  <si>
    <t>Maya Herman</t>
  </si>
  <si>
    <t>Meg O'Connel</t>
  </si>
  <si>
    <t>Meg Tillman</t>
  </si>
  <si>
    <t>Melanie Seite</t>
  </si>
  <si>
    <t>Michael Chen</t>
  </si>
  <si>
    <t>Michael Dominguez</t>
  </si>
  <si>
    <t>Michael Grace</t>
  </si>
  <si>
    <t>Michael Granlund</t>
  </si>
  <si>
    <t>Michael Kennedy</t>
  </si>
  <si>
    <t>Michael Moore</t>
  </si>
  <si>
    <t>Michael Nguyen</t>
  </si>
  <si>
    <t>Michael Oakman</t>
  </si>
  <si>
    <t>Michael Paige</t>
  </si>
  <si>
    <t>Michael Stewart</t>
  </si>
  <si>
    <t>Michelle Ellison</t>
  </si>
  <si>
    <t>Michelle Huthwaite</t>
  </si>
  <si>
    <t>Michelle Lonsdale</t>
  </si>
  <si>
    <t>Michelle Moray</t>
  </si>
  <si>
    <t>Michelle Tran</t>
  </si>
  <si>
    <t>Mick Brown</t>
  </si>
  <si>
    <t>Mick Crebagga</t>
  </si>
  <si>
    <t>Mick Hernandez</t>
  </si>
  <si>
    <t>Mike Caudle</t>
  </si>
  <si>
    <t>Mike Gockenbach</t>
  </si>
  <si>
    <t>Mike Kennedy</t>
  </si>
  <si>
    <t>Mike Pelletier</t>
  </si>
  <si>
    <t>Mitch Gastineau</t>
  </si>
  <si>
    <t>Mitch Webber</t>
  </si>
  <si>
    <t>Monica Federle</t>
  </si>
  <si>
    <t>Muhammed MacIntyre</t>
  </si>
  <si>
    <t>Muhammed Yedwab</t>
  </si>
  <si>
    <t>Naresj Patel</t>
  </si>
  <si>
    <t>Nat Gilpin</t>
  </si>
  <si>
    <t>Natalie DeCherney</t>
  </si>
  <si>
    <t>Natalie Fritzler</t>
  </si>
  <si>
    <t>Natalie Webber</t>
  </si>
  <si>
    <t>Nathan Cano</t>
  </si>
  <si>
    <t>Nathan Gelder</t>
  </si>
  <si>
    <t>Neil Ducich</t>
  </si>
  <si>
    <t>Neil Franz�sisch</t>
  </si>
  <si>
    <t>Neola Schneider</t>
  </si>
  <si>
    <t>Neoma Murray</t>
  </si>
  <si>
    <t>Nick Crebassa</t>
  </si>
  <si>
    <t>Nick Radford</t>
  </si>
  <si>
    <t>Nick Zandusky</t>
  </si>
  <si>
    <t>Noah Childs</t>
  </si>
  <si>
    <t>Noel Staavos</t>
  </si>
  <si>
    <t>Nona Balk</t>
  </si>
  <si>
    <t>Nora Pelletier</t>
  </si>
  <si>
    <t>Nora Preis</t>
  </si>
  <si>
    <t>Odella Nelson</t>
  </si>
  <si>
    <t>Olvera Toch</t>
  </si>
  <si>
    <t>Pamela Coakley</t>
  </si>
  <si>
    <t>Pamela Stobb</t>
  </si>
  <si>
    <t>Parhena Norris</t>
  </si>
  <si>
    <t>Patrick Bzostek</t>
  </si>
  <si>
    <t>Patrick Gardner</t>
  </si>
  <si>
    <t>Patrick O'Brill</t>
  </si>
  <si>
    <t>Paul Gonzalez</t>
  </si>
  <si>
    <t>Paul Knutson</t>
  </si>
  <si>
    <t>Paul Lucas</t>
  </si>
  <si>
    <t>Paul MacIntyre</t>
  </si>
  <si>
    <t>Paul Prost</t>
  </si>
  <si>
    <t>Paul Stevenson</t>
  </si>
  <si>
    <t>Paul Van Hugh</t>
  </si>
  <si>
    <t>Pauline Chand</t>
  </si>
  <si>
    <t>Pauline Johnson</t>
  </si>
  <si>
    <t>Penelope Sewall</t>
  </si>
  <si>
    <t>Pete Armstrong</t>
  </si>
  <si>
    <t>Pete Kriz</t>
  </si>
  <si>
    <t>Pete Takahito</t>
  </si>
  <si>
    <t>Peter Fuller</t>
  </si>
  <si>
    <t>Peter McVee</t>
  </si>
  <si>
    <t>Philip Brown</t>
  </si>
  <si>
    <t>Philip Fox</t>
  </si>
  <si>
    <t>Philisse Overcash</t>
  </si>
  <si>
    <t>Phillina Ober</t>
  </si>
  <si>
    <t>Phillip Flathmann</t>
  </si>
  <si>
    <t>Pierre Wener</t>
  </si>
  <si>
    <t>Quincy Jones</t>
  </si>
  <si>
    <t>Rachel Payne</t>
  </si>
  <si>
    <t>Ralph Arnett</t>
  </si>
  <si>
    <t>Ralph Kennedy</t>
  </si>
  <si>
    <t>Ralph Ritter</t>
  </si>
  <si>
    <t>Randy Bradley</t>
  </si>
  <si>
    <t>Randy Ferguson</t>
  </si>
  <si>
    <t>Raymond Buch</t>
  </si>
  <si>
    <t>Resi P�lking</t>
  </si>
  <si>
    <t>Richard Bierner</t>
  </si>
  <si>
    <t>Richard Eichhorn</t>
  </si>
  <si>
    <t>Rick Bensley</t>
  </si>
  <si>
    <t>Rick Hansen</t>
  </si>
  <si>
    <t>Rick Wilson</t>
  </si>
  <si>
    <t>Ritsa Hightower</t>
  </si>
  <si>
    <t>Rob Beeghly</t>
  </si>
  <si>
    <t>Rob Haberlin</t>
  </si>
  <si>
    <t>Rob Lucas</t>
  </si>
  <si>
    <t>Rob Williams</t>
  </si>
  <si>
    <t>Robert Dilbeck</t>
  </si>
  <si>
    <t>Robert Waldorf</t>
  </si>
  <si>
    <t>Roger Barcio</t>
  </si>
  <si>
    <t>Roger Demir</t>
  </si>
  <si>
    <t>Roland Schwarz</t>
  </si>
  <si>
    <t>Rose O'Brian</t>
  </si>
  <si>
    <t>Ross Baird</t>
  </si>
  <si>
    <t>Ross DeVincentis</t>
  </si>
  <si>
    <t>Roy Collins</t>
  </si>
  <si>
    <t>Roy Franz�sisch</t>
  </si>
  <si>
    <t>Roy Phan</t>
  </si>
  <si>
    <t>Ruben Dartt</t>
  </si>
  <si>
    <t>Russell Applegate</t>
  </si>
  <si>
    <t>Russell D'Ascenzo</t>
  </si>
  <si>
    <t>Ryan Akin</t>
  </si>
  <si>
    <t>Ryan Crowe</t>
  </si>
  <si>
    <t>Sally Hughsby</t>
  </si>
  <si>
    <t>Sally Knutson</t>
  </si>
  <si>
    <t>Sally Matthias</t>
  </si>
  <si>
    <t>Sam Craven</t>
  </si>
  <si>
    <t>Sam Zeldin</t>
  </si>
  <si>
    <t>Sample Company A</t>
  </si>
  <si>
    <t>Sandra Flanagan</t>
  </si>
  <si>
    <t>Sanjit Chand</t>
  </si>
  <si>
    <t>Sanjit Engle</t>
  </si>
  <si>
    <t>Sanjit Jacobs</t>
  </si>
  <si>
    <t>Saphhira Shifley</t>
  </si>
  <si>
    <t>Sara Luxemburg</t>
  </si>
  <si>
    <t>Sarah Bern</t>
  </si>
  <si>
    <t>Sarah Brown</t>
  </si>
  <si>
    <t>Sarah Foster</t>
  </si>
  <si>
    <t>Sarah Jordon</t>
  </si>
  <si>
    <t>Scot Coram</t>
  </si>
  <si>
    <t>Scot Wooten</t>
  </si>
  <si>
    <t>Scott Cohen</t>
  </si>
  <si>
    <t>Sean Braxton</t>
  </si>
  <si>
    <t>Sean Christensen</t>
  </si>
  <si>
    <t>Sean Miller</t>
  </si>
  <si>
    <t>Sean O'Donnell</t>
  </si>
  <si>
    <t>Sean Wendt</t>
  </si>
  <si>
    <t>Seth Vernon</t>
  </si>
  <si>
    <t>Shahid Collister</t>
  </si>
  <si>
    <t>Shahid Hopkins</t>
  </si>
  <si>
    <t>Shahid Shariari</t>
  </si>
  <si>
    <t>Sharelle Roach</t>
  </si>
  <si>
    <t>Shaun Chance</t>
  </si>
  <si>
    <t>Sheri Gordon</t>
  </si>
  <si>
    <t>Shirley Daniels</t>
  </si>
  <si>
    <t>Shirley Jackson</t>
  </si>
  <si>
    <t>Shui Tom</t>
  </si>
  <si>
    <t>Sibella Parks</t>
  </si>
  <si>
    <t>Skye Norling</t>
  </si>
  <si>
    <t>Sonia Cooley</t>
  </si>
  <si>
    <t>Speros Goranitis</t>
  </si>
  <si>
    <t>Stefania Perrino</t>
  </si>
  <si>
    <t>Stephanie Phelps</t>
  </si>
  <si>
    <t>Stephanie Ulpright</t>
  </si>
  <si>
    <t>Steve Chapman</t>
  </si>
  <si>
    <t>Steve Nguyen</t>
  </si>
  <si>
    <t>Steven Cartwright</t>
  </si>
  <si>
    <t>Steven Roelle</t>
  </si>
  <si>
    <t>Stewart Carmichael</t>
  </si>
  <si>
    <t>Stewart Visinsky</t>
  </si>
  <si>
    <t>Stuart Van</t>
  </si>
  <si>
    <t>Sue Ann Reed</t>
  </si>
  <si>
    <t>Sung Pak</t>
  </si>
  <si>
    <t>Sung Shariari</t>
  </si>
  <si>
    <t>Susan Gilcrest</t>
  </si>
  <si>
    <t>Susan MacKendrick</t>
  </si>
  <si>
    <t>Susan Pistek</t>
  </si>
  <si>
    <t>Susan Vittorini</t>
  </si>
  <si>
    <t>Suzanne McNair</t>
  </si>
  <si>
    <t>Sylvia Foulston</t>
  </si>
  <si>
    <t>Tamara Chand</t>
  </si>
  <si>
    <t>Tamara Dahlen</t>
  </si>
  <si>
    <t>Tamara Manning</t>
  </si>
  <si>
    <t>Tamara Willingham</t>
  </si>
  <si>
    <t>Tanja Norvell</t>
  </si>
  <si>
    <t>Thais Sissman</t>
  </si>
  <si>
    <t>Thea Hendricks</t>
  </si>
  <si>
    <t>Thea Hudgings</t>
  </si>
  <si>
    <t>Theone Pippenger</t>
  </si>
  <si>
    <t>Theresa Swint</t>
  </si>
  <si>
    <t>Thomas Boland</t>
  </si>
  <si>
    <t>Thomas Seio</t>
  </si>
  <si>
    <t>Thomas Thornton</t>
  </si>
  <si>
    <t>Tiffany House</t>
  </si>
  <si>
    <t>Tim Brockman</t>
  </si>
  <si>
    <t>Toby Braunhardt</t>
  </si>
  <si>
    <t>Toby Carlisle</t>
  </si>
  <si>
    <t>Toby Gnade</t>
  </si>
  <si>
    <t>Toby Swindell</t>
  </si>
  <si>
    <t>Todd Sumrall</t>
  </si>
  <si>
    <t>Tom Ashbrook</t>
  </si>
  <si>
    <t>Tom Prescott</t>
  </si>
  <si>
    <t>Tom Stivers</t>
  </si>
  <si>
    <t>Tonja Turnell</t>
  </si>
  <si>
    <t>Tony Chapman</t>
  </si>
  <si>
    <t>Tony Sayre</t>
  </si>
  <si>
    <t>Tracy Blumstein</t>
  </si>
  <si>
    <t>Tracy Collins</t>
  </si>
  <si>
    <t>Tracy Hopkins</t>
  </si>
  <si>
    <t>Tracy Poddar</t>
  </si>
  <si>
    <t>Troy Blackwell</t>
  </si>
  <si>
    <t>Troy Staebel</t>
  </si>
  <si>
    <t>Trudy Brown</t>
  </si>
  <si>
    <t>Trudy Glocke</t>
  </si>
  <si>
    <t>Trudy Schmidt</t>
  </si>
  <si>
    <t>Valerie Dominguez</t>
  </si>
  <si>
    <t>Valerie Mitchum</t>
  </si>
  <si>
    <t>Valerie Takahito</t>
  </si>
  <si>
    <t>Vicky Freymann</t>
  </si>
  <si>
    <t>Victoria Brennan</t>
  </si>
  <si>
    <t>Victoria Pisteka</t>
  </si>
  <si>
    <t>Victoria Wilson</t>
  </si>
  <si>
    <t>Vivek Gonzalez</t>
  </si>
  <si>
    <t>Vivek Grady</t>
  </si>
  <si>
    <t>Vivek Sundaresam</t>
  </si>
  <si>
    <t>Vivian Mathis</t>
  </si>
  <si>
    <t>William Brown</t>
  </si>
  <si>
    <t>Xylona Preis</t>
  </si>
  <si>
    <t>Yana Sorensen</t>
  </si>
  <si>
    <t>Zuschuss Carroll</t>
  </si>
  <si>
    <t>Profit</t>
  </si>
  <si>
    <t>Loss Profit</t>
  </si>
  <si>
    <t>United States</t>
  </si>
  <si>
    <t>Abilene</t>
  </si>
  <si>
    <t>Akron</t>
  </si>
  <si>
    <t>Albuquerque</t>
  </si>
  <si>
    <t>Allen</t>
  </si>
  <si>
    <t>Allentown</t>
  </si>
  <si>
    <t>Altoona</t>
  </si>
  <si>
    <t>Amarillo</t>
  </si>
  <si>
    <t>Anaheim</t>
  </si>
  <si>
    <t>Apopka</t>
  </si>
  <si>
    <t>Arlington</t>
  </si>
  <si>
    <t>Asheville</t>
  </si>
  <si>
    <t>Aurora</t>
  </si>
  <si>
    <t>Austin</t>
  </si>
  <si>
    <t>Avondale</t>
  </si>
  <si>
    <t>Bakersfield</t>
  </si>
  <si>
    <t>Baltimore</t>
  </si>
  <si>
    <t>Beaumont</t>
  </si>
  <si>
    <t>Bedford</t>
  </si>
  <si>
    <t>Bethlehem</t>
  </si>
  <si>
    <t>Bloomington</t>
  </si>
  <si>
    <t>Boca Raton</t>
  </si>
  <si>
    <t>Bolingbrook</t>
  </si>
  <si>
    <t>Bowling Green</t>
  </si>
  <si>
    <t>Boynton Beach</t>
  </si>
  <si>
    <t>Bristol</t>
  </si>
  <si>
    <t>Broomfield</t>
  </si>
  <si>
    <t>Brownsville</t>
  </si>
  <si>
    <t>Bryan</t>
  </si>
  <si>
    <t>Buffalo</t>
  </si>
  <si>
    <t>Buffalo Grove</t>
  </si>
  <si>
    <t>Burlington</t>
  </si>
  <si>
    <t>Camarillo</t>
  </si>
  <si>
    <t>Carol Stream</t>
  </si>
  <si>
    <t>Carrollton</t>
  </si>
  <si>
    <t>Champaign</t>
  </si>
  <si>
    <t>Chandler</t>
  </si>
  <si>
    <t>Charlotte</t>
  </si>
  <si>
    <t>Chattanooga</t>
  </si>
  <si>
    <t>Chester</t>
  </si>
  <si>
    <t>Chicago</t>
  </si>
  <si>
    <t>Chico</t>
  </si>
  <si>
    <t>Cincinnati</t>
  </si>
  <si>
    <t>Clarksville</t>
  </si>
  <si>
    <t>Cleveland</t>
  </si>
  <si>
    <t>Clinton</t>
  </si>
  <si>
    <t>College Station</t>
  </si>
  <si>
    <t>Colorado Springs</t>
  </si>
  <si>
    <t>Columbia</t>
  </si>
  <si>
    <t>Columbus</t>
  </si>
  <si>
    <t>Commerce City</t>
  </si>
  <si>
    <t>Concord</t>
  </si>
  <si>
    <t>Coppell</t>
  </si>
  <si>
    <t>Coral Springs</t>
  </si>
  <si>
    <t>Corpus Christi</t>
  </si>
  <si>
    <t>Cranston</t>
  </si>
  <si>
    <t>Cuyahoga Falls</t>
  </si>
  <si>
    <t>Dallas</t>
  </si>
  <si>
    <t>Danville</t>
  </si>
  <si>
    <t>Daytona Beach</t>
  </si>
  <si>
    <t>Decatur</t>
  </si>
  <si>
    <t>Deer Park</t>
  </si>
  <si>
    <t>Deltona</t>
  </si>
  <si>
    <t>Denver</t>
  </si>
  <si>
    <t>Des Moines</t>
  </si>
  <si>
    <t>Des Plaines</t>
  </si>
  <si>
    <t>Detroit</t>
  </si>
  <si>
    <t>Dover</t>
  </si>
  <si>
    <t>Dublin</t>
  </si>
  <si>
    <t>Durham</t>
  </si>
  <si>
    <t>Edinburg</t>
  </si>
  <si>
    <t>El Paso</t>
  </si>
  <si>
    <t>Elmhurst</t>
  </si>
  <si>
    <t>Elyria</t>
  </si>
  <si>
    <t>Encinitas</t>
  </si>
  <si>
    <t>Eugene</t>
  </si>
  <si>
    <t>Evanston</t>
  </si>
  <si>
    <t>Fairfield</t>
  </si>
  <si>
    <t>Fayetteville</t>
  </si>
  <si>
    <t>Fort Collins</t>
  </si>
  <si>
    <t>Fort Lauderdale</t>
  </si>
  <si>
    <t>Fort Worth</t>
  </si>
  <si>
    <t>Frankfort</t>
  </si>
  <si>
    <t>Franklin</t>
  </si>
  <si>
    <t>Freeport</t>
  </si>
  <si>
    <t>Frisco</t>
  </si>
  <si>
    <t>Garland</t>
  </si>
  <si>
    <t>Gastonia</t>
  </si>
  <si>
    <t>Gilbert</t>
  </si>
  <si>
    <t>Glendale</t>
  </si>
  <si>
    <t>Grand Prairie</t>
  </si>
  <si>
    <t>Greensboro</t>
  </si>
  <si>
    <t>Greenville</t>
  </si>
  <si>
    <t>Gresham</t>
  </si>
  <si>
    <t>Grove City</t>
  </si>
  <si>
    <t>Hamilton</t>
  </si>
  <si>
    <t>Harlingen</t>
  </si>
  <si>
    <t>Hendersonville</t>
  </si>
  <si>
    <t>Hesperia</t>
  </si>
  <si>
    <t>Hialeah</t>
  </si>
  <si>
    <t>Hickory</t>
  </si>
  <si>
    <t>Highland Park</t>
  </si>
  <si>
    <t>Hillsboro</t>
  </si>
  <si>
    <t>Hollywood</t>
  </si>
  <si>
    <t>Homestead</t>
  </si>
  <si>
    <t>Houston</t>
  </si>
  <si>
    <t>Huntsville</t>
  </si>
  <si>
    <t>Irving</t>
  </si>
  <si>
    <t>Jackson</t>
  </si>
  <si>
    <t>Jacksonville</t>
  </si>
  <si>
    <t>Johnson City</t>
  </si>
  <si>
    <t>Kent</t>
  </si>
  <si>
    <t>Knoxville</t>
  </si>
  <si>
    <t>La Porte</t>
  </si>
  <si>
    <t>Lakeland</t>
  </si>
  <si>
    <t>Lakewood</t>
  </si>
  <si>
    <t>Lancaster</t>
  </si>
  <si>
    <t>Laredo</t>
  </si>
  <si>
    <t>Lawrence</t>
  </si>
  <si>
    <t>League City</t>
  </si>
  <si>
    <t>Littleton</t>
  </si>
  <si>
    <t>Long Beach</t>
  </si>
  <si>
    <t>Longmont</t>
  </si>
  <si>
    <t>Lorain</t>
  </si>
  <si>
    <t>Los Angeles</t>
  </si>
  <si>
    <t>Louisville</t>
  </si>
  <si>
    <t>Loveland</t>
  </si>
  <si>
    <t>Lubbock</t>
  </si>
  <si>
    <t>Mansfield</t>
  </si>
  <si>
    <t>Marion</t>
  </si>
  <si>
    <t>Mason</t>
  </si>
  <si>
    <t>Mcallen</t>
  </si>
  <si>
    <t>Medford</t>
  </si>
  <si>
    <t>Medina</t>
  </si>
  <si>
    <t>Memphis</t>
  </si>
  <si>
    <t>Mentor</t>
  </si>
  <si>
    <t>Mesa</t>
  </si>
  <si>
    <t>Mesquite</t>
  </si>
  <si>
    <t>Miami</t>
  </si>
  <si>
    <t>Miramar</t>
  </si>
  <si>
    <t>Missouri City</t>
  </si>
  <si>
    <t>Modesto</t>
  </si>
  <si>
    <t>Monroe</t>
  </si>
  <si>
    <t>Morgan Hill</t>
  </si>
  <si>
    <t>Murfreesboro</t>
  </si>
  <si>
    <t>Naperville</t>
  </si>
  <si>
    <t>Nashville</t>
  </si>
  <si>
    <t>New York City</t>
  </si>
  <si>
    <t>Newark</t>
  </si>
  <si>
    <t>Normal</t>
  </si>
  <si>
    <t>North Las Vegas</t>
  </si>
  <si>
    <t>North Miami</t>
  </si>
  <si>
    <t>Oakland</t>
  </si>
  <si>
    <t>Oceanside</t>
  </si>
  <si>
    <t>Odessa</t>
  </si>
  <si>
    <t>Ontario</t>
  </si>
  <si>
    <t>Orlando</t>
  </si>
  <si>
    <t>Ormond Beach</t>
  </si>
  <si>
    <t>Oswego</t>
  </si>
  <si>
    <t>Palm Coast</t>
  </si>
  <si>
    <t>Park Ridge</t>
  </si>
  <si>
    <t>Parker</t>
  </si>
  <si>
    <t>Parma</t>
  </si>
  <si>
    <t>Pasadena</t>
  </si>
  <si>
    <t>Passaic</t>
  </si>
  <si>
    <t>Pearland</t>
  </si>
  <si>
    <t>Pembroke Pines</t>
  </si>
  <si>
    <t>Pensacola</t>
  </si>
  <si>
    <t>Peoria</t>
  </si>
  <si>
    <t>Pharr</t>
  </si>
  <si>
    <t>Philadelphia</t>
  </si>
  <si>
    <t>Phoenix</t>
  </si>
  <si>
    <t>Plano</t>
  </si>
  <si>
    <t>Plantation</t>
  </si>
  <si>
    <t>Pomona</t>
  </si>
  <si>
    <t>Port Arthur</t>
  </si>
  <si>
    <t>Port Saint Lucie</t>
  </si>
  <si>
    <t>Portland</t>
  </si>
  <si>
    <t>Providence</t>
  </si>
  <si>
    <t>Pueblo</t>
  </si>
  <si>
    <t>Quincy</t>
  </si>
  <si>
    <t>Raleigh</t>
  </si>
  <si>
    <t>Reading</t>
  </si>
  <si>
    <t>Redmond</t>
  </si>
  <si>
    <t>Redondo Beach</t>
  </si>
  <si>
    <t>Richardson</t>
  </si>
  <si>
    <t>Rochester</t>
  </si>
  <si>
    <t>Rockford</t>
  </si>
  <si>
    <t>Romeoville</t>
  </si>
  <si>
    <t>Round Rock</t>
  </si>
  <si>
    <t>Sacramento</t>
  </si>
  <si>
    <t>Saint Charles</t>
  </si>
  <si>
    <t>Saint Petersburg</t>
  </si>
  <si>
    <t>Salem</t>
  </si>
  <si>
    <t>San Angelo</t>
  </si>
  <si>
    <t>San Antonio</t>
  </si>
  <si>
    <t>San Bernardino</t>
  </si>
  <si>
    <t>San Diego</t>
  </si>
  <si>
    <t>San Francisco</t>
  </si>
  <si>
    <t>San Jose</t>
  </si>
  <si>
    <t>San Marcos</t>
  </si>
  <si>
    <t>Sanford</t>
  </si>
  <si>
    <t>Santa Ana</t>
  </si>
  <si>
    <t>Santa Barbara</t>
  </si>
  <si>
    <t>Scottsdale</t>
  </si>
  <si>
    <t>Seattle</t>
  </si>
  <si>
    <t>Skokie</t>
  </si>
  <si>
    <t>Smyrna</t>
  </si>
  <si>
    <t>Springfield</t>
  </si>
  <si>
    <t>Sunnyvale</t>
  </si>
  <si>
    <t>Tallahassee</t>
  </si>
  <si>
    <t>Tamarac</t>
  </si>
  <si>
    <t>Tampa</t>
  </si>
  <si>
    <t>Tempe</t>
  </si>
  <si>
    <t>Texas City</t>
  </si>
  <si>
    <t>Thomasville</t>
  </si>
  <si>
    <t>Tigard</t>
  </si>
  <si>
    <t>Tinley Park</t>
  </si>
  <si>
    <t>Toledo</t>
  </si>
  <si>
    <t>Troy</t>
  </si>
  <si>
    <t>Tucson</t>
  </si>
  <si>
    <t>Tyler</t>
  </si>
  <si>
    <t>Vineland</t>
  </si>
  <si>
    <t>Waco</t>
  </si>
  <si>
    <t>Washington</t>
  </si>
  <si>
    <t>Wheeling</t>
  </si>
  <si>
    <t>Wilmington</t>
  </si>
  <si>
    <t>Wilson</t>
  </si>
  <si>
    <t>Woodstock</t>
  </si>
  <si>
    <t>Yonkers</t>
  </si>
  <si>
    <t>York</t>
  </si>
  <si>
    <t>Yuma</t>
  </si>
  <si>
    <t>profit hit</t>
  </si>
  <si>
    <t>Loss Customers</t>
  </si>
  <si>
    <t>Alabama</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</si>
  <si>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</si>
  <si>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</si>
  <si>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</si>
  <si>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</si>
  <si>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</si>
  <si>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</si>
  <si>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</si>
  <si>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</si>
  <si>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</si>
  <si>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</si>
  <si>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</si>
  <si>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</si>
  <si>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</si>
  <si>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</si>
  <si>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</si>
  <si>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</si>
  <si>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</si>
  <si>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</si>
  <si>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</si>
  <si>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</si>
  <si>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</si>
  <si>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</si>
  <si>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</si>
  <si>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</si>
  <si>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</si>
  <si>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</si>
  <si>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</si>
  <si>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</si>
  <si>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</si>
  <si>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</si>
  <si>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</si>
  <si>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</si>
  <si>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</si>
  <si>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</si>
  <si>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</si>
  <si>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</si>
  <si>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</si>
  <si>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</si>
  <si>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</si>
  <si>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</si>
  <si>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</si>
  <si>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</si>
  <si>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</si>
  <si>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</si>
  <si>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West Virginia</t>
  </si>
  <si>
    <t>Wisconsin</t>
  </si>
  <si>
    <t>Wyoming</t>
  </si>
  <si>
    <t>KIP Loss</t>
  </si>
  <si>
    <t>Central</t>
  </si>
  <si>
    <t>East</t>
  </si>
  <si>
    <t>South</t>
  </si>
  <si>
    <t>West</t>
  </si>
  <si>
    <t>Loss Regoin</t>
  </si>
  <si>
    <t>Furniture</t>
  </si>
  <si>
    <t>Office Supplies</t>
  </si>
  <si>
    <t>Technology</t>
  </si>
  <si>
    <t>Accessories</t>
  </si>
  <si>
    <t>Binders</t>
  </si>
  <si>
    <t>Copiers</t>
  </si>
  <si>
    <t>Paper</t>
  </si>
  <si>
    <t>Phones</t>
  </si>
  <si>
    <t>State</t>
  </si>
  <si>
    <t xml:space="preserve"> </t>
  </si>
  <si>
    <t>Average of Lead Time</t>
  </si>
  <si>
    <t>Tom Boeckenhauer</t>
  </si>
  <si>
    <t>Alan Hwang</t>
  </si>
  <si>
    <t>Nathan Mautz</t>
  </si>
  <si>
    <t>Appliances</t>
  </si>
  <si>
    <t>Yoseph Carroll</t>
  </si>
  <si>
    <t>Ruben Ausman</t>
  </si>
  <si>
    <t>Anthony Johnson</t>
  </si>
  <si>
    <t>Storage</t>
  </si>
  <si>
    <t>Robert Marley</t>
  </si>
  <si>
    <t>Kalyca Meade</t>
  </si>
  <si>
    <t>Grace Kelly</t>
  </si>
  <si>
    <t>Rick Huthwaite</t>
  </si>
  <si>
    <t>Burbank</t>
  </si>
  <si>
    <t>Bill Eplett</t>
  </si>
  <si>
    <t>Karen Ferguson</t>
  </si>
  <si>
    <t>Jim Kriz</t>
  </si>
  <si>
    <t>Sample - Superstore[Row ID]</t>
  </si>
  <si>
    <t>Sample - Superstore[Order ID]</t>
  </si>
  <si>
    <t>Sample - Superstore[Order Date]</t>
  </si>
  <si>
    <t>Sample - Superstore[Ship Date]</t>
  </si>
  <si>
    <t>Sample - Superstore[Ship Mode]</t>
  </si>
  <si>
    <t>Sample - Superstore[Customer ID]</t>
  </si>
  <si>
    <t>Sample - Superstore[Customer Name]</t>
  </si>
  <si>
    <t>Sample - Superstore[Segment]</t>
  </si>
  <si>
    <t>Sample - Superstore[Country]</t>
  </si>
  <si>
    <t>Sample - Superstore[City]</t>
  </si>
  <si>
    <t>Sample - Superstore[State]</t>
  </si>
  <si>
    <t>Sample - Superstore[Postal Code]</t>
  </si>
  <si>
    <t>Sample - Superstore[Region]</t>
  </si>
  <si>
    <t>Sample - Superstore[Product ID]</t>
  </si>
  <si>
    <t>Sample - Superstore[Category]</t>
  </si>
  <si>
    <t>Sample - Superstore[Sub-Category]</t>
  </si>
  <si>
    <t>Sample - Superstore[Product Name]</t>
  </si>
  <si>
    <t>Sample - Superstore[Sales]</t>
  </si>
  <si>
    <t>Sample - Superstore[Quantity]</t>
  </si>
  <si>
    <t>Sample - Superstore[Unit Price]</t>
  </si>
  <si>
    <t>Sample - Superstore[GOGS]</t>
  </si>
  <si>
    <t>Sample - Superstore[Discount]</t>
  </si>
  <si>
    <t>Sample - Superstore[Discount Value]</t>
  </si>
  <si>
    <t>Sample - Superstore[Profit]</t>
  </si>
  <si>
    <t>Sample - Superstore[Lead Time]</t>
  </si>
  <si>
    <t>Sample - Superstore[Year]</t>
  </si>
  <si>
    <t>Sample - Superstore[Month]</t>
  </si>
  <si>
    <t>Sample - Superstore[Ship Date (Year)]</t>
  </si>
  <si>
    <t>CA-2016-121755</t>
  </si>
  <si>
    <t>EH-13945</t>
  </si>
  <si>
    <t>TEC-AC-10003027</t>
  </si>
  <si>
    <t>Imation�8GB Mini TravelDrive USB 2.0�Flash Drive</t>
  </si>
  <si>
    <t>30.19</t>
  </si>
  <si>
    <t>78.7959</t>
  </si>
  <si>
    <t>0</t>
  </si>
  <si>
    <t>2016</t>
  </si>
  <si>
    <t>CA-2016-101343</t>
  </si>
  <si>
    <t>RA-19885</t>
  </si>
  <si>
    <t>OFF-ST-10003479</t>
  </si>
  <si>
    <t>Eldon Base for stackable storage shelf, platinum</t>
  </si>
  <si>
    <t>38.94</t>
  </si>
  <si>
    <t>73.986</t>
  </si>
  <si>
    <t>CA-2017-163405</t>
  </si>
  <si>
    <t>BN-11515</t>
  </si>
  <si>
    <t>Bradley Nguyen</t>
  </si>
  <si>
    <t>OFF-AR-10003811</t>
  </si>
  <si>
    <t>Art</t>
  </si>
  <si>
    <t>Newell 327</t>
  </si>
  <si>
    <t>2.21</t>
  </si>
  <si>
    <t>4.8399</t>
  </si>
  <si>
    <t>2017</t>
  </si>
  <si>
    <t>OFF-AR-10001246</t>
  </si>
  <si>
    <t>Newell 317</t>
  </si>
  <si>
    <t>2.94</t>
  </si>
  <si>
    <t>4.1748</t>
  </si>
  <si>
    <t>US-2016-115819</t>
  </si>
  <si>
    <t>JO-15280</t>
  </si>
  <si>
    <t>OFF-AR-10000823</t>
  </si>
  <si>
    <t>Newell 307</t>
  </si>
  <si>
    <t>1.82</t>
  </si>
  <si>
    <t>3.9312</t>
  </si>
  <si>
    <t>OFF-AR-10004456</t>
  </si>
  <si>
    <t>Panasonic KP-4ABK Battery-Operated Pencil Sharpener</t>
  </si>
  <si>
    <t>14.64</t>
  </si>
  <si>
    <t>51.972</t>
  </si>
  <si>
    <t>OFF-PA-10002377</t>
  </si>
  <si>
    <t>Adams Telephone Message Book W/Dividers/Space For Phone Numbers, 5 1/4"X8 1/2", 200/Messages</t>
  </si>
  <si>
    <t>5.68</t>
  </si>
  <si>
    <t>12.496</t>
  </si>
  <si>
    <t>CA-2015-157084</t>
  </si>
  <si>
    <t>JG-15160</t>
  </si>
  <si>
    <t>TEC-AC-10002049</t>
  </si>
  <si>
    <t>Plantronics Savi W720 Multi-Device Wireless Headset System</t>
  </si>
  <si>
    <t>421.95</t>
  </si>
  <si>
    <t>708.876</t>
  </si>
  <si>
    <t>2015</t>
  </si>
  <si>
    <t>US-2016-116729</t>
  </si>
  <si>
    <t>GK-14620</t>
  </si>
  <si>
    <t>OFF-PA-10002005</t>
  </si>
  <si>
    <t>Xerox 225</t>
  </si>
  <si>
    <t>6.48</t>
  </si>
  <si>
    <t>23.5872</t>
  </si>
  <si>
    <t>TEC-AC-10001465</t>
  </si>
  <si>
    <t>SanDisk Cruzer 64 GB USB Flash Drive</t>
  </si>
  <si>
    <t>36.32</t>
  </si>
  <si>
    <t>177.968</t>
  </si>
  <si>
    <t>CA-2014-106439</t>
  </si>
  <si>
    <t>GG-14650</t>
  </si>
  <si>
    <t>OFF-FA-10002975</t>
  </si>
  <si>
    <t>Fasteners</t>
  </si>
  <si>
    <t>Staples</t>
  </si>
  <si>
    <t>3.78</t>
  </si>
  <si>
    <t>6.1236</t>
  </si>
  <si>
    <t>2014</t>
  </si>
  <si>
    <t>OFF-ST-10003996</t>
  </si>
  <si>
    <t>Letter/Legal File Tote with Clear Snap-On Lid, Black Granite</t>
  </si>
  <si>
    <t>16.06</t>
  </si>
  <si>
    <t>59.422</t>
  </si>
  <si>
    <t>OFF-PA-10000477</t>
  </si>
  <si>
    <t>Xerox 1952</t>
  </si>
  <si>
    <t>4.98</t>
  </si>
  <si>
    <t>34.3122</t>
  </si>
  <si>
    <t>OFF-ST-10001963</t>
  </si>
  <si>
    <t>Tennsco Regal Shelving Units</t>
  </si>
  <si>
    <t>101.41</t>
  </si>
  <si>
    <t>393.4708</t>
  </si>
  <si>
    <t>TEC-AC-10004568</t>
  </si>
  <si>
    <t>Maxell�LTO Ultrium - 800 GB</t>
  </si>
  <si>
    <t>27.99</t>
  </si>
  <si>
    <t>204.0471</t>
  </si>
  <si>
    <t>OFF-AR-10001419</t>
  </si>
  <si>
    <t>Newell 325</t>
  </si>
  <si>
    <t>4.13</t>
  </si>
  <si>
    <t>8.673</t>
  </si>
  <si>
    <t>CA-2016-118913</t>
  </si>
  <si>
    <t>AS-10240</t>
  </si>
  <si>
    <t>OFF-AP-10000692</t>
  </si>
  <si>
    <t>Fellowes Mighty 8 Compact Surge Protector</t>
  </si>
  <si>
    <t>20.27</t>
  </si>
  <si>
    <t>43.7832</t>
  </si>
  <si>
    <t>CA-2014-113579</t>
  </si>
  <si>
    <t>KD-16345</t>
  </si>
  <si>
    <t>OFF-PA-10001457</t>
  </si>
  <si>
    <t>White GlueTop Scratch Pads</t>
  </si>
  <si>
    <t>15.04</t>
  </si>
  <si>
    <t>48.7296</t>
  </si>
  <si>
    <t>CA-2015-121797</t>
  </si>
  <si>
    <t>CC-12145</t>
  </si>
  <si>
    <t>FUR-FU-10001876</t>
  </si>
  <si>
    <t>Furnishings</t>
  </si>
  <si>
    <t>Computer Room Manger, 14"</t>
  </si>
  <si>
    <t>32.48</t>
  </si>
  <si>
    <t>145.5104</t>
  </si>
  <si>
    <t>CA-2017-126242</t>
  </si>
  <si>
    <t>MC-18100</t>
  </si>
  <si>
    <t>OFF-ST-10000675</t>
  </si>
  <si>
    <t>File Shuttle II and Handi-File, Black</t>
  </si>
  <si>
    <t>33.89</t>
  </si>
  <si>
    <t>228.7575</t>
  </si>
  <si>
    <t>FUR-FU-10002685</t>
  </si>
  <si>
    <t>Executive Impressions 13-1/2" Indoor/Outdoor Wall Clock</t>
  </si>
  <si>
    <t>18.7</t>
  </si>
  <si>
    <t>11.594</t>
  </si>
  <si>
    <t>CA-2014-136399</t>
  </si>
  <si>
    <t>CC-12100</t>
  </si>
  <si>
    <t>FUR-FU-10004090</t>
  </si>
  <si>
    <t>Executive Impressions 14" Contract Wall Clock</t>
  </si>
  <si>
    <t>22.23</t>
  </si>
  <si>
    <t>29.7882</t>
  </si>
  <si>
    <t>TEC-AC-10001142</t>
  </si>
  <si>
    <t>First Data FD10 PIN Pad</t>
  </si>
  <si>
    <t>79</t>
  </si>
  <si>
    <t>355.5</t>
  </si>
  <si>
    <t>CA-2014-110849</t>
  </si>
  <si>
    <t>JL-15835</t>
  </si>
  <si>
    <t>OFF-AR-10002375</t>
  </si>
  <si>
    <t>Newell 351</t>
  </si>
  <si>
    <t>3.28</t>
  </si>
  <si>
    <t>9.3152</t>
  </si>
  <si>
    <t>OFF-AR-10000657</t>
  </si>
  <si>
    <t>Binney &amp; Smith inkTank Desk Highlighter, Chisel Tip, Yellow, 12/Box</t>
  </si>
  <si>
    <t>2.15</t>
  </si>
  <si>
    <t>7.2025</t>
  </si>
  <si>
    <t>OFF-FA-10000134</t>
  </si>
  <si>
    <t>Advantus Push Pins, Aluminum Head</t>
  </si>
  <si>
    <t>5.81</t>
  </si>
  <si>
    <t>8.0178</t>
  </si>
  <si>
    <t>CA-2016-130029</t>
  </si>
  <si>
    <t>GT-14755</t>
  </si>
  <si>
    <t>OFF-PA-10000552</t>
  </si>
  <si>
    <t>Xerox 200</t>
  </si>
  <si>
    <t>6.7392</t>
  </si>
  <si>
    <t>OFF-FA-10001135</t>
  </si>
  <si>
    <t>Brites Rubber Bands, 1 1/2 oz. Box</t>
  </si>
  <si>
    <t>1.98</t>
  </si>
  <si>
    <t>3.8808</t>
  </si>
  <si>
    <t>CA-2015-167745</t>
  </si>
  <si>
    <t>GB-14530</t>
  </si>
  <si>
    <t>OFF-AR-10003602</t>
  </si>
  <si>
    <t>Quartet Omega Colored Chalk, 12/Pack</t>
  </si>
  <si>
    <t>5.84</t>
  </si>
  <si>
    <t>6.1904</t>
  </si>
  <si>
    <t>OFF-SU-10004782</t>
  </si>
  <si>
    <t>Supplies</t>
  </si>
  <si>
    <t>Elite 5" Scissors</t>
  </si>
  <si>
    <t>8.45</t>
  </si>
  <si>
    <t>11.83</t>
  </si>
  <si>
    <t>FUR-FU-10001591</t>
  </si>
  <si>
    <t>Advantus Panel Wall Certificate Holder - 8.5x11</t>
  </si>
  <si>
    <t>12.2</t>
  </si>
  <si>
    <t>14.152</t>
  </si>
  <si>
    <t>CA-2014-101931</t>
  </si>
  <si>
    <t>TS-21370</t>
  </si>
  <si>
    <t>OFF-SU-10002301</t>
  </si>
  <si>
    <t>Serrated Blade or Curved Handle Hand Letter Openers</t>
  </si>
  <si>
    <t>3.14</t>
  </si>
  <si>
    <t>6.2172</t>
  </si>
  <si>
    <t>OFF-SU-10000646</t>
  </si>
  <si>
    <t>Premier Automatic Letter Opener</t>
  </si>
  <si>
    <t>240.37</t>
  </si>
  <si>
    <t>466.3178</t>
  </si>
  <si>
    <t>OFF-ST-10003442</t>
  </si>
  <si>
    <t>Eldon Portable Mobile Manager</t>
  </si>
  <si>
    <t>28.28</t>
  </si>
  <si>
    <t>103.222</t>
  </si>
  <si>
    <t>CA-2015-125234</t>
  </si>
  <si>
    <t>SN-20710</t>
  </si>
  <si>
    <t>TEC-AC-10000158</t>
  </si>
  <si>
    <t>Sony 64GB Class 10 Micro SDHC R40 Memory Card</t>
  </si>
  <si>
    <t>35.99</t>
  </si>
  <si>
    <t>85.2963</t>
  </si>
  <si>
    <t>OFF-PA-10000482</t>
  </si>
  <si>
    <t>Snap-A-Way Black Print Carbonless Ruled Speed Letter, Triplicate</t>
  </si>
  <si>
    <t>37.94</t>
  </si>
  <si>
    <t>60.3246</t>
  </si>
  <si>
    <t>CA-2016-109365</t>
  </si>
  <si>
    <t>XP-21865</t>
  </si>
  <si>
    <t>OFF-FA-10001561</t>
  </si>
  <si>
    <t>Stockwell Push Pins</t>
  </si>
  <si>
    <t>2.18</t>
  </si>
  <si>
    <t>10.2242</t>
  </si>
  <si>
    <t>OFF-AP-10002998</t>
  </si>
  <si>
    <t>Holmes 99% HEPA Air Purifier</t>
  </si>
  <si>
    <t>21.66</t>
  </si>
  <si>
    <t>29.0244</t>
  </si>
  <si>
    <t>OFF-PA-10001725</t>
  </si>
  <si>
    <t>Xerox 1892</t>
  </si>
  <si>
    <t>38.76</t>
  </si>
  <si>
    <t>59.3028</t>
  </si>
  <si>
    <t>Xerox 22</t>
  </si>
  <si>
    <t>10.1088</t>
  </si>
  <si>
    <t>OFF-PA-10004359</t>
  </si>
  <si>
    <t>Multicolor Computer Printout Paper</t>
  </si>
  <si>
    <t>104.85</t>
  </si>
  <si>
    <t>163.566</t>
  </si>
  <si>
    <t>CA-2015-118871</t>
  </si>
  <si>
    <t>HM-14860</t>
  </si>
  <si>
    <t>OFF-EN-10003296</t>
  </si>
  <si>
    <t>Envelopes</t>
  </si>
  <si>
    <t>Tyvek Side-Opening Peel &amp; Seel Expanding Envelopes</t>
  </si>
  <si>
    <t>90.48</t>
  </si>
  <si>
    <t>149.292</t>
  </si>
  <si>
    <t>FUR-FU-10002111</t>
  </si>
  <si>
    <t>Master Caster Door Stop, Large Brown</t>
  </si>
  <si>
    <t>7.28</t>
  </si>
  <si>
    <t>22.568</t>
  </si>
  <si>
    <t>CA-2017-138149</t>
  </si>
  <si>
    <t>WB-21850</t>
  </si>
  <si>
    <t>OFF-ST-10002974</t>
  </si>
  <si>
    <t>Trav-L-File Heavy-Duty Shuttle II, Black</t>
  </si>
  <si>
    <t>43.57</t>
  </si>
  <si>
    <t>91.497</t>
  </si>
  <si>
    <t>OFF-AR-10000255</t>
  </si>
  <si>
    <t>Newell 328</t>
  </si>
  <si>
    <t>8.6432</t>
  </si>
  <si>
    <t>TEC-AC-10001284</t>
  </si>
  <si>
    <t>Enermax Briskie RF Wireless Keyboard and Mouse Combo</t>
  </si>
  <si>
    <t>20.77</t>
  </si>
  <si>
    <t>39.8784</t>
  </si>
  <si>
    <t>CA-2017-134635</t>
  </si>
  <si>
    <t>NS-18640</t>
  </si>
  <si>
    <t>OFF-PA-10002254</t>
  </si>
  <si>
    <t>Xerox 1883</t>
  </si>
  <si>
    <t>26.38</t>
  </si>
  <si>
    <t>42.7356</t>
  </si>
  <si>
    <t>CA-2014-130813</t>
  </si>
  <si>
    <t>LS-17230</t>
  </si>
  <si>
    <t>CA-2014-148614</t>
  </si>
  <si>
    <t>MV-17485</t>
  </si>
  <si>
    <t>OFF-PA-10002893</t>
  </si>
  <si>
    <t>Wirebound Service Call Books, 5 1/2" x 4"</t>
  </si>
  <si>
    <t>9.68</t>
  </si>
  <si>
    <t>10.0672</t>
  </si>
  <si>
    <t>FUR-FU-10003194</t>
  </si>
  <si>
    <t>Eldon Expressions Desk Accessory, Wood Pencil Holder, Oak</t>
  </si>
  <si>
    <t>9.65</t>
  </si>
  <si>
    <t>13.51</t>
  </si>
  <si>
    <t>CA-2014-168305</t>
  </si>
  <si>
    <t>PL-18925</t>
  </si>
  <si>
    <t>OFF-LA-10003498</t>
  </si>
  <si>
    <t>Labels</t>
  </si>
  <si>
    <t>Avery 475</t>
  </si>
  <si>
    <t>14.8</t>
  </si>
  <si>
    <t>22.2</t>
  </si>
  <si>
    <t>OFF-PA-10004947</t>
  </si>
  <si>
    <t>Easy-staple paper</t>
  </si>
  <si>
    <t>4.28</t>
  </si>
  <si>
    <t>11.77</t>
  </si>
  <si>
    <t>CA-2017-112431</t>
  </si>
  <si>
    <t>RW-19690</t>
  </si>
  <si>
    <t>305.088</t>
  </si>
  <si>
    <t>OFF-AR-10000940</t>
  </si>
  <si>
    <t>Newell 343</t>
  </si>
  <si>
    <t>4.2924</t>
  </si>
  <si>
    <t>CA-2015-135580</t>
  </si>
  <si>
    <t>CL-12565</t>
  </si>
  <si>
    <t>OFF-PA-10000595</t>
  </si>
  <si>
    <t>Xerox 1929</t>
  </si>
  <si>
    <t>22.84</t>
  </si>
  <si>
    <t>37.0008</t>
  </si>
  <si>
    <t>OFF-ST-10000798</t>
  </si>
  <si>
    <t>2300 Heavy-Duty Transfer File Systems by Perma</t>
  </si>
  <si>
    <t>24.98</t>
  </si>
  <si>
    <t>60.7014</t>
  </si>
  <si>
    <t>CA-2014-102652</t>
  </si>
  <si>
    <t>AY-10555</t>
  </si>
  <si>
    <t>Andy Yotov</t>
  </si>
  <si>
    <t>FUR-FU-10000747</t>
  </si>
  <si>
    <t>Tenex B1-RE Series Chair Mats for Low Pile Carpets</t>
  </si>
  <si>
    <t>45.98</t>
  </si>
  <si>
    <t>76.3268</t>
  </si>
  <si>
    <t>FUR-FU-10001918</t>
  </si>
  <si>
    <t>C-Line Cubicle Keepers Polyproplyene Holder With Velcro Backings</t>
  </si>
  <si>
    <t>4.73</t>
  </si>
  <si>
    <t>20.1971</t>
  </si>
  <si>
    <t>OFF-PA-10003309</t>
  </si>
  <si>
    <t>Xerox 211</t>
  </si>
  <si>
    <t>OFF-PA-10001977</t>
  </si>
  <si>
    <t>Xerox 194</t>
  </si>
  <si>
    <t>55.48</t>
  </si>
  <si>
    <t>28.8496</t>
  </si>
  <si>
    <t>US-2016-112970</t>
  </si>
  <si>
    <t>TB-21250</t>
  </si>
  <si>
    <t>OFF-AR-10003829</t>
  </si>
  <si>
    <t>Newell 35</t>
  </si>
  <si>
    <t>6.9864</t>
  </si>
  <si>
    <t>CA-2016-161025</t>
  </si>
  <si>
    <t>GM-14440</t>
  </si>
  <si>
    <t>OFF-ST-10001932</t>
  </si>
  <si>
    <t>Fellowes Staxonsteel Drawer Files</t>
  </si>
  <si>
    <t>193.17</t>
  </si>
  <si>
    <t>664.5048</t>
  </si>
  <si>
    <t>CA-2016-100944</t>
  </si>
  <si>
    <t>EH-13765</t>
  </si>
  <si>
    <t>OFF-EN-10001453</t>
  </si>
  <si>
    <t>Tyvek Interoffice Envelopes, 9 1/2" x 12 1/2", 100/Box</t>
  </si>
  <si>
    <t>60.98</t>
  </si>
  <si>
    <t>161.597</t>
  </si>
  <si>
    <t>US-2017-128398</t>
  </si>
  <si>
    <t>EM-13825</t>
  </si>
  <si>
    <t>TEC-AC-10001714</t>
  </si>
  <si>
    <t>Logitech�MX Performance Wireless Mouse</t>
  </si>
  <si>
    <t>39.89</t>
  </si>
  <si>
    <t>100.5228</t>
  </si>
  <si>
    <t>CA-2016-147473</t>
  </si>
  <si>
    <t>NL-18310</t>
  </si>
  <si>
    <t>Nancy Lomonaco</t>
  </si>
  <si>
    <t>OFF-PA-10004782</t>
  </si>
  <si>
    <t>Xerox 228</t>
  </si>
  <si>
    <t>20.2176</t>
  </si>
  <si>
    <t>CA-2014-138737</t>
  </si>
  <si>
    <t>FP-14320</t>
  </si>
  <si>
    <t>OFF-AR-10003190</t>
  </si>
  <si>
    <t>Newell 32</t>
  </si>
  <si>
    <t>2.88</t>
  </si>
  <si>
    <t>6.2208</t>
  </si>
  <si>
    <t>US-2017-151127</t>
  </si>
  <si>
    <t>RL-19615</t>
  </si>
  <si>
    <t>OFF-AR-10002445</t>
  </si>
  <si>
    <t>SANFORD Major Accent Highlighters</t>
  </si>
  <si>
    <t>7.08</t>
  </si>
  <si>
    <t>30.7272</t>
  </si>
  <si>
    <t>CA-2017-147844</t>
  </si>
  <si>
    <t>DD-13570</t>
  </si>
  <si>
    <t>OFF-PA-10003016</t>
  </si>
  <si>
    <t>Adams "While You Were Out" Message Pads</t>
  </si>
  <si>
    <t>8.635</t>
  </si>
  <si>
    <t>OFF-AR-10001615</t>
  </si>
  <si>
    <t>Newell 34</t>
  </si>
  <si>
    <t>19.84</t>
  </si>
  <si>
    <t>44.0448</t>
  </si>
  <si>
    <t>OFF-PA-10002713</t>
  </si>
  <si>
    <t>Adams Phone Message Book, 200 Message Capacity, 8 1/16� x 11�</t>
  </si>
  <si>
    <t>6.88</t>
  </si>
  <si>
    <t>18.576</t>
  </si>
  <si>
    <t>US-2014-120740</t>
  </si>
  <si>
    <t>PS-18970</t>
  </si>
  <si>
    <t>OFF-AP-10000240</t>
  </si>
  <si>
    <t>Belkin F9G930V10-GRY 9 Outlet Surge</t>
  </si>
  <si>
    <t>53.48</t>
  </si>
  <si>
    <t>75.9416</t>
  </si>
  <si>
    <t>FUR-FU-10004091</t>
  </si>
  <si>
    <t>Howard Miller 13" Diameter Goldtone Round Wall Clock</t>
  </si>
  <si>
    <t>46.94</t>
  </si>
  <si>
    <t>110.7784</t>
  </si>
  <si>
    <t>CA-2015-144890</t>
  </si>
  <si>
    <t>SM-20320</t>
  </si>
  <si>
    <t>OFF-PA-10001526</t>
  </si>
  <si>
    <t>Xerox 1949</t>
  </si>
  <si>
    <t>5.0796</t>
  </si>
  <si>
    <t>CA-2015-138219</t>
  </si>
  <si>
    <t>BP-11095</t>
  </si>
  <si>
    <t>OFF-PA-10000380</t>
  </si>
  <si>
    <t>REDIFORM Incoming/Outgoing Call Register, 11" X 8 1/2", 100 Messages</t>
  </si>
  <si>
    <t>8.34</t>
  </si>
  <si>
    <t>16.68</t>
  </si>
  <si>
    <t>CA-2015-121188</t>
  </si>
  <si>
    <t>CB-12025</t>
  </si>
  <si>
    <t>OFF-ST-10001490</t>
  </si>
  <si>
    <t>Hot File 7-Pocket, Floor Stand</t>
  </si>
  <si>
    <t>178.47</t>
  </si>
  <si>
    <t>624.645</t>
  </si>
  <si>
    <t>OFF-ST-10000736</t>
  </si>
  <si>
    <t>Carina Double Wide Media Storage Towers in Natural &amp; Black</t>
  </si>
  <si>
    <t>80.98</t>
  </si>
  <si>
    <t>699.6672</t>
  </si>
  <si>
    <t>FUR-FU-10003981</t>
  </si>
  <si>
    <t>Eldon Wave Desk Accessories</t>
  </si>
  <si>
    <t>2.08</t>
  </si>
  <si>
    <t>2.4128</t>
  </si>
  <si>
    <t>CA-2017-101014</t>
  </si>
  <si>
    <t>RW-19540</t>
  </si>
  <si>
    <t>FUR-FU-10003374</t>
  </si>
  <si>
    <t>Electrix Fluorescent Magnifier Lamps &amp; Weighted Base</t>
  </si>
  <si>
    <t>49.34</t>
  </si>
  <si>
    <t>106.5744</t>
  </si>
  <si>
    <t>CA-2014-114125</t>
  </si>
  <si>
    <t>GH-14410</t>
  </si>
  <si>
    <t>OFF-LA-10004559</t>
  </si>
  <si>
    <t>Avery 49</t>
  </si>
  <si>
    <t>1.4688</t>
  </si>
  <si>
    <t>OFF-ST-10001505</t>
  </si>
  <si>
    <t>Perma STOR-ALL Hanging File Box, 13 1/8"W x 12 1/4"D x 10 1/2"H</t>
  </si>
  <si>
    <t>5.98</t>
  </si>
  <si>
    <t>19.8536</t>
  </si>
  <si>
    <t>CA-2017-106824</t>
  </si>
  <si>
    <t>AT-10735</t>
  </si>
  <si>
    <t>Annie Thurman</t>
  </si>
  <si>
    <t>5.8212</t>
  </si>
  <si>
    <t>CA-2014-164903</t>
  </si>
  <si>
    <t>SR-20740</t>
  </si>
  <si>
    <t>OFF-PA-10003363</t>
  </si>
  <si>
    <t>Xerox 204</t>
  </si>
  <si>
    <t>CA-2015-149566</t>
  </si>
  <si>
    <t>TEC-AC-10001266</t>
  </si>
  <si>
    <t>Memorex Micro Travel Drive 8 GB</t>
  </si>
  <si>
    <t>13</t>
  </si>
  <si>
    <t>21.45</t>
  </si>
  <si>
    <t>OFF-LA-10000452</t>
  </si>
  <si>
    <t>Avery 488</t>
  </si>
  <si>
    <t>3.15</t>
  </si>
  <si>
    <t>6.552</t>
  </si>
  <si>
    <t>CA-2017-162015</t>
  </si>
  <si>
    <t>KB-16240</t>
  </si>
  <si>
    <t>TEC-AC-10003832</t>
  </si>
  <si>
    <t>Logitech�P710e Mobile Speakerphone</t>
  </si>
  <si>
    <t>257.49</t>
  </si>
  <si>
    <t>1042.8345</t>
  </si>
  <si>
    <t>OFF-AP-10003040</t>
  </si>
  <si>
    <t>Fellowes 8 Outlet Superior Workstation Surge Protector w/o Phone/Fax/Modem Protection</t>
  </si>
  <si>
    <t>33.62</t>
  </si>
  <si>
    <t>124.394</t>
  </si>
  <si>
    <t>CA-2015-168760</t>
  </si>
  <si>
    <t>MM-18280</t>
  </si>
  <si>
    <t>OFF-AP-10004532</t>
  </si>
  <si>
    <t>Kensington 6 Outlet Guardian Standard Surge Protector</t>
  </si>
  <si>
    <t>20.48</t>
  </si>
  <si>
    <t>44.8512</t>
  </si>
  <si>
    <t>CA-2017-123029</t>
  </si>
  <si>
    <t>BT-11530</t>
  </si>
  <si>
    <t>TEC-AC-10002402</t>
  </si>
  <si>
    <t>Razer Kraken PRO Over Ear PC and Music Headset</t>
  </si>
  <si>
    <t>79.99</t>
  </si>
  <si>
    <t>111.986</t>
  </si>
  <si>
    <t>CA-2016-152646</t>
  </si>
  <si>
    <t>TH-21235</t>
  </si>
  <si>
    <t>OFF-PA-10004451</t>
  </si>
  <si>
    <t>Xerox 222</t>
  </si>
  <si>
    <t>16.848</t>
  </si>
  <si>
    <t>CA-2014-153619</t>
  </si>
  <si>
    <t>TC-21535</t>
  </si>
  <si>
    <t>OFF-AR-10001868</t>
  </si>
  <si>
    <t>Prang Dustless Chalk Sticks</t>
  </si>
  <si>
    <t>1.68</t>
  </si>
  <si>
    <t>3.36</t>
  </si>
  <si>
    <t>CA-2016-101189</t>
  </si>
  <si>
    <t>JB-15400</t>
  </si>
  <si>
    <t>OFF-ST-10004180</t>
  </si>
  <si>
    <t>Safco Commercial Shelving</t>
  </si>
  <si>
    <t>46.51</t>
  </si>
  <si>
    <t>89.2992</t>
  </si>
  <si>
    <t>CA-2016-140256</t>
  </si>
  <si>
    <t>PW-19030</t>
  </si>
  <si>
    <t>Pauline Webber</t>
  </si>
  <si>
    <t>OFF-AR-10002255</t>
  </si>
  <si>
    <t>Newell 346</t>
  </si>
  <si>
    <t>4.0896</t>
  </si>
  <si>
    <t>CA-2017-157448</t>
  </si>
  <si>
    <t>LC-16885</t>
  </si>
  <si>
    <t>FUR-FU-10003268</t>
  </si>
  <si>
    <t>Eldon Radial Chair Mat for Low to Medium Pile Carpets</t>
  </si>
  <si>
    <t>39.98</t>
  </si>
  <si>
    <t>95.952</t>
  </si>
  <si>
    <t>FUR-FU-10001847</t>
  </si>
  <si>
    <t>Eldon Image Series Black Desk Accessories</t>
  </si>
  <si>
    <t>4.14</t>
  </si>
  <si>
    <t>7.9488</t>
  </si>
  <si>
    <t>CA-2017-124261</t>
  </si>
  <si>
    <t>JE-15715</t>
  </si>
  <si>
    <t>OFF-AR-10003504</t>
  </si>
  <si>
    <t>Newell 347</t>
  </si>
  <si>
    <t>24.3104</t>
  </si>
  <si>
    <t>CA-2016-162733</t>
  </si>
  <si>
    <t>TT-21070</t>
  </si>
  <si>
    <t>Ted Trevino</t>
  </si>
  <si>
    <t>OFF-PA-10002751</t>
  </si>
  <si>
    <t>Xerox 1920</t>
  </si>
  <si>
    <t>3.289</t>
  </si>
  <si>
    <t>CA-2017-110478</t>
  </si>
  <si>
    <t>SP-20860</t>
  </si>
  <si>
    <t>OFF-AR-10001573</t>
  </si>
  <si>
    <t>American Pencil</t>
  </si>
  <si>
    <t>2.33</t>
  </si>
  <si>
    <t>6.6172</t>
  </si>
  <si>
    <t>OFF-EN-10000483</t>
  </si>
  <si>
    <t>White Envelopes, White Envelopes with Clear Poly Window</t>
  </si>
  <si>
    <t>15.25</t>
  </si>
  <si>
    <t>8.235</t>
  </si>
  <si>
    <t>CA-2017-140963</t>
  </si>
  <si>
    <t>MT-18070</t>
  </si>
  <si>
    <t>OFF-LA-10003923</t>
  </si>
  <si>
    <t>Alphabetical Labels for Top Tab Filing</t>
  </si>
  <si>
    <t>CA-2016-113243</t>
  </si>
  <si>
    <t>OT-18730</t>
  </si>
  <si>
    <t>OFF-LA-10001297</t>
  </si>
  <si>
    <t>Avery 473</t>
  </si>
  <si>
    <t>10.35</t>
  </si>
  <si>
    <t>10.764</t>
  </si>
  <si>
    <t>OFF-PA-10003441</t>
  </si>
  <si>
    <t>Xerox 226</t>
  </si>
  <si>
    <t>CA-2016-112942</t>
  </si>
  <si>
    <t>RD-19810</t>
  </si>
  <si>
    <t>OFF-PA-10004092</t>
  </si>
  <si>
    <t>Tops Green Bar Computer Printout Paper</t>
  </si>
  <si>
    <t>48.94</t>
  </si>
  <si>
    <t>73.41</t>
  </si>
  <si>
    <t>CA-2014-146969</t>
  </si>
  <si>
    <t>AP-10915</t>
  </si>
  <si>
    <t>FUR-FU-10004188</t>
  </si>
  <si>
    <t>Luxo Professional Combination Clamp-On Lamps</t>
  </si>
  <si>
    <t>102.3</t>
  </si>
  <si>
    <t>151.404</t>
  </si>
  <si>
    <t>5.8424</t>
  </si>
  <si>
    <t>OFF-PA-10002105</t>
  </si>
  <si>
    <t>Xerox 223</t>
  </si>
  <si>
    <t>3.3696</t>
  </si>
  <si>
    <t>OFF-ST-10004340</t>
  </si>
  <si>
    <t>Fellowes Mobile File Cart, Black</t>
  </si>
  <si>
    <t>62.18</t>
  </si>
  <si>
    <t>45.3914</t>
  </si>
  <si>
    <t>CA-2017-100013</t>
  </si>
  <si>
    <t>ZC-21910</t>
  </si>
  <si>
    <t>OFF-EN-10001219</t>
  </si>
  <si>
    <t>#10- 4 1/8" x 9 1/2" Security-Tint Envelopes</t>
  </si>
  <si>
    <t>7.64</t>
  </si>
  <si>
    <t>7.7928</t>
  </si>
  <si>
    <t>FUR-FU-10001424</t>
  </si>
  <si>
    <t>Dax Clear Box Frame</t>
  </si>
  <si>
    <t>8.73</t>
  </si>
  <si>
    <t>5.7618</t>
  </si>
  <si>
    <t>OFF-AR-10001022</t>
  </si>
  <si>
    <t>SANFORD Liquid Accent Tank-Style Highlighters</t>
  </si>
  <si>
    <t>2.84</t>
  </si>
  <si>
    <t>3.9192</t>
  </si>
  <si>
    <t>US-2014-167738</t>
  </si>
  <si>
    <t>JC-16105</t>
  </si>
  <si>
    <t>Julie Creighton</t>
  </si>
  <si>
    <t>OFF-ST-10003306</t>
  </si>
  <si>
    <t>Letter Size Cart</t>
  </si>
  <si>
    <t>142.86</t>
  </si>
  <si>
    <t>101.4306</t>
  </si>
  <si>
    <t>CA-2016-100468</t>
  </si>
  <si>
    <t>AT-10435</t>
  </si>
  <si>
    <t>FUR-FU-10000010</t>
  </si>
  <si>
    <t>DAX Value U-Channel Document Frames, Easel Back</t>
  </si>
  <si>
    <t>4.97</t>
  </si>
  <si>
    <t>6.8586</t>
  </si>
  <si>
    <t>CA-2017-108574</t>
  </si>
  <si>
    <t>MG-18145</t>
  </si>
  <si>
    <t>Logitech G19 Programmable Gaming Keyboard</t>
  </si>
  <si>
    <t>123.99</t>
  </si>
  <si>
    <t>915.0462</t>
  </si>
  <si>
    <t>CA-2014-151295</t>
  </si>
  <si>
    <t>JA-15970</t>
  </si>
  <si>
    <t>OFF-PA-10001947</t>
  </si>
  <si>
    <t>Xerox 1974</t>
  </si>
  <si>
    <t>6.0996</t>
  </si>
  <si>
    <t>CA-2017-163902</t>
  </si>
  <si>
    <t>MY-17380</t>
  </si>
  <si>
    <t>TEC-AC-10000580</t>
  </si>
  <si>
    <t>Logitech G13 Programmable Gameboard with LCD Display</t>
  </si>
  <si>
    <t>427.1466</t>
  </si>
  <si>
    <t>CA-2015-162369</t>
  </si>
  <si>
    <t>TT-21265</t>
  </si>
  <si>
    <t>Tim Taslimi</t>
  </si>
  <si>
    <t>OFF-ST-10000046</t>
  </si>
  <si>
    <t>Fellowes Super Stor/Drawer Files</t>
  </si>
  <si>
    <t>161.55</t>
  </si>
  <si>
    <t>261.711</t>
  </si>
  <si>
    <t>US-2015-139759</t>
  </si>
  <si>
    <t>OFF-AP-10002765</t>
  </si>
  <si>
    <t>Fellowes Advanced Computer Series Surge Protectors</t>
  </si>
  <si>
    <t>26.49</t>
  </si>
  <si>
    <t>76.2912</t>
  </si>
  <si>
    <t>CA-2016-125206</t>
  </si>
  <si>
    <t>LR-16915</t>
  </si>
  <si>
    <t>OFF-ST-10003692</t>
  </si>
  <si>
    <t>Recycled Steel Personal File for Hanging File Folders</t>
  </si>
  <si>
    <t>57.23</t>
  </si>
  <si>
    <t>85.845</t>
  </si>
  <si>
    <t>CA-2014-146528</t>
  </si>
  <si>
    <t>VF-21715</t>
  </si>
  <si>
    <t>OFF-PA-10002195</t>
  </si>
  <si>
    <t>Xerox 1966</t>
  </si>
  <si>
    <t>3.3048</t>
  </si>
  <si>
    <t>OFF-SU-10002522</t>
  </si>
  <si>
    <t>Acme Kleen Earth Office Shears</t>
  </si>
  <si>
    <t>3.88</t>
  </si>
  <si>
    <t>11.0192</t>
  </si>
  <si>
    <t>CA-2017-113670</t>
  </si>
  <si>
    <t>RS-19765</t>
  </si>
  <si>
    <t>OFF-PA-10000675</t>
  </si>
  <si>
    <t>Xerox 1919</t>
  </si>
  <si>
    <t>40.99</t>
  </si>
  <si>
    <t>104.5245</t>
  </si>
  <si>
    <t>CA-2016-144218</t>
  </si>
  <si>
    <t>JD-15895</t>
  </si>
  <si>
    <t>OFF-ST-10002615</t>
  </si>
  <si>
    <t>Dual Level, Single-Width Filing Carts</t>
  </si>
  <si>
    <t>155.06</t>
  </si>
  <si>
    <t>803.2108</t>
  </si>
  <si>
    <t>US-2015-119312</t>
  </si>
  <si>
    <t>CS-12400</t>
  </si>
  <si>
    <t>OFF-ST-10000943</t>
  </si>
  <si>
    <t>Eldon ProFile File 'N Store Portable File Tub Letter/Legal Size Black</t>
  </si>
  <si>
    <t>19.31</t>
  </si>
  <si>
    <t>194.6448</t>
  </si>
  <si>
    <t>CA-2017-134838</t>
  </si>
  <si>
    <t>ED-13885</t>
  </si>
  <si>
    <t>OFF-AR-10000634</t>
  </si>
  <si>
    <t>Newell 320</t>
  </si>
  <si>
    <t>9.3732</t>
  </si>
  <si>
    <t>FUR-FU-10004018</t>
  </si>
  <si>
    <t>Tensor Computer Mounted Lamp</t>
  </si>
  <si>
    <t>14.89</t>
  </si>
  <si>
    <t>32.6091</t>
  </si>
  <si>
    <t>CA-2016-135265</t>
  </si>
  <si>
    <t>CC-12370</t>
  </si>
  <si>
    <t>OFF-PA-10002923</t>
  </si>
  <si>
    <t>Xerox 1942</t>
  </si>
  <si>
    <t>24.47</t>
  </si>
  <si>
    <t>CA-2016-148593</t>
  </si>
  <si>
    <t>BD-11320</t>
  </si>
  <si>
    <t>OFF-PA-10001776</t>
  </si>
  <si>
    <t>Wirebound Message Books, Four 2 3/4" x 5" Forms per Page, 600 Sets per Book</t>
  </si>
  <si>
    <t>9.27</t>
  </si>
  <si>
    <t>24.5655</t>
  </si>
  <si>
    <t>CA-2014-125829</t>
  </si>
  <si>
    <t>OFF-PA-10000223</t>
  </si>
  <si>
    <t>Xerox 2000</t>
  </si>
  <si>
    <t>CA-2015-115945</t>
  </si>
  <si>
    <t>AB-10165</t>
  </si>
  <si>
    <t>OFF-AR-10004062</t>
  </si>
  <si>
    <t>Staples in misc. colors</t>
  </si>
  <si>
    <t>10.48</t>
  </si>
  <si>
    <t>15.72</t>
  </si>
  <si>
    <t>295.1031</t>
  </si>
  <si>
    <t>US-2014-138247</t>
  </si>
  <si>
    <t>BF-11170</t>
  </si>
  <si>
    <t>OFF-AP-10000828</t>
  </si>
  <si>
    <t>Avanti 4.4 Cu. Ft. Refrigerator</t>
  </si>
  <si>
    <t>180.98</t>
  </si>
  <si>
    <t>260.6112</t>
  </si>
  <si>
    <t>TEC-AC-10004708</t>
  </si>
  <si>
    <t>Sony 32GB Class 10 Micro SDHC R40 Memory Card</t>
  </si>
  <si>
    <t>20.95</t>
  </si>
  <si>
    <t>49.6515</t>
  </si>
  <si>
    <t>OFF-ST-10002301</t>
  </si>
  <si>
    <t>Tennsco Commercial Shelving</t>
  </si>
  <si>
    <t>20.34</t>
  </si>
  <si>
    <t>20.1366</t>
  </si>
  <si>
    <t>FUR-FU-10002554</t>
  </si>
  <si>
    <t>Westinghouse Floor Lamp with Metal Mesh Shade, Black</t>
  </si>
  <si>
    <t>23.99</t>
  </si>
  <si>
    <t>18.4723</t>
  </si>
  <si>
    <t>US-2016-100405</t>
  </si>
  <si>
    <t>TS-21430</t>
  </si>
  <si>
    <t>OFF-AR-10000390</t>
  </si>
  <si>
    <t>Newell Chalk Holder</t>
  </si>
  <si>
    <t>4.4604</t>
  </si>
  <si>
    <t>CA-2017-168228</t>
  </si>
  <si>
    <t>OFF-AR-10003373</t>
  </si>
  <si>
    <t>Boston School Pro Electric Pencil Sharpener, 1670</t>
  </si>
  <si>
    <t>30.98</t>
  </si>
  <si>
    <t>90.4616</t>
  </si>
  <si>
    <t>6.6906</t>
  </si>
  <si>
    <t>OFF-AR-10001725</t>
  </si>
  <si>
    <t>Boston Home &amp; Office Model 2000 Electric Pencil Sharpeners</t>
  </si>
  <si>
    <t>23.65</t>
  </si>
  <si>
    <t>35.002</t>
  </si>
  <si>
    <t>CA-2017-107125</t>
  </si>
  <si>
    <t>FUR-FU-10000732</t>
  </si>
  <si>
    <t>Eldon 200 Class Desk Accessories</t>
  </si>
  <si>
    <t>6.28</t>
  </si>
  <si>
    <t>12.8112</t>
  </si>
  <si>
    <t>CA-2016-129238</t>
  </si>
  <si>
    <t>SC-20050</t>
  </si>
  <si>
    <t>OFF-PA-10002764</t>
  </si>
  <si>
    <t>11.34</t>
  </si>
  <si>
    <t>28.917</t>
  </si>
  <si>
    <t>CA-2017-161333</t>
  </si>
  <si>
    <t>FUR-FU-10003039</t>
  </si>
  <si>
    <t>Howard Miller 11-1/2" Diameter Grantwood Wall Clock</t>
  </si>
  <si>
    <t>43.13</t>
  </si>
  <si>
    <t>56.9316</t>
  </si>
  <si>
    <t>OFF-ST-10000464</t>
  </si>
  <si>
    <t>Multi-Use Personal File Cart and Caster Set, Three Stacking Bins</t>
  </si>
  <si>
    <t>34.76</t>
  </si>
  <si>
    <t>100.1088</t>
  </si>
  <si>
    <t>OFF-AP-10000252</t>
  </si>
  <si>
    <t>Harmony HEPA Quiet Air Purifiers</t>
  </si>
  <si>
    <t>11.7</t>
  </si>
  <si>
    <t>30.42</t>
  </si>
  <si>
    <t>CA-2017-108539</t>
  </si>
  <si>
    <t>SC-20725</t>
  </si>
  <si>
    <t>OFF-ST-10003208</t>
  </si>
  <si>
    <t>Adjustable Depth Letter/Legal Cart</t>
  </si>
  <si>
    <t>181.46</t>
  </si>
  <si>
    <t>515.3464</t>
  </si>
  <si>
    <t>CA-2016-136021</t>
  </si>
  <si>
    <t>JM-15580</t>
  </si>
  <si>
    <t>OFF-PA-10000551</t>
  </si>
  <si>
    <t>Array Memo Cubes</t>
  </si>
  <si>
    <t>5.18</t>
  </si>
  <si>
    <t>7.9254</t>
  </si>
  <si>
    <t>CA-2017-164707</t>
  </si>
  <si>
    <t>CV-12805</t>
  </si>
  <si>
    <t>TEC-AC-10004864</t>
  </si>
  <si>
    <t>Memorex Micro Travel Drive 32 GB</t>
  </si>
  <si>
    <t>36.51</t>
  </si>
  <si>
    <t>62.4321</t>
  </si>
  <si>
    <t>OFF-LA-10004345</t>
  </si>
  <si>
    <t>Avery 493</t>
  </si>
  <si>
    <t>4.91</t>
  </si>
  <si>
    <t>5.0082</t>
  </si>
  <si>
    <t>US-2016-143280</t>
  </si>
  <si>
    <t>TZ-21580</t>
  </si>
  <si>
    <t>Tracy Zic</t>
  </si>
  <si>
    <t>TEC-AC-10003399</t>
  </si>
  <si>
    <t>Memorex Mini Travel Drive 64 GB USB 2.0 Flash Drive</t>
  </si>
  <si>
    <t>36.24</t>
  </si>
  <si>
    <t>21.0192</t>
  </si>
  <si>
    <t>OFF-FA-10000992</t>
  </si>
  <si>
    <t>Acco Clips to Go Binder Clips, 24 Clips in Two Sizes</t>
  </si>
  <si>
    <t>3.55</t>
  </si>
  <si>
    <t>5.6445</t>
  </si>
  <si>
    <t>CA-2016-153598</t>
  </si>
  <si>
    <t>NM-18520</t>
  </si>
  <si>
    <t>TEC-AC-10003870</t>
  </si>
  <si>
    <t>Logitech�Z-906 Speaker sys - home theater - 5.1-CH</t>
  </si>
  <si>
    <t>329.99</t>
  </si>
  <si>
    <t>989.97</t>
  </si>
  <si>
    <t>FUR-FU-10001085</t>
  </si>
  <si>
    <t>3M Polarizing Light Filter Sleeves</t>
  </si>
  <si>
    <t>18.65</t>
  </si>
  <si>
    <t>60.426</t>
  </si>
  <si>
    <t>CA-2017-150602</t>
  </si>
  <si>
    <t>ML-17395</t>
  </si>
  <si>
    <t>FUR-FU-10003142</t>
  </si>
  <si>
    <t>Master Big Foot Doorstop, Beige</t>
  </si>
  <si>
    <t>5.28</t>
  </si>
  <si>
    <t>14.5728</t>
  </si>
  <si>
    <t>US-2017-157224</t>
  </si>
  <si>
    <t>JB-16000</t>
  </si>
  <si>
    <t>OFF-LA-10000121</t>
  </si>
  <si>
    <t>Avery 48</t>
  </si>
  <si>
    <t>6.3</t>
  </si>
  <si>
    <t>30.618</t>
  </si>
  <si>
    <t>CA-2016-123512</t>
  </si>
  <si>
    <t>MV-18190</t>
  </si>
  <si>
    <t>Mike Vittorini</t>
  </si>
  <si>
    <t>OFF-LA-10000081</t>
  </si>
  <si>
    <t>Avery 496</t>
  </si>
  <si>
    <t>3.75</t>
  </si>
  <si>
    <t>OFF-PA-10001497</t>
  </si>
  <si>
    <t>Xerox 1914</t>
  </si>
  <si>
    <t>54.96</t>
  </si>
  <si>
    <t>112.1184</t>
  </si>
  <si>
    <t>CA-2014-101462</t>
  </si>
  <si>
    <t>BP-11230</t>
  </si>
  <si>
    <t>FUR-FU-10000409</t>
  </si>
  <si>
    <t>GE 4 Foot Flourescent Tube, 40 Watt</t>
  </si>
  <si>
    <t>14.98</t>
  </si>
  <si>
    <t>32.3568</t>
  </si>
  <si>
    <t>CA-2014-133158</t>
  </si>
  <si>
    <t>DW-13195</t>
  </si>
  <si>
    <t>FUR-FU-10000723</t>
  </si>
  <si>
    <t>Deflect-o EconoMat Studded, No Bevel Mat for Low Pile Carpeting</t>
  </si>
  <si>
    <t>41.32</t>
  </si>
  <si>
    <t>263.2084</t>
  </si>
  <si>
    <t>CA-2017-165155</t>
  </si>
  <si>
    <t>BM-11575</t>
  </si>
  <si>
    <t>OFF-ST-10004950</t>
  </si>
  <si>
    <t>Tenex Personal Filing Tote With Secure Closure Lid, Black/Frost</t>
  </si>
  <si>
    <t>15.51</t>
  </si>
  <si>
    <t>11.6325</t>
  </si>
  <si>
    <t>CA-2017-148985</t>
  </si>
  <si>
    <t>TB-21190</t>
  </si>
  <si>
    <t>Thomas Brumley</t>
  </si>
  <si>
    <t>23.0472</t>
  </si>
  <si>
    <t>CA-2014-133830</t>
  </si>
  <si>
    <t>OFF-AR-10003045</t>
  </si>
  <si>
    <t>Prang Colored Pencils</t>
  </si>
  <si>
    <t>14.553</t>
  </si>
  <si>
    <t>OFF-PA-10001363</t>
  </si>
  <si>
    <t>Xerox 1933</t>
  </si>
  <si>
    <t>12.28</t>
  </si>
  <si>
    <t>26.0336</t>
  </si>
  <si>
    <t>OFF-FA-10002280</t>
  </si>
  <si>
    <t>Advantus Plastic Paper Clips</t>
  </si>
  <si>
    <t>5</t>
  </si>
  <si>
    <t>7.8</t>
  </si>
  <si>
    <t>CA-2016-136994</t>
  </si>
  <si>
    <t>LS-17245</t>
  </si>
  <si>
    <t>Lynn Smith</t>
  </si>
  <si>
    <t>OFF-PA-10000575</t>
  </si>
  <si>
    <t>Wirebound Message Books, Four 2 3/4 x 5 White Forms per Page</t>
  </si>
  <si>
    <t>6.69</t>
  </si>
  <si>
    <t>7.2252</t>
  </si>
  <si>
    <t>CA-2016-169663</t>
  </si>
  <si>
    <t>RH-19510</t>
  </si>
  <si>
    <t>TEC-AC-10003038</t>
  </si>
  <si>
    <t>Kingston Digital DataTraveler 16GB USB 2.0</t>
  </si>
  <si>
    <t>8.95</t>
  </si>
  <si>
    <t>21.7485</t>
  </si>
  <si>
    <t>CA-2015-149846</t>
  </si>
  <si>
    <t>SB-20185</t>
  </si>
  <si>
    <t>OFF-LA-10004484</t>
  </si>
  <si>
    <t>Avery 476</t>
  </si>
  <si>
    <t>OFF-ST-10002406</t>
  </si>
  <si>
    <t>Pizazz Global Quick File</t>
  </si>
  <si>
    <t>14.97</t>
  </si>
  <si>
    <t>75.4488</t>
  </si>
  <si>
    <t>US-2017-113201</t>
  </si>
  <si>
    <t>TT-21220</t>
  </si>
  <si>
    <t>CA-2015-149097</t>
  </si>
  <si>
    <t>SV-20785</t>
  </si>
  <si>
    <t>FUR-FU-10003424</t>
  </si>
  <si>
    <t>Nu-Dell Oak Frame</t>
  </si>
  <si>
    <t>10.68</t>
  </si>
  <si>
    <t>50.8368</t>
  </si>
  <si>
    <t>CA-2017-133718</t>
  </si>
  <si>
    <t>TB-21520</t>
  </si>
  <si>
    <t>OFF-PA-10002689</t>
  </si>
  <si>
    <t>Weyerhaeuser First Choice Laser/Copy Paper (20Lb. and 88 Bright)</t>
  </si>
  <si>
    <t>30.3264</t>
  </si>
  <si>
    <t>CA-2015-126347</t>
  </si>
  <si>
    <t>AJ-10945</t>
  </si>
  <si>
    <t>Ashley Jarboe</t>
  </si>
  <si>
    <t>TEC-AC-10003063</t>
  </si>
  <si>
    <t>Micro Innovations USB RF Wireless Keyboard with Mouse</t>
  </si>
  <si>
    <t>25</t>
  </si>
  <si>
    <t>39.5</t>
  </si>
  <si>
    <t>CA-2015-161242</t>
  </si>
  <si>
    <t>CG-12040</t>
  </si>
  <si>
    <t>OFF-PA-10001838</t>
  </si>
  <si>
    <t>Adams Telephone Message Book W/Dividers/Space For Phone Numbers, 5 1/4"X8 1/2", 300/Messages</t>
  </si>
  <si>
    <t>5.88</t>
  </si>
  <si>
    <t>5.9976</t>
  </si>
  <si>
    <t>CA-2016-130638</t>
  </si>
  <si>
    <t>SC-20095</t>
  </si>
  <si>
    <t>FUR-FU-10002116</t>
  </si>
  <si>
    <t>Tenex Carpeted, Granite-Look or Clear Contemporary Contour Shape Chair Mats</t>
  </si>
  <si>
    <t>70.71</t>
  </si>
  <si>
    <t>263.0412</t>
  </si>
  <si>
    <t>OFF-LA-10002195</t>
  </si>
  <si>
    <t>Avery 481</t>
  </si>
  <si>
    <t>3.08</t>
  </si>
  <si>
    <t>14.4144</t>
  </si>
  <si>
    <t>CA-2016-107104</t>
  </si>
  <si>
    <t>MS-17365</t>
  </si>
  <si>
    <t>OFF-AR-10004269</t>
  </si>
  <si>
    <t>Newell 31</t>
  </si>
  <si>
    <t>26.7624</t>
  </si>
  <si>
    <t>OFF-AP-10000055</t>
  </si>
  <si>
    <t>Belkin F9S820V06 8 Outlet Surge</t>
  </si>
  <si>
    <t>45.472</t>
  </si>
  <si>
    <t>FUR-FU-10002937</t>
  </si>
  <si>
    <t>GE 48" Fluorescent Tube, Cool White Energy Saver, 34 Watts, 30/Box</t>
  </si>
  <si>
    <t>99.23</t>
  </si>
  <si>
    <t>297.69</t>
  </si>
  <si>
    <t>CA-2016-161746</t>
  </si>
  <si>
    <t>CS-11950</t>
  </si>
  <si>
    <t>FUR-FU-10003731</t>
  </si>
  <si>
    <t>Eldon Expressions Wood and Plastic Desk Accessories, Oak</t>
  </si>
  <si>
    <t>9.98</t>
  </si>
  <si>
    <t>14.3712</t>
  </si>
  <si>
    <t>OFF-ST-10002743</t>
  </si>
  <si>
    <t>SAFCO Boltless Steel Shelving</t>
  </si>
  <si>
    <t>113.64</t>
  </si>
  <si>
    <t>337.5108</t>
  </si>
  <si>
    <t>CA-2015-141593</t>
  </si>
  <si>
    <t>DB-12970</t>
  </si>
  <si>
    <t>OFF-PA-10004983</t>
  </si>
  <si>
    <t>Xerox 23</t>
  </si>
  <si>
    <t>CA-2014-115812</t>
  </si>
  <si>
    <t>BH-11710</t>
  </si>
  <si>
    <t>FUR-FU-10001487</t>
  </si>
  <si>
    <t>Eldon Expressions Wood and Plastic Desk Accessories, Cherry Wood</t>
  </si>
  <si>
    <t>6.98</t>
  </si>
  <si>
    <t>34.6906</t>
  </si>
  <si>
    <t>CA-2015-135545</t>
  </si>
  <si>
    <t>KM-16720</t>
  </si>
  <si>
    <t>TEC-AC-10004633</t>
  </si>
  <si>
    <t>Verbatim 25 GB 6x Blu-ray Single Layer Recordable Disc, 3/Pack</t>
  </si>
  <si>
    <t>6.99</t>
  </si>
  <si>
    <t>7.8288</t>
  </si>
  <si>
    <t>FUR-FU-10000397</t>
  </si>
  <si>
    <t>Luxo Economy Swing Arm Lamp</t>
  </si>
  <si>
    <t>19.94</t>
  </si>
  <si>
    <t>57.4272</t>
  </si>
  <si>
    <t>US-2016-125969</t>
  </si>
  <si>
    <t>LS-16975</t>
  </si>
  <si>
    <t>FUR-FU-10003773</t>
  </si>
  <si>
    <t>Eldon Cleatmat Plus Chair Mats for High Pile Carpets</t>
  </si>
  <si>
    <t>79.52</t>
  </si>
  <si>
    <t>212.3184</t>
  </si>
  <si>
    <t>CA-2014-123260</t>
  </si>
  <si>
    <t>FM-14290</t>
  </si>
  <si>
    <t>TEC-AC-10002323</t>
  </si>
  <si>
    <t>SanDisk Ultra 32 GB MicroSDHC Class 10 Memory Card</t>
  </si>
  <si>
    <t>22.1</t>
  </si>
  <si>
    <t>153.816</t>
  </si>
  <si>
    <t>US-2016-139486</t>
  </si>
  <si>
    <t>LH-17155</t>
  </si>
  <si>
    <t>Imation�16GB Mini TravelDrive USB 2.0�Flash Drive</t>
  </si>
  <si>
    <t>33.13</t>
  </si>
  <si>
    <t>39.0934</t>
  </si>
  <si>
    <t>US-2017-129441</t>
  </si>
  <si>
    <t>JC-15340</t>
  </si>
  <si>
    <t>FUR-FU-10000448</t>
  </si>
  <si>
    <t>Tenex Chairmats For Use With Carpeted Floors</t>
  </si>
  <si>
    <t>15.98</t>
  </si>
  <si>
    <t>45.543</t>
  </si>
  <si>
    <t>CA-2015-131534</t>
  </si>
  <si>
    <t>TEC-AC-10002253</t>
  </si>
  <si>
    <t>Imation Bio 8GB USB�Flash Drive Imation�Corp</t>
  </si>
  <si>
    <t>166.24</t>
  </si>
  <si>
    <t>141.304</t>
  </si>
  <si>
    <t>CA-2015-135272</t>
  </si>
  <si>
    <t>MS-17830</t>
  </si>
  <si>
    <t>FUR-FU-10002759</t>
  </si>
  <si>
    <t>12-1/2 Diameter Round Wall Clock</t>
  </si>
  <si>
    <t>19.98</t>
  </si>
  <si>
    <t>51.1488</t>
  </si>
  <si>
    <t>CA-2016-145919</t>
  </si>
  <si>
    <t>HG-14965</t>
  </si>
  <si>
    <t>FUR-FU-10004960</t>
  </si>
  <si>
    <t>Seth Thomas 12" Clock w/ Goldtone Case</t>
  </si>
  <si>
    <t>22.98</t>
  </si>
  <si>
    <t>121.3344</t>
  </si>
  <si>
    <t>US-2017-123281</t>
  </si>
  <si>
    <t>JF-15190</t>
  </si>
  <si>
    <t>FUR-FU-10003724</t>
  </si>
  <si>
    <t>Westinghouse Clip-On Gooseneck Lamps</t>
  </si>
  <si>
    <t>8.37</t>
  </si>
  <si>
    <t>18.5814</t>
  </si>
  <si>
    <t>CA-2015-140410</t>
  </si>
  <si>
    <t>CM-12655</t>
  </si>
  <si>
    <t>TEC-AC-10001109</t>
  </si>
  <si>
    <t>Logitech Trackman Marble Mouse</t>
  </si>
  <si>
    <t>29.99</t>
  </si>
  <si>
    <t>52.1826</t>
  </si>
  <si>
    <t>FUR-FU-10003347</t>
  </si>
  <si>
    <t>Coloredge Poster Frame</t>
  </si>
  <si>
    <t>14.2</t>
  </si>
  <si>
    <t>25.986</t>
  </si>
  <si>
    <t>CA-2017-103611</t>
  </si>
  <si>
    <t>JM-15535</t>
  </si>
  <si>
    <t>FUR-FU-10004270</t>
  </si>
  <si>
    <t>Eldon Image Series Desk Accessories, Burgundy</t>
  </si>
  <si>
    <t>4.18</t>
  </si>
  <si>
    <t>5.3504</t>
  </si>
  <si>
    <t>US-2014-157385</t>
  </si>
  <si>
    <t>TEC-AC-10003280</t>
  </si>
  <si>
    <t>Belkin F8E887 USB Wired Ergonomic Keyboard</t>
  </si>
  <si>
    <t>23.6921</t>
  </si>
  <si>
    <t>CA-2015-157959</t>
  </si>
  <si>
    <t>FUR-FU-10004093</t>
  </si>
  <si>
    <t>Hand-Finished Solid Wood Document Frame</t>
  </si>
  <si>
    <t>34.23</t>
  </si>
  <si>
    <t>95.844</t>
  </si>
  <si>
    <t>CA-2016-105963</t>
  </si>
  <si>
    <t>SC-20770</t>
  </si>
  <si>
    <t>58.6401</t>
  </si>
  <si>
    <t>CA-2016-114972</t>
  </si>
  <si>
    <t>PF-19225</t>
  </si>
  <si>
    <t>TEC-AC-10000682</t>
  </si>
  <si>
    <t>Kensington K72356US Mouse-in-a-Box USB Desktop Mouse</t>
  </si>
  <si>
    <t>16.59</t>
  </si>
  <si>
    <t>53.9175</t>
  </si>
  <si>
    <t>CA-2016-139010</t>
  </si>
  <si>
    <t>MC-17635</t>
  </si>
  <si>
    <t>TEC-AC-10004227</t>
  </si>
  <si>
    <t>SanDisk Ultra 16 GB MicroSDHC Class 10 Memory Card</t>
  </si>
  <si>
    <t>12.99</t>
  </si>
  <si>
    <t>12.2106</t>
  </si>
  <si>
    <t>CA-2016-134803</t>
  </si>
  <si>
    <t>TEC-AC-10002217</t>
  </si>
  <si>
    <t>Imation�Clip USB�flash drive�- 8 GB</t>
  </si>
  <si>
    <t>18.8</t>
  </si>
  <si>
    <t>123.704</t>
  </si>
  <si>
    <t>US-2016-163881</t>
  </si>
  <si>
    <t>TEC-AC-10003033</t>
  </si>
  <si>
    <t>Plantronics CS510 - Over-the-Head monaural Wireless Headset System</t>
  </si>
  <si>
    <t>329.95</t>
  </si>
  <si>
    <t>442.133</t>
  </si>
  <si>
    <t>TEC-AC-10000420</t>
  </si>
  <si>
    <t>Logitech G500s Laser Gaming Mouse with Adjustable Weight Tuning</t>
  </si>
  <si>
    <t>69.99</t>
  </si>
  <si>
    <t>369.5472</t>
  </si>
  <si>
    <t>CA-2017-144463</t>
  </si>
  <si>
    <t>FUR-FU-10001215</t>
  </si>
  <si>
    <t>Howard Miller 11-1/2" Diameter Brentwood Wall Clock</t>
  </si>
  <si>
    <t>275.1694</t>
  </si>
  <si>
    <t>CA-2016-124233</t>
  </si>
  <si>
    <t>CK-12595</t>
  </si>
  <si>
    <t>FUR-FU-10002597</t>
  </si>
  <si>
    <t>C-Line Magnetic Cubicle Keepers, Clear Polypropylene</t>
  </si>
  <si>
    <t>4.94</t>
  </si>
  <si>
    <t>14.326</t>
  </si>
  <si>
    <t>CA-2014-138436</t>
  </si>
  <si>
    <t>57.681</t>
  </si>
  <si>
    <t>CA-2015-121965</t>
  </si>
  <si>
    <t>8.5408</t>
  </si>
  <si>
    <t>CA-2015-144722</t>
  </si>
  <si>
    <t>MF-18250</t>
  </si>
  <si>
    <t>25.0154</t>
  </si>
  <si>
    <t>CA-2015-137526</t>
  </si>
  <si>
    <t>PB-19150</t>
  </si>
  <si>
    <t>FUR-FU-10001861</t>
  </si>
  <si>
    <t>Floodlight Indoor Halogen Bulbs, 1 Bulb per Pack, 60 Watts</t>
  </si>
  <si>
    <t>19.4</t>
  </si>
  <si>
    <t>39.576</t>
  </si>
  <si>
    <t>FUR-FU-10004845</t>
  </si>
  <si>
    <t>Deflect-o EconoMat Nonstudded, No Bevel Mat</t>
  </si>
  <si>
    <t>51.65</t>
  </si>
  <si>
    <t>371.88</t>
  </si>
  <si>
    <t>CA-2017-159688</t>
  </si>
  <si>
    <t>AB-10060</t>
  </si>
  <si>
    <t>TEC-AC-10000736</t>
  </si>
  <si>
    <t>Logitech G600 MMO Gaming Mouse</t>
  </si>
  <si>
    <t>51.1936</t>
  </si>
  <si>
    <t>CA-2014-127558</t>
  </si>
  <si>
    <t>SS-20410</t>
  </si>
  <si>
    <t>FUR-FU-10002505</t>
  </si>
  <si>
    <t>Eldon 100 Class Desk Accessories</t>
  </si>
  <si>
    <t>3.37</t>
  </si>
  <si>
    <t>6.8748</t>
  </si>
  <si>
    <t>625.7007</t>
  </si>
  <si>
    <t>CA-2016-158694</t>
  </si>
  <si>
    <t>AI-10855</t>
  </si>
  <si>
    <t>FUR-FU-10000965</t>
  </si>
  <si>
    <t>Howard Miller 11-1/2" Diameter Ridgewood Wall Clock</t>
  </si>
  <si>
    <t>51.94</t>
  </si>
  <si>
    <t>275.8014</t>
  </si>
  <si>
    <t>US-2015-120502</t>
  </si>
  <si>
    <t>BT-11395</t>
  </si>
  <si>
    <t>FUR-FU-10004973</t>
  </si>
  <si>
    <t>Flat Face Poster Frame</t>
  </si>
  <si>
    <t>18.84</t>
  </si>
  <si>
    <t>21.8544</t>
  </si>
  <si>
    <t>CA-2017-125913</t>
  </si>
  <si>
    <t>JO-15145</t>
  </si>
  <si>
    <t>19.8232</t>
  </si>
  <si>
    <t>CA-2015-160171</t>
  </si>
  <si>
    <t>RM-19675</t>
  </si>
  <si>
    <t>TEC-AC-10000892</t>
  </si>
  <si>
    <t>NETGEAR N750 Dual Band Wi-Fi Gigabit Router</t>
  </si>
  <si>
    <t>90</t>
  </si>
  <si>
    <t>172.8</t>
  </si>
  <si>
    <t>CA-2017-101574</t>
  </si>
  <si>
    <t>BD-11725</t>
  </si>
  <si>
    <t>Bruce Degenhardt</t>
  </si>
  <si>
    <t>FUR-FU-10001706</t>
  </si>
  <si>
    <t>Longer-Life Soft White Bulbs</t>
  </si>
  <si>
    <t>4.8048</t>
  </si>
  <si>
    <t>CA-2016-121748</t>
  </si>
  <si>
    <t>VW-21775</t>
  </si>
  <si>
    <t>TEC-AC-10002637</t>
  </si>
  <si>
    <t>Logitech�VX Revolution Cordless Laser Mouse for Notebooks (Black)</t>
  </si>
  <si>
    <t>179.99</t>
  </si>
  <si>
    <t>338.3812</t>
  </si>
  <si>
    <t>CA-2015-103835</t>
  </si>
  <si>
    <t>SC-20440</t>
  </si>
  <si>
    <t>10.2879</t>
  </si>
  <si>
    <t>CA-2014-104178</t>
  </si>
  <si>
    <t>JM-15265</t>
  </si>
  <si>
    <t>FUR-FU-10000771</t>
  </si>
  <si>
    <t>Eldon 200 Class Desk Accessories, Smoke</t>
  </si>
  <si>
    <t>3.6424</t>
  </si>
  <si>
    <t>TEC-AC-10002399</t>
  </si>
  <si>
    <t>SanDisk Cruzer 32 GB USB Flash Drive</t>
  </si>
  <si>
    <t>19.02</t>
  </si>
  <si>
    <t>64.668</t>
  </si>
  <si>
    <t>CA-2017-107244</t>
  </si>
  <si>
    <t>AG-10390</t>
  </si>
  <si>
    <t>11.4608</t>
  </si>
  <si>
    <t>CA-2015-130253</t>
  </si>
  <si>
    <t>PP-18955</t>
  </si>
  <si>
    <t>FUR-FU-10002963</t>
  </si>
  <si>
    <t>Master Caster Door Stop, Gray</t>
  </si>
  <si>
    <t>5.08</t>
  </si>
  <si>
    <t>10.0584</t>
  </si>
  <si>
    <t>CA-2017-145772</t>
  </si>
  <si>
    <t>SS-20140</t>
  </si>
  <si>
    <t>36.2475</t>
  </si>
  <si>
    <t>CA-2016-165995</t>
  </si>
  <si>
    <t>BG-11740</t>
  </si>
  <si>
    <t>Bruce Geld</t>
  </si>
  <si>
    <t>FUR-FU-10000672</t>
  </si>
  <si>
    <t>Executive Impressions 10" Spectator Wall Clock</t>
  </si>
  <si>
    <t>11.76</t>
  </si>
  <si>
    <t>31.0464</t>
  </si>
  <si>
    <t>US-2016-116442</t>
  </si>
  <si>
    <t>FUR-FU-10002364</t>
  </si>
  <si>
    <t>Eldon Expressions Wood Desk Accessories, Oak</t>
  </si>
  <si>
    <t>7.38</t>
  </si>
  <si>
    <t>10.4796</t>
  </si>
  <si>
    <t>CA-2017-153080</t>
  </si>
  <si>
    <t>TEC-AC-10002331</t>
  </si>
  <si>
    <t>Maxell 74 Minute CDR, 10/Pack</t>
  </si>
  <si>
    <t>9.78</t>
  </si>
  <si>
    <t>43.1298</t>
  </si>
  <si>
    <t>CA-2017-123085</t>
  </si>
  <si>
    <t>EJ-13720</t>
  </si>
  <si>
    <t>TEC-AC-10000990</t>
  </si>
  <si>
    <t>Imation Bio 2GB USB�Flash Drive Imation�Corp</t>
  </si>
  <si>
    <t>131.18</t>
  </si>
  <si>
    <t>608.6752</t>
  </si>
  <si>
    <t>CA-2014-109134</t>
  </si>
  <si>
    <t>DE-13255</t>
  </si>
  <si>
    <t>FUR-FU-10000320</t>
  </si>
  <si>
    <t>OIC Stacking Trays</t>
  </si>
  <si>
    <t>3.34</t>
  </si>
  <si>
    <t>11.2224</t>
  </si>
  <si>
    <t>CA-2017-102974</t>
  </si>
  <si>
    <t>DP-13105</t>
  </si>
  <si>
    <t>TEC-AC-10000057</t>
  </si>
  <si>
    <t>Microsoft Natural Ergonomic Keyboard 4000</t>
  </si>
  <si>
    <t>118.4605</t>
  </si>
  <si>
    <t>CA-2017-128965</t>
  </si>
  <si>
    <t>PS-18760</t>
  </si>
  <si>
    <t>TEC-AC-10001383</t>
  </si>
  <si>
    <t>Logitech Wireless Touch Keyboard K400</t>
  </si>
  <si>
    <t>24.99</t>
  </si>
  <si>
    <t>228.1587</t>
  </si>
  <si>
    <t>US-2016-126452</t>
  </si>
  <si>
    <t>SC-20230</t>
  </si>
  <si>
    <t>TEC-AC-10000844</t>
  </si>
  <si>
    <t>Logitech�Gaming G510s - Keyboard</t>
  </si>
  <si>
    <t>84.99</t>
  </si>
  <si>
    <t>163.1808</t>
  </si>
  <si>
    <t>CA-2015-158491</t>
  </si>
  <si>
    <t>BP-11155</t>
  </si>
  <si>
    <t>TEC-AC-10001874</t>
  </si>
  <si>
    <t>Logitech Wireless Anywhere Mouse MX for PC and Mac</t>
  </si>
  <si>
    <t>59.99</t>
  </si>
  <si>
    <t>83.986</t>
  </si>
  <si>
    <t>593.982</t>
  </si>
  <si>
    <t>CA-2016-113656</t>
  </si>
  <si>
    <t>CB-12415</t>
  </si>
  <si>
    <t>FUR-FU-10000719</t>
  </si>
  <si>
    <t>DAX Cubicle Frames, 8-1/2 x 11</t>
  </si>
  <si>
    <t>8.57</t>
  </si>
  <si>
    <t>38.3936</t>
  </si>
  <si>
    <t>CA-2016-129728</t>
  </si>
  <si>
    <t>JG-15310</t>
  </si>
  <si>
    <t>FUR-FU-10003247</t>
  </si>
  <si>
    <t>36X48 HARDFLOOR CHAIRMAT</t>
  </si>
  <si>
    <t>20.98</t>
  </si>
  <si>
    <t>156.0912</t>
  </si>
  <si>
    <t>CA-2015-108672</t>
  </si>
  <si>
    <t>FA-14230</t>
  </si>
  <si>
    <t>FUR-FU-10003799</t>
  </si>
  <si>
    <t>Seth Thomas 13 1/2" Wall Clock</t>
  </si>
  <si>
    <t>17.78</t>
  </si>
  <si>
    <t>73.6092</t>
  </si>
  <si>
    <t>CA-2015-129532</t>
  </si>
  <si>
    <t>YS-21880</t>
  </si>
  <si>
    <t>TEC-AC-10000865</t>
  </si>
  <si>
    <t>WD My Passport Ultra 500GB Portable External Hard Drive</t>
  </si>
  <si>
    <t>59</t>
  </si>
  <si>
    <t>195.88</t>
  </si>
  <si>
    <t>US-2017-146213</t>
  </si>
  <si>
    <t>MC-17605</t>
  </si>
  <si>
    <t>TEC-AC-10001114</t>
  </si>
  <si>
    <t>Microsoft Wireless Mobile Mouse 4000</t>
  </si>
  <si>
    <t>39.99</t>
  </si>
  <si>
    <t>108.7728</t>
  </si>
  <si>
    <t>CA-2015-110870</t>
  </si>
  <si>
    <t>KD-16270</t>
  </si>
  <si>
    <t>TEC-AC-10002926</t>
  </si>
  <si>
    <t>Logitech Wireless Marathon Mouse M705</t>
  </si>
  <si>
    <t>49.99</t>
  </si>
  <si>
    <t>170.9658</t>
  </si>
  <si>
    <t>CA-2017-149699</t>
  </si>
  <si>
    <t>CM-12115</t>
  </si>
  <si>
    <t>Chad McGuire</t>
  </si>
  <si>
    <t>TEC-AC-10000474</t>
  </si>
  <si>
    <t>Kensington Expert Mouse Optical USB Trackball for PC or Mac</t>
  </si>
  <si>
    <t>94.99</t>
  </si>
  <si>
    <t>332.465</t>
  </si>
  <si>
    <t>US-2017-167318</t>
  </si>
  <si>
    <t>GZ-14545</t>
  </si>
  <si>
    <t>George Zrebassa</t>
  </si>
  <si>
    <t>CA-2014-153808</t>
  </si>
  <si>
    <t>FH-14275</t>
  </si>
  <si>
    <t>TEC-AC-10004171</t>
  </si>
  <si>
    <t>Razer Kraken 7.1 Surround Sound Over Ear USB Gaming Headset</t>
  </si>
  <si>
    <t>99.99</t>
  </si>
  <si>
    <t>167.9832</t>
  </si>
  <si>
    <t>US-2015-107944</t>
  </si>
  <si>
    <t>AM-10360</t>
  </si>
  <si>
    <t>153.5808</t>
  </si>
  <si>
    <t>CA-2016-167241</t>
  </si>
  <si>
    <t>FUR-FU-10004071</t>
  </si>
  <si>
    <t>Luxo Professional Magnifying Clamp-On Fluorescent Lamps</t>
  </si>
  <si>
    <t>104.01</t>
  </si>
  <si>
    <t>268.3458</t>
  </si>
  <si>
    <t>CA-2016-126732</t>
  </si>
  <si>
    <t>FUR-FU-10001889</t>
  </si>
  <si>
    <t>Ultra Door Pull Handle</t>
  </si>
  <si>
    <t>10.52</t>
  </si>
  <si>
    <t>63.4356</t>
  </si>
  <si>
    <t>CA-2017-118668</t>
  </si>
  <si>
    <t>FW-14395</t>
  </si>
  <si>
    <t>Fred Wasserman</t>
  </si>
  <si>
    <t>10.7835</t>
  </si>
  <si>
    <t>CA-2017-169327</t>
  </si>
  <si>
    <t>MH-17290</t>
  </si>
  <si>
    <t>378.51</t>
  </si>
  <si>
    <t>CA-2014-112291</t>
  </si>
  <si>
    <t>KE-16420</t>
  </si>
  <si>
    <t>102.3872</t>
  </si>
  <si>
    <t>CA-2016-125794</t>
  </si>
  <si>
    <t>ML-17410</t>
  </si>
  <si>
    <t>CA-2016-138688</t>
  </si>
  <si>
    <t>DV-13045</t>
  </si>
  <si>
    <t>OFF-LA-10000240</t>
  </si>
  <si>
    <t>Self-Adhesive Address Labels for Typewriters by Universal</t>
  </si>
  <si>
    <t>7.31</t>
  </si>
  <si>
    <t>7.7486</t>
  </si>
  <si>
    <t>CA-2016-161669</t>
  </si>
  <si>
    <t>EM-14095</t>
  </si>
  <si>
    <t>OFF-SU-10002503</t>
  </si>
  <si>
    <t>Acme Preferred Stainless Steel Scissors</t>
  </si>
  <si>
    <t>8.0656</t>
  </si>
  <si>
    <t>OFF-LA-10004093</t>
  </si>
  <si>
    <t>Avery 486</t>
  </si>
  <si>
    <t>CA-2015-133025</t>
  </si>
  <si>
    <t>MO-17800</t>
  </si>
  <si>
    <t>OFF-PA-10004100</t>
  </si>
  <si>
    <t>Xerox 216</t>
  </si>
  <si>
    <t>CA-2014-120243</t>
  </si>
  <si>
    <t>OFF-LA-10004425</t>
  </si>
  <si>
    <t>Staple-on labels</t>
  </si>
  <si>
    <t>2.89</t>
  </si>
  <si>
    <t>6.1268</t>
  </si>
  <si>
    <t>CA-2017-117212</t>
  </si>
  <si>
    <t>59.8016</t>
  </si>
  <si>
    <t>OFF-PA-10001970</t>
  </si>
  <si>
    <t>Xerox 1908</t>
  </si>
  <si>
    <t>55.98</t>
  </si>
  <si>
    <t>114.1992</t>
  </si>
  <si>
    <t>OFF-PA-10000682</t>
  </si>
  <si>
    <t>Xerox 1924</t>
  </si>
  <si>
    <t>5.78</t>
  </si>
  <si>
    <t>11.7912</t>
  </si>
  <si>
    <t>US-2017-152002</t>
  </si>
  <si>
    <t>DV-13465</t>
  </si>
  <si>
    <t>OFF-PA-10000357</t>
  </si>
  <si>
    <t>White Dual Perf Computer Printout Paper, 2700 Sheets, 1 Part, Heavyweight, 20 lbs., 14 7/8 x 11</t>
  </si>
  <si>
    <t>62.7147</t>
  </si>
  <si>
    <t>OFF-EN-10003160</t>
  </si>
  <si>
    <t>Pastel Pink Envelopes</t>
  </si>
  <si>
    <t>11.3568</t>
  </si>
  <si>
    <t>CA-2014-117317</t>
  </si>
  <si>
    <t>JF-15490</t>
  </si>
  <si>
    <t>OFF-PA-10004519</t>
  </si>
  <si>
    <t>Spiral Phone Message Books with Labels by Adams</t>
  </si>
  <si>
    <t>4.48</t>
  </si>
  <si>
    <t>6.8544</t>
  </si>
  <si>
    <t>US-2016-101497</t>
  </si>
  <si>
    <t>OFF-PA-10000176</t>
  </si>
  <si>
    <t>Xerox 1887</t>
  </si>
  <si>
    <t>18.97</t>
  </si>
  <si>
    <t>9.8644</t>
  </si>
  <si>
    <t>CA-2015-125423</t>
  </si>
  <si>
    <t>MC-17575</t>
  </si>
  <si>
    <t>OFF-LA-10001771</t>
  </si>
  <si>
    <t>Avery 513</t>
  </si>
  <si>
    <t>5.3784</t>
  </si>
  <si>
    <t>CA-2016-111115</t>
  </si>
  <si>
    <t>LB-16735</t>
  </si>
  <si>
    <t>OFF-FA-10000624</t>
  </si>
  <si>
    <t>OIC Binder Clips</t>
  </si>
  <si>
    <t>3.58</t>
  </si>
  <si>
    <t>10.74</t>
  </si>
  <si>
    <t>CA-2015-116092</t>
  </si>
  <si>
    <t>JM-16195</t>
  </si>
  <si>
    <t>Justin MacKendrick</t>
  </si>
  <si>
    <t>OFF-PA-10004285</t>
  </si>
  <si>
    <t>Xerox 1959</t>
  </si>
  <si>
    <t>6.68</t>
  </si>
  <si>
    <t>6.9472</t>
  </si>
  <si>
    <t>OFF-AP-10001391</t>
  </si>
  <si>
    <t>Kensington 6 Outlet MasterPiece HOMEOFFICE Power Control Center</t>
  </si>
  <si>
    <t>90.24</t>
  </si>
  <si>
    <t>384.4224</t>
  </si>
  <si>
    <t>CA-2017-143343</t>
  </si>
  <si>
    <t>BW-11200</t>
  </si>
  <si>
    <t>11.644</t>
  </si>
  <si>
    <t>CA-2016-155187</t>
  </si>
  <si>
    <t>LA-16780</t>
  </si>
  <si>
    <t>OFF-ST-10000642</t>
  </si>
  <si>
    <t>Tennsco Lockers, Gray</t>
  </si>
  <si>
    <t>39.0228</t>
  </si>
  <si>
    <t>20.85</t>
  </si>
  <si>
    <t>CA-2017-109701</t>
  </si>
  <si>
    <t>OFF-PA-10003724</t>
  </si>
  <si>
    <t>Wirebound Message Book, 4 per Page</t>
  </si>
  <si>
    <t>5.43</t>
  </si>
  <si>
    <t>5.5386</t>
  </si>
  <si>
    <t>57.2184</t>
  </si>
  <si>
    <t>5.04</t>
  </si>
  <si>
    <t>OFF-LA-10004545</t>
  </si>
  <si>
    <t>Avery 50</t>
  </si>
  <si>
    <t>12.53</t>
  </si>
  <si>
    <t>46.4863</t>
  </si>
  <si>
    <t>OFF-AP-10003057</t>
  </si>
  <si>
    <t>Honeywell Enviracaire Portable HEPA Air Cleaner for 16' x 20' Room</t>
  </si>
  <si>
    <t>275.37</t>
  </si>
  <si>
    <t>671.9028</t>
  </si>
  <si>
    <t>CA-2015-153220</t>
  </si>
  <si>
    <t>YC-21895</t>
  </si>
  <si>
    <t>CA-2015-149972</t>
  </si>
  <si>
    <t>CD-12790</t>
  </si>
  <si>
    <t>Cynthia Delaney</t>
  </si>
  <si>
    <t>OFF-FA-10002763</t>
  </si>
  <si>
    <t>Advantus Map Pennant Flags and Round Head Tacks</t>
  </si>
  <si>
    <t>3.95</t>
  </si>
  <si>
    <t>5.372</t>
  </si>
  <si>
    <t>CA-2017-102099</t>
  </si>
  <si>
    <t>EP-13915</t>
  </si>
  <si>
    <t>OFF-PA-10003172</t>
  </si>
  <si>
    <t>Xerox 1996</t>
  </si>
  <si>
    <t>OFF-PA-10000289</t>
  </si>
  <si>
    <t>Xerox 213</t>
  </si>
  <si>
    <t>OFF-ST-10001809</t>
  </si>
  <si>
    <t>Fellowes Officeware Wire Shelving</t>
  </si>
  <si>
    <t>89.83</t>
  </si>
  <si>
    <t>440.167</t>
  </si>
  <si>
    <t>CA-2014-109218</t>
  </si>
  <si>
    <t>AR-10825</t>
  </si>
  <si>
    <t>OFF-AR-10001374</t>
  </si>
  <si>
    <t>BIC Brite Liner Highlighters, Chisel Tip</t>
  </si>
  <si>
    <t>22.032</t>
  </si>
  <si>
    <t>CA-2015-152527</t>
  </si>
  <si>
    <t>CM-12190</t>
  </si>
  <si>
    <t>CA-2014-120838</t>
  </si>
  <si>
    <t>PO-18865</t>
  </si>
  <si>
    <t>Patrick O'Donnell</t>
  </si>
  <si>
    <t>OFF-ST-10000585</t>
  </si>
  <si>
    <t>Economy Rollaway Files</t>
  </si>
  <si>
    <t>165.2</t>
  </si>
  <si>
    <t>244.496</t>
  </si>
  <si>
    <t>CA-2017-132178</t>
  </si>
  <si>
    <t>50.0544</t>
  </si>
  <si>
    <t>OFF-ST-10000025</t>
  </si>
  <si>
    <t>Fellowes Stor/Drawer Steel Plus Storage Drawers</t>
  </si>
  <si>
    <t>95.43</t>
  </si>
  <si>
    <t>717.6336</t>
  </si>
  <si>
    <t>CA-2014-156594</t>
  </si>
  <si>
    <t>MC-17845</t>
  </si>
  <si>
    <t>2.9736</t>
  </si>
  <si>
    <t>CA-2016-133144</t>
  </si>
  <si>
    <t>DO-13435</t>
  </si>
  <si>
    <t>OFF-PA-10004971</t>
  </si>
  <si>
    <t>Xerox 196</t>
  </si>
  <si>
    <t>8.8434</t>
  </si>
  <si>
    <t>CA-2017-102407</t>
  </si>
  <si>
    <t>OFF-AR-10000122</t>
  </si>
  <si>
    <t>Newell 314</t>
  </si>
  <si>
    <t>5.58</t>
  </si>
  <si>
    <t>OFF-AP-10001394</t>
  </si>
  <si>
    <t>Harmony Air Purifier</t>
  </si>
  <si>
    <t>189</t>
  </si>
  <si>
    <t>120.96</t>
  </si>
  <si>
    <t>CA-2015-142601</t>
  </si>
  <si>
    <t>OFF-ST-10002756</t>
  </si>
  <si>
    <t>Tennsco Stur-D-Stor Boltless Shelving, 5 Shelves, 24" Deep, Sand</t>
  </si>
  <si>
    <t>135.31</t>
  </si>
  <si>
    <t>937.6983</t>
  </si>
  <si>
    <t>OFF-PA-10000483</t>
  </si>
  <si>
    <t>Xerox 19</t>
  </si>
  <si>
    <t>34.078</t>
  </si>
  <si>
    <t>CA-2015-137708</t>
  </si>
  <si>
    <t>NG-18430</t>
  </si>
  <si>
    <t>19.7288</t>
  </si>
  <si>
    <t>OFF-PA-10000327</t>
  </si>
  <si>
    <t>Xerox 1971</t>
  </si>
  <si>
    <t>23.54</t>
  </si>
  <si>
    <t>OFF-ST-10004634</t>
  </si>
  <si>
    <t>Personal Folder Holder, Ebony</t>
  </si>
  <si>
    <t>11.21</t>
  </si>
  <si>
    <t>23.541</t>
  </si>
  <si>
    <t>CA-2016-111696</t>
  </si>
  <si>
    <t>TB-21625</t>
  </si>
  <si>
    <t>9.867</t>
  </si>
  <si>
    <t>OFF-SU-10002537</t>
  </si>
  <si>
    <t>Acme Box Cutter Scissors</t>
  </si>
  <si>
    <t>10.23</t>
  </si>
  <si>
    <t>15.1404</t>
  </si>
  <si>
    <t>OFF-PA-10002421</t>
  </si>
  <si>
    <t>Embossed Ink Jet Note Cards</t>
  </si>
  <si>
    <t>22.57</t>
  </si>
  <si>
    <t>35.2092</t>
  </si>
  <si>
    <t>90.944</t>
  </si>
  <si>
    <t>32.542</t>
  </si>
  <si>
    <t>OFF-ST-10001496</t>
  </si>
  <si>
    <t>Standard Rollaway File with Lock</t>
  </si>
  <si>
    <t>180.19</t>
  </si>
  <si>
    <t>533.3624</t>
  </si>
  <si>
    <t>OFF-AR-10001227</t>
  </si>
  <si>
    <t>Newell 338</t>
  </si>
  <si>
    <t>10.731</t>
  </si>
  <si>
    <t>US-2017-109582</t>
  </si>
  <si>
    <t>JM-15865</t>
  </si>
  <si>
    <t>OFF-PA-10004071</t>
  </si>
  <si>
    <t>Eaton Premium Continuous-Feed Paper, 25% Cotton, Letter Size, White, 1000 Shts/Box</t>
  </si>
  <si>
    <t>86.5488</t>
  </si>
  <si>
    <t>US-2017-115595</t>
  </si>
  <si>
    <t>OFF-PA-10001745</t>
  </si>
  <si>
    <t>Wirebound Message Books, 2 7/8" x 5", 3 Forms per Page</t>
  </si>
  <si>
    <t>7.04</t>
  </si>
  <si>
    <t>18.656</t>
  </si>
  <si>
    <t>US-2016-162026</t>
  </si>
  <si>
    <t>JE-15745</t>
  </si>
  <si>
    <t>OFF-PA-10000167</t>
  </si>
  <si>
    <t>Xerox 1925</t>
  </si>
  <si>
    <t>CA-2017-137498</t>
  </si>
  <si>
    <t>LC-17050</t>
  </si>
  <si>
    <t>4.6576</t>
  </si>
  <si>
    <t>OFF-PA-10000143</t>
  </si>
  <si>
    <t>Astroparche Fine Business Paper</t>
  </si>
  <si>
    <t>24.7104</t>
  </si>
  <si>
    <t>US-2016-111528</t>
  </si>
  <si>
    <t>JP-16135</t>
  </si>
  <si>
    <t>OFF-ST-10001526</t>
  </si>
  <si>
    <t>Iceberg Mobile Mega Data/Printer Cart</t>
  </si>
  <si>
    <t>120.33</t>
  </si>
  <si>
    <t>356.1768</t>
  </si>
  <si>
    <t>CA-2014-140732</t>
  </si>
  <si>
    <t>MA-17560</t>
  </si>
  <si>
    <t>OFF-AP-10001626</t>
  </si>
  <si>
    <t>Commercial WindTunnel Clean Air Upright Vacuum, Replacement Belts, Filtration Bags</t>
  </si>
  <si>
    <t>3.89</t>
  </si>
  <si>
    <t>5.7572</t>
  </si>
  <si>
    <t>OFF-PA-10003625</t>
  </si>
  <si>
    <t>Xerox 1979</t>
  </si>
  <si>
    <t>68.156</t>
  </si>
  <si>
    <t>CA-2016-159016</t>
  </si>
  <si>
    <t>KF-16285</t>
  </si>
  <si>
    <t>OFF-PA-10004405</t>
  </si>
  <si>
    <t>Rediform Voice Mail Log Books</t>
  </si>
  <si>
    <t>2.98</t>
  </si>
  <si>
    <t>7.748</t>
  </si>
  <si>
    <t>CA-2015-132815</t>
  </si>
  <si>
    <t>OFF-PA-10004530</t>
  </si>
  <si>
    <t>Personal Creations Ink Jet Cards and Labels</t>
  </si>
  <si>
    <t>11.48</t>
  </si>
  <si>
    <t>11.7096</t>
  </si>
  <si>
    <t>CA-2017-161578</t>
  </si>
  <si>
    <t>RB-19465</t>
  </si>
  <si>
    <t>OFF-PA-10002986</t>
  </si>
  <si>
    <t>Xerox 1898</t>
  </si>
  <si>
    <t>OFF-ST-10002289</t>
  </si>
  <si>
    <t>Safco Wire Cube Shelving System, For Use as 4 or 5 14" Cubes, Black</t>
  </si>
  <si>
    <t>31.78</t>
  </si>
  <si>
    <t>150.955</t>
  </si>
  <si>
    <t>CA-2014-106726</t>
  </si>
  <si>
    <t>933.3842</t>
  </si>
  <si>
    <t>US-2017-143175</t>
  </si>
  <si>
    <t>GA-14515</t>
  </si>
  <si>
    <t>George Ashbrook</t>
  </si>
  <si>
    <t>OFF-ST-10003123</t>
  </si>
  <si>
    <t>Fellowes Bases and Tops For Staxonsteel/High-Stak Systems</t>
  </si>
  <si>
    <t>33.29</t>
  </si>
  <si>
    <t>75.9012</t>
  </si>
  <si>
    <t>CA-2016-131380</t>
  </si>
  <si>
    <t>CC-12220</t>
  </si>
  <si>
    <t>OFF-ST-10002485</t>
  </si>
  <si>
    <t>Rogers Deluxe File Chest</t>
  </si>
  <si>
    <t>21.98</t>
  </si>
  <si>
    <t>87.0408</t>
  </si>
  <si>
    <t>OFF-PA-10001243</t>
  </si>
  <si>
    <t>Xerox 1983</t>
  </si>
  <si>
    <t>3.0498</t>
  </si>
  <si>
    <t>CA-2016-163594</t>
  </si>
  <si>
    <t>JF-15295</t>
  </si>
  <si>
    <t>OFF-PA-10000809</t>
  </si>
  <si>
    <t>Xerox 206</t>
  </si>
  <si>
    <t>US-2015-136987</t>
  </si>
  <si>
    <t>AR-10540</t>
  </si>
  <si>
    <t>OFF-PA-10003127</t>
  </si>
  <si>
    <t>28.4904</t>
  </si>
  <si>
    <t>US-2017-120147</t>
  </si>
  <si>
    <t>TB-21400</t>
  </si>
  <si>
    <t>OFF-AR-10000817</t>
  </si>
  <si>
    <t>Manco Dry-Lighter Erasable Highlighter</t>
  </si>
  <si>
    <t>3.04</t>
  </si>
  <si>
    <t>4.0128</t>
  </si>
  <si>
    <t>US-2017-141509</t>
  </si>
  <si>
    <t>SC-20575</t>
  </si>
  <si>
    <t>OFF-AR-10002067</t>
  </si>
  <si>
    <t>Newell 334</t>
  </si>
  <si>
    <t>73.408</t>
  </si>
  <si>
    <t>CA-2014-150203</t>
  </si>
  <si>
    <t>JB-15925</t>
  </si>
  <si>
    <t>OFF-AP-10001469</t>
  </si>
  <si>
    <t>Fellowes 8 Outlet Superior Workstation Surge Protector</t>
  </si>
  <si>
    <t>41.71</t>
  </si>
  <si>
    <t>177.6846</t>
  </si>
  <si>
    <t>OFF-SU-10001225</t>
  </si>
  <si>
    <t>Staple remover</t>
  </si>
  <si>
    <t>3.68</t>
  </si>
  <si>
    <t>25.2448</t>
  </si>
  <si>
    <t>CA-2017-141481</t>
  </si>
  <si>
    <t>ZD-21925</t>
  </si>
  <si>
    <t>Zuschuss Donatelli</t>
  </si>
  <si>
    <t>CA-2017-153227</t>
  </si>
  <si>
    <t>CS-12250</t>
  </si>
  <si>
    <t>Chris Selesnick</t>
  </si>
  <si>
    <t>CA-2016-146437</t>
  </si>
  <si>
    <t>OFF-AR-10000588</t>
  </si>
  <si>
    <t>Newell 345</t>
  </si>
  <si>
    <t>29.3632</t>
  </si>
  <si>
    <t>CA-2015-158918</t>
  </si>
  <si>
    <t>9.416</t>
  </si>
  <si>
    <t>CA-2016-144015</t>
  </si>
  <si>
    <t>AH-10075</t>
  </si>
  <si>
    <t>OFF-SU-10003505</t>
  </si>
  <si>
    <t>Premier Electric Letter Opener</t>
  </si>
  <si>
    <t>115.86</t>
  </si>
  <si>
    <t>220.134</t>
  </si>
  <si>
    <t>OFF-PA-10002870</t>
  </si>
  <si>
    <t>Ampad Phone Message Book, Recycled, 400 Message Capacity, 5 �� x 11�</t>
  </si>
  <si>
    <t>6.24</t>
  </si>
  <si>
    <t>6.864</t>
  </si>
  <si>
    <t>CA-2014-119144</t>
  </si>
  <si>
    <t>JD-16150</t>
  </si>
  <si>
    <t>OFF-ST-10000991</t>
  </si>
  <si>
    <t>Space Solutions HD Industrial Steel Shelving.</t>
  </si>
  <si>
    <t>114.97</t>
  </si>
  <si>
    <t>334.5627</t>
  </si>
  <si>
    <t>CA-2014-162992</t>
  </si>
  <si>
    <t>OFF-LA-10001934</t>
  </si>
  <si>
    <t>Avery 516</t>
  </si>
  <si>
    <t>OFF-FA-10004248</t>
  </si>
  <si>
    <t>Advantus T-Pin Paper Clips</t>
  </si>
  <si>
    <t>4.51</t>
  </si>
  <si>
    <t>13.7555</t>
  </si>
  <si>
    <t>52.503</t>
  </si>
  <si>
    <t>OFF-PA-10000659</t>
  </si>
  <si>
    <t>TOPS Carbonless Receipt Book, Four 2-3/4 x 7-1/4 Money Receipts per Page</t>
  </si>
  <si>
    <t>17.52</t>
  </si>
  <si>
    <t>100.2144</t>
  </si>
  <si>
    <t>CA-2014-169642</t>
  </si>
  <si>
    <t>BB-10990</t>
  </si>
  <si>
    <t>OFF-ST-10002574</t>
  </si>
  <si>
    <t>SAFCO Commercial Wire Shelving, Black</t>
  </si>
  <si>
    <t>138.14</t>
  </si>
  <si>
    <t>276.28</t>
  </si>
  <si>
    <t>CA-2015-134117</t>
  </si>
  <si>
    <t>PG-18895</t>
  </si>
  <si>
    <t>OFF-AR-10003903</t>
  </si>
  <si>
    <t>Sanford 52201 APSCO Electric Pencil Sharpener</t>
  </si>
  <si>
    <t>40.97</t>
  </si>
  <si>
    <t>151.589</t>
  </si>
  <si>
    <t>OFF-AR-10001940</t>
  </si>
  <si>
    <t>Sanford Colorific Eraseable Coloring Pencils, 12 Count</t>
  </si>
  <si>
    <t>9.348</t>
  </si>
  <si>
    <t>CA-2017-122007</t>
  </si>
  <si>
    <t>JK-15325</t>
  </si>
  <si>
    <t>Jason Klamczynski</t>
  </si>
  <si>
    <t>OFF-AP-10000358</t>
  </si>
  <si>
    <t>Fellowes Basic Home/Office Series Surge Protectors</t>
  </si>
  <si>
    <t>12.98</t>
  </si>
  <si>
    <t>64.5106</t>
  </si>
  <si>
    <t>US-2017-125808</t>
  </si>
  <si>
    <t>OFF-PA-10001846</t>
  </si>
  <si>
    <t>Xerox 1899</t>
  </si>
  <si>
    <t>5.8956</t>
  </si>
  <si>
    <t>OFF-AP-10001492</t>
  </si>
  <si>
    <t>Acco Six-Outlet Power Strip, 4' Cord Length</t>
  </si>
  <si>
    <t>8.62</t>
  </si>
  <si>
    <t>31.894</t>
  </si>
  <si>
    <t>OFF-AR-10002833</t>
  </si>
  <si>
    <t>Newell 322</t>
  </si>
  <si>
    <t>5.3144</t>
  </si>
  <si>
    <t>OFF-AP-10002892</t>
  </si>
  <si>
    <t>Belkin F5C206VTEL 6 Outlet Surge</t>
  </si>
  <si>
    <t>80.43</t>
  </si>
  <si>
    <t>OFF-PA-10003892</t>
  </si>
  <si>
    <t>Xerox 1943</t>
  </si>
  <si>
    <t>48.91</t>
  </si>
  <si>
    <t>77.7669</t>
  </si>
  <si>
    <t>CA-2016-109806</t>
  </si>
  <si>
    <t>JS-15685</t>
  </si>
  <si>
    <t>OFF-AR-10004930</t>
  </si>
  <si>
    <t>Turquoise Lead Holder with Pocket Clip</t>
  </si>
  <si>
    <t>6.7</t>
  </si>
  <si>
    <t>13.467</t>
  </si>
  <si>
    <t>OFF-PA-10000304</t>
  </si>
  <si>
    <t>Xerox 1995</t>
  </si>
  <si>
    <t>CA-2014-118962</t>
  </si>
  <si>
    <t>CS-12130</t>
  </si>
  <si>
    <t>Adams Phone Message Book, Professional, 400 Message Capacity, 5 3/6� x 11�</t>
  </si>
  <si>
    <t>11.0982</t>
  </si>
  <si>
    <t>OFF-PA-10001144</t>
  </si>
  <si>
    <t>Xerox 1913</t>
  </si>
  <si>
    <t>57.6992</t>
  </si>
  <si>
    <t>CA-2016-130162</t>
  </si>
  <si>
    <t>JH-15910</t>
  </si>
  <si>
    <t>OFF-ST-10001328</t>
  </si>
  <si>
    <t>Personal Filing Tote with Lid, Black/Gray</t>
  </si>
  <si>
    <t>67.0032</t>
  </si>
  <si>
    <t>CA-2015-132906</t>
  </si>
  <si>
    <t>OFF-SU-10004498</t>
  </si>
  <si>
    <t>Martin-Yale Premier Letter Opener</t>
  </si>
  <si>
    <t>12.88</t>
  </si>
  <si>
    <t>49.9744</t>
  </si>
  <si>
    <t>OFF-PA-10000743</t>
  </si>
  <si>
    <t>Xerox 1977</t>
  </si>
  <si>
    <t>17.368</t>
  </si>
  <si>
    <t>CA-2015-112319</t>
  </si>
  <si>
    <t>AR-10510</t>
  </si>
  <si>
    <t>CA-2016-130477</t>
  </si>
  <si>
    <t>LC-17140</t>
  </si>
  <si>
    <t>OFF-PA-10002947</t>
  </si>
  <si>
    <t>Xerox 1923</t>
  </si>
  <si>
    <t>10.4208</t>
  </si>
  <si>
    <t>OFF-ST-10002583</t>
  </si>
  <si>
    <t>Fellowes Neat Ideas Storage Cubes</t>
  </si>
  <si>
    <t>62.3616</t>
  </si>
  <si>
    <t>OFF-PA-10000019</t>
  </si>
  <si>
    <t>Xerox 1931</t>
  </si>
  <si>
    <t>CA-2015-144652</t>
  </si>
  <si>
    <t>SN-20560</t>
  </si>
  <si>
    <t>OFF-AR-10003732</t>
  </si>
  <si>
    <t>Newell 333</t>
  </si>
  <si>
    <t>2.78</t>
  </si>
  <si>
    <t>14.4004</t>
  </si>
  <si>
    <t>CA-2014-110184</t>
  </si>
  <si>
    <t>OFF-ST-10000107</t>
  </si>
  <si>
    <t>Fellowes Super Stor/Drawer</t>
  </si>
  <si>
    <t>27.75</t>
  </si>
  <si>
    <t>204.795</t>
  </si>
  <si>
    <t>OFF-PA-10003072</t>
  </si>
  <si>
    <t>Eureka Recycled Copy Paper 8 1/2" x 11", Ream</t>
  </si>
  <si>
    <t>550.335</t>
  </si>
  <si>
    <t>CA-2017-164959</t>
  </si>
  <si>
    <t>KN-16390</t>
  </si>
  <si>
    <t>OFF-LA-10004272</t>
  </si>
  <si>
    <t>Avery 482</t>
  </si>
  <si>
    <t>4.5951</t>
  </si>
  <si>
    <t>CA-2015-153388</t>
  </si>
  <si>
    <t>PC-19000</t>
  </si>
  <si>
    <t>CA-2015-148376</t>
  </si>
  <si>
    <t>AG-10900</t>
  </si>
  <si>
    <t>OFF-LA-10002381</t>
  </si>
  <si>
    <t>Avery 497</t>
  </si>
  <si>
    <t>11.2112</t>
  </si>
  <si>
    <t>CA-2015-105347</t>
  </si>
  <si>
    <t>DP-13000</t>
  </si>
  <si>
    <t>188.1441</t>
  </si>
  <si>
    <t>8.085</t>
  </si>
  <si>
    <t>CA-2014-114643</t>
  </si>
  <si>
    <t>FM-14215</t>
  </si>
  <si>
    <t>OFF-AR-10003631</t>
  </si>
  <si>
    <t>4.84</t>
  </si>
  <si>
    <t>9.7284</t>
  </si>
  <si>
    <t>CA-2017-104647</t>
  </si>
  <si>
    <t>20.592</t>
  </si>
  <si>
    <t>CA-2015-100573</t>
  </si>
  <si>
    <t>AM-10705</t>
  </si>
  <si>
    <t>OFF-EN-10000461</t>
  </si>
  <si>
    <t>#10- 4 1/8" x 9 1/2" Recycled Envelopes</t>
  </si>
  <si>
    <t>8.74</t>
  </si>
  <si>
    <t>9.2644</t>
  </si>
  <si>
    <t>CA-2016-137729</t>
  </si>
  <si>
    <t>BF-11005</t>
  </si>
  <si>
    <t>4.9634</t>
  </si>
  <si>
    <t>CA-2017-110842</t>
  </si>
  <si>
    <t>GA-14725</t>
  </si>
  <si>
    <t>OFF-AP-10003971</t>
  </si>
  <si>
    <t>Belkin 6 Outlet Metallic Surge Strip</t>
  </si>
  <si>
    <t>10.89</t>
  </si>
  <si>
    <t>8.0586</t>
  </si>
  <si>
    <t>OFF-PA-10000520</t>
  </si>
  <si>
    <t>Xerox 201</t>
  </si>
  <si>
    <t>CA-2017-135167</t>
  </si>
  <si>
    <t>SC-20800</t>
  </si>
  <si>
    <t>Stuart Calhoun</t>
  </si>
  <si>
    <t>OFF-AR-10002399</t>
  </si>
  <si>
    <t>Dixon Prang Watercolor Pencils, 10-Color Set with Brush</t>
  </si>
  <si>
    <t>4.26</t>
  </si>
  <si>
    <t>2.5134</t>
  </si>
  <si>
    <t>CA-2015-158456</t>
  </si>
  <si>
    <t>KT-16465</t>
  </si>
  <si>
    <t>OFF-FA-10004854</t>
  </si>
  <si>
    <t>Vinyl Coated Wire Paper Clips in Organizer Box, 800/Box</t>
  </si>
  <si>
    <t>24.3376</t>
  </si>
  <si>
    <t>OFF-AP-10000891</t>
  </si>
  <si>
    <t>Kensington 7 Outlet MasterPiece HOMEOFFICE Power Control Center</t>
  </si>
  <si>
    <t>131.12</t>
  </si>
  <si>
    <t>183.568</t>
  </si>
  <si>
    <t>OFF-PA-10003790</t>
  </si>
  <si>
    <t>Xerox 1991</t>
  </si>
  <si>
    <t>98.6688</t>
  </si>
  <si>
    <t>CA-2016-107328</t>
  </si>
  <si>
    <t>CA-12055</t>
  </si>
  <si>
    <t>OFF-AP-10004487</t>
  </si>
  <si>
    <t>Kensington 4 Outlet MasterPiece Compact Power Control Center</t>
  </si>
  <si>
    <t>81.32</t>
  </si>
  <si>
    <t>351.3024</t>
  </si>
  <si>
    <t>CA-2017-118542</t>
  </si>
  <si>
    <t>CC-12550</t>
  </si>
  <si>
    <t>Clay Cheatham</t>
  </si>
  <si>
    <t>OFF-PA-10004735</t>
  </si>
  <si>
    <t>Xerox 1905</t>
  </si>
  <si>
    <t>CA-2017-141929</t>
  </si>
  <si>
    <t>RA-19285</t>
  </si>
  <si>
    <t>152.495</t>
  </si>
  <si>
    <t>CA-2014-135090</t>
  </si>
  <si>
    <t>SP-20920</t>
  </si>
  <si>
    <t>OFF-PA-10002245</t>
  </si>
  <si>
    <t>Xerox 1895</t>
  </si>
  <si>
    <t>29.601</t>
  </si>
  <si>
    <t>CA-2015-153416</t>
  </si>
  <si>
    <t>TS-21340</t>
  </si>
  <si>
    <t>OFF-ST-10000060</t>
  </si>
  <si>
    <t>Fellowes Bankers Box Staxonsteel Drawer File/Stacking System</t>
  </si>
  <si>
    <t>64.98</t>
  </si>
  <si>
    <t>400.2768</t>
  </si>
  <si>
    <t>CA-2017-105914</t>
  </si>
  <si>
    <t>PV-18985</t>
  </si>
  <si>
    <t>OFF-ST-10003716</t>
  </si>
  <si>
    <t>Tennsco Double-Tier Lockers</t>
  </si>
  <si>
    <t>225.02</t>
  </si>
  <si>
    <t>1370.3718</t>
  </si>
  <si>
    <t>CA-2015-111234</t>
  </si>
  <si>
    <t>AB-10600</t>
  </si>
  <si>
    <t>OFF-LA-10002271</t>
  </si>
  <si>
    <t>Smead Alpha-Z Color-Coded Second Alphabetical Labels and Starter Set</t>
  </si>
  <si>
    <t>CA-2014-133704</t>
  </si>
  <si>
    <t>MA-17995</t>
  </si>
  <si>
    <t>Michelle Arnett</t>
  </si>
  <si>
    <t>OFF-AP-10001366</t>
  </si>
  <si>
    <t>Staple holder</t>
  </si>
  <si>
    <t>10.98</t>
  </si>
  <si>
    <t>32.0616</t>
  </si>
  <si>
    <t>CA-2017-117261</t>
  </si>
  <si>
    <t>OFF-ST-10000419</t>
  </si>
  <si>
    <t>Rogers Jumbo File, Granite</t>
  </si>
  <si>
    <t>13.58</t>
  </si>
  <si>
    <t>53.7768</t>
  </si>
  <si>
    <t>US-2014-154879</t>
  </si>
  <si>
    <t>3.0634</t>
  </si>
  <si>
    <t>OFF-AR-10001897</t>
  </si>
  <si>
    <t>Model L Table or Wall-Mount Pencil Sharpener</t>
  </si>
  <si>
    <t>17.99</t>
  </si>
  <si>
    <t>77.7168</t>
  </si>
  <si>
    <t>OFF-PA-10004355</t>
  </si>
  <si>
    <t>Xerox 231</t>
  </si>
  <si>
    <t>OFF-EN-10000056</t>
  </si>
  <si>
    <t>Cameo Buff Policy Envelopes</t>
  </si>
  <si>
    <t>62.23</t>
  </si>
  <si>
    <t>98.9457</t>
  </si>
  <si>
    <t>CA-2017-112753</t>
  </si>
  <si>
    <t>CC-12670</t>
  </si>
  <si>
    <t>OFF-PA-10002036</t>
  </si>
  <si>
    <t>Xerox 1930</t>
  </si>
  <si>
    <t>19.8288</t>
  </si>
  <si>
    <t>CA-2015-163104</t>
  </si>
  <si>
    <t>MC-18130</t>
  </si>
  <si>
    <t>CA-2016-129868</t>
  </si>
  <si>
    <t>OFF-SU-10000952</t>
  </si>
  <si>
    <t>Fiskars Home &amp; Office Scissors</t>
  </si>
  <si>
    <t>8.88</t>
  </si>
  <si>
    <t>12.7872</t>
  </si>
  <si>
    <t>OFF-AP-10004052</t>
  </si>
  <si>
    <t>Hoover Replacement Belts For Soft Guard &amp; Commercial Ltweight Upright Vacs, 2/Pk</t>
  </si>
  <si>
    <t>5.846</t>
  </si>
  <si>
    <t>38.8584</t>
  </si>
  <si>
    <t>CA-2016-166226</t>
  </si>
  <si>
    <t>OFF-AP-10002867</t>
  </si>
  <si>
    <t>Fellowes Command Center 5-outlet power strip</t>
  </si>
  <si>
    <t>67.84</t>
  </si>
  <si>
    <t>49.5232</t>
  </si>
  <si>
    <t>CA-2016-155033</t>
  </si>
  <si>
    <t>CC-12475</t>
  </si>
  <si>
    <t>5.4912</t>
  </si>
  <si>
    <t>CA-2017-160934</t>
  </si>
  <si>
    <t>TT-21460</t>
  </si>
  <si>
    <t>15.194</t>
  </si>
  <si>
    <t>OFF-AP-10004980</t>
  </si>
  <si>
    <t>3M Replacement Filter for Office Air Cleaner for 20' x 33' Room</t>
  </si>
  <si>
    <t>37.92</t>
  </si>
  <si>
    <t>46.2624</t>
  </si>
  <si>
    <t>CA-2014-113768</t>
  </si>
  <si>
    <t>AH-10030</t>
  </si>
  <si>
    <t>Aaron Hawkins</t>
  </si>
  <si>
    <t>OFF-PA-10003063</t>
  </si>
  <si>
    <t>EcoTones Memo Sheets</t>
  </si>
  <si>
    <t>4</t>
  </si>
  <si>
    <t>4.16</t>
  </si>
  <si>
    <t>CA-2016-145492</t>
  </si>
  <si>
    <t>OFF-AP-10003622</t>
  </si>
  <si>
    <t>Bravo II Megaboss 12-Amp Hard Body Upright, Replacement Belts, 2 Belts per Pack</t>
  </si>
  <si>
    <t>3.25</t>
  </si>
  <si>
    <t>27.69</t>
  </si>
  <si>
    <t>OFF-AP-10000275</t>
  </si>
  <si>
    <t>Sanyo Counter Height Refrigerator with Crisper, 3.6 Cubic Foot, Stainless Steel/Black</t>
  </si>
  <si>
    <t>328.14</t>
  </si>
  <si>
    <t>1181.304</t>
  </si>
  <si>
    <t>CA-2017-154501</t>
  </si>
  <si>
    <t>EA-14035</t>
  </si>
  <si>
    <t>OFF-AR-10002804</t>
  </si>
  <si>
    <t>Faber Castell Col-Erase Pencils</t>
  </si>
  <si>
    <t>4.89</t>
  </si>
  <si>
    <t>5.7702</t>
  </si>
  <si>
    <t>OFF-AP-10002651</t>
  </si>
  <si>
    <t>Hoover Upright Vacuum With Dirt Cup</t>
  </si>
  <si>
    <t>289.53</t>
  </si>
  <si>
    <t>822.2652</t>
  </si>
  <si>
    <t>CA-2014-105270</t>
  </si>
  <si>
    <t>OFF-AR-10003156</t>
  </si>
  <si>
    <t>50 Colored Long Pencils</t>
  </si>
  <si>
    <t>10.16</t>
  </si>
  <si>
    <t>22.5552</t>
  </si>
  <si>
    <t>CA-2017-100825</t>
  </si>
  <si>
    <t>KD-16495</t>
  </si>
  <si>
    <t>13.4784</t>
  </si>
  <si>
    <t>OFF-ST-10004258</t>
  </si>
  <si>
    <t>Portable Personal File Box</t>
  </si>
  <si>
    <t>12.21</t>
  </si>
  <si>
    <t>35.6532</t>
  </si>
  <si>
    <t>CA-2017-121398</t>
  </si>
  <si>
    <t>FH-14365</t>
  </si>
  <si>
    <t>267.9138</t>
  </si>
  <si>
    <t>OFF-PA-10001593</t>
  </si>
  <si>
    <t>Xerox 1947</t>
  </si>
  <si>
    <t>6.578</t>
  </si>
  <si>
    <t>CA-2017-139437</t>
  </si>
  <si>
    <t>RD-19585</t>
  </si>
  <si>
    <t>Rob Dowd</t>
  </si>
  <si>
    <t>CA-2015-151253</t>
  </si>
  <si>
    <t>AZ-10750</t>
  </si>
  <si>
    <t>OFF-AR-10004691</t>
  </si>
  <si>
    <t>Boston 1730 StandUp Electric Pencil Sharpener</t>
  </si>
  <si>
    <t>21.38</t>
  </si>
  <si>
    <t>47.4636</t>
  </si>
  <si>
    <t>CA-2015-115693</t>
  </si>
  <si>
    <t>FC-14245</t>
  </si>
  <si>
    <t>OFF-AR-10003582</t>
  </si>
  <si>
    <t>Boston Electric Pencil Sharpener, Model 1818, Charcoal Black</t>
  </si>
  <si>
    <t>28.15</t>
  </si>
  <si>
    <t>40.536</t>
  </si>
  <si>
    <t>CA-2015-165162</t>
  </si>
  <si>
    <t>HG-15025</t>
  </si>
  <si>
    <t>OFF-ST-10003470</t>
  </si>
  <si>
    <t>Tennsco Snap-Together Open Shelving Units, Starter Sets and Add-On Units</t>
  </si>
  <si>
    <t>279.48</t>
  </si>
  <si>
    <t>1062.024</t>
  </si>
  <si>
    <t>OFF-AR-10000914</t>
  </si>
  <si>
    <t>Boston 16765 Mini Stand Up Battery Pencil Sharpener</t>
  </si>
  <si>
    <t>11.66</t>
  </si>
  <si>
    <t>17.2568</t>
  </si>
  <si>
    <t>OFF-AR-10004956</t>
  </si>
  <si>
    <t>Newell 33</t>
  </si>
  <si>
    <t>11.8854</t>
  </si>
  <si>
    <t>CA-2016-119018</t>
  </si>
  <si>
    <t>CW-11905</t>
  </si>
  <si>
    <t>Carl Weiss</t>
  </si>
  <si>
    <t>OFF-PA-10000295</t>
  </si>
  <si>
    <t>Xerox 229</t>
  </si>
  <si>
    <t>US-2017-115609</t>
  </si>
  <si>
    <t>CS-12505</t>
  </si>
  <si>
    <t>US-2016-159093</t>
  </si>
  <si>
    <t>RS-19420</t>
  </si>
  <si>
    <t>Ricardo Sperren</t>
  </si>
  <si>
    <t>OFF-PA-10001260</t>
  </si>
  <si>
    <t>TOPS Money Receipt Book, Consecutively Numbered in Red,</t>
  </si>
  <si>
    <t>8.01</t>
  </si>
  <si>
    <t>17.622</t>
  </si>
  <si>
    <t>OFF-PA-10004911</t>
  </si>
  <si>
    <t>Rediform S.O.S. 1-Up Phone Message Bk, 4-1/4x3-1/16 Bk, 1 Form/Pg, 40 Messages/Bk, 3/Pk</t>
  </si>
  <si>
    <t>9.38</t>
  </si>
  <si>
    <t>14.6328</t>
  </si>
  <si>
    <t>OFF-LA-10001404</t>
  </si>
  <si>
    <t>Avery 517</t>
  </si>
  <si>
    <t>3.69</t>
  </si>
  <si>
    <t>3.9114</t>
  </si>
  <si>
    <t>7.303</t>
  </si>
  <si>
    <t>OFF-LA-10003190</t>
  </si>
  <si>
    <t>Avery 474</t>
  </si>
  <si>
    <t>11.7504</t>
  </si>
  <si>
    <t>OFF-PA-10003848</t>
  </si>
  <si>
    <t>Xerox 1997</t>
  </si>
  <si>
    <t>OFF-PA-10002606</t>
  </si>
  <si>
    <t>Xerox 1928</t>
  </si>
  <si>
    <t>26.136</t>
  </si>
  <si>
    <t>CA-2017-120222</t>
  </si>
  <si>
    <t>LL-16840</t>
  </si>
  <si>
    <t>Lauren Leatherbury</t>
  </si>
  <si>
    <t>OFF-PA-10004675</t>
  </si>
  <si>
    <t>Telephone Message Books with Fax/Mobile Section, 5 1/2" x 3 3/16"</t>
  </si>
  <si>
    <t>6.35</t>
  </si>
  <si>
    <t>10.287</t>
  </si>
  <si>
    <t>CA-2016-140046</t>
  </si>
  <si>
    <t>KM-16660</t>
  </si>
  <si>
    <t>Khloe Miller</t>
  </si>
  <si>
    <t>OFF-LA-10000305</t>
  </si>
  <si>
    <t>Avery 495</t>
  </si>
  <si>
    <t>10.206</t>
  </si>
  <si>
    <t>CA-2015-115420</t>
  </si>
  <si>
    <t>LS-16945</t>
  </si>
  <si>
    <t>OFF-EN-10003862</t>
  </si>
  <si>
    <t>Laser &amp; Ink Jet Business Envelopes</t>
  </si>
  <si>
    <t>10.67</t>
  </si>
  <si>
    <t>11.5236</t>
  </si>
  <si>
    <t>CA-2017-149076</t>
  </si>
  <si>
    <t>SO-20335</t>
  </si>
  <si>
    <t>85.195</t>
  </si>
  <si>
    <t>CA-2014-116785</t>
  </si>
  <si>
    <t>6.804</t>
  </si>
  <si>
    <t>CA-2017-145807</t>
  </si>
  <si>
    <t>SB-20170</t>
  </si>
  <si>
    <t>OFF-ST-10001370</t>
  </si>
  <si>
    <t>Sensible Storage WireTech Storage Systems</t>
  </si>
  <si>
    <t>70.98</t>
  </si>
  <si>
    <t>337.155</t>
  </si>
  <si>
    <t>CA-2016-138282</t>
  </si>
  <si>
    <t>AH-10690</t>
  </si>
  <si>
    <t>64.1232</t>
  </si>
  <si>
    <t>US-2017-160143</t>
  </si>
  <si>
    <t>OFF-SU-10004231</t>
  </si>
  <si>
    <t>Acme Tagit Stainless Steel Antibacterial Scissors</t>
  </si>
  <si>
    <t>9.9</t>
  </si>
  <si>
    <t>21.681</t>
  </si>
  <si>
    <t>OFF-ST-10004186</t>
  </si>
  <si>
    <t>Stur-D-Stor Shelving, Vertical 5-Shelf: 72"H x 36"W x 18 1/2"D</t>
  </si>
  <si>
    <t>110.98</t>
  </si>
  <si>
    <t>217.5208</t>
  </si>
  <si>
    <t>US-2014-144078</t>
  </si>
  <si>
    <t>RB-19435</t>
  </si>
  <si>
    <t>OFF-AR-10004707</t>
  </si>
  <si>
    <t>2.48</t>
  </si>
  <si>
    <t>4.836</t>
  </si>
  <si>
    <t>CA-2017-105326</t>
  </si>
  <si>
    <t>KT-16480</t>
  </si>
  <si>
    <t>OFF-PA-10001639</t>
  </si>
  <si>
    <t>Xerox 203</t>
  </si>
  <si>
    <t>CA-2015-121776</t>
  </si>
  <si>
    <t>Xerox 1881</t>
  </si>
  <si>
    <t>19.5252</t>
  </si>
  <si>
    <t>OFF-LA-10002762</t>
  </si>
  <si>
    <t>Avery 485</t>
  </si>
  <si>
    <t>CA-2016-154067</t>
  </si>
  <si>
    <t>SM-20950</t>
  </si>
  <si>
    <t>56.9808</t>
  </si>
  <si>
    <t>US-2016-119270</t>
  </si>
  <si>
    <t>SW-20245</t>
  </si>
  <si>
    <t>OFF-PA-10004022</t>
  </si>
  <si>
    <t>Hammermill Color Copier Paper (28Lb. and 96 Bright)</t>
  </si>
  <si>
    <t>9.99</t>
  </si>
  <si>
    <t>10.989</t>
  </si>
  <si>
    <t>CA-2017-120614</t>
  </si>
  <si>
    <t>19.5104</t>
  </si>
  <si>
    <t>14.8902</t>
  </si>
  <si>
    <t>CA-2017-143084</t>
  </si>
  <si>
    <t>BP-11050</t>
  </si>
  <si>
    <t>OFF-AR-10002766</t>
  </si>
  <si>
    <t>Prang Drawing Pencil Set</t>
  </si>
  <si>
    <t>10.147</t>
  </si>
  <si>
    <t>OFF-EN-10003072</t>
  </si>
  <si>
    <t>Peel &amp; Seel Envelopes</t>
  </si>
  <si>
    <t>10.088</t>
  </si>
  <si>
    <t>CA-2015-165554</t>
  </si>
  <si>
    <t>AJ-10780</t>
  </si>
  <si>
    <t>US-2016-155971</t>
  </si>
  <si>
    <t>RB-19795</t>
  </si>
  <si>
    <t>11.466</t>
  </si>
  <si>
    <t>OFF-PA-10000210</t>
  </si>
  <si>
    <t>Xerox Blank Computer Paper</t>
  </si>
  <si>
    <t>52.947</t>
  </si>
  <si>
    <t>CA-2016-104689</t>
  </si>
  <si>
    <t>OFF-AR-10001149</t>
  </si>
  <si>
    <t>Sanford Colorific Colored Pencils, 12/Box</t>
  </si>
  <si>
    <t>16.128</t>
  </si>
  <si>
    <t>CA-2017-140515</t>
  </si>
  <si>
    <t>OFF-AP-10001205</t>
  </si>
  <si>
    <t>Belkin 5 Outlet SurgeMaster Power Centers</t>
  </si>
  <si>
    <t>54.48</t>
  </si>
  <si>
    <t>274.5792</t>
  </si>
  <si>
    <t>OFF-ST-10000321</t>
  </si>
  <si>
    <t>Akro Stacking Bins</t>
  </si>
  <si>
    <t>7.89</t>
  </si>
  <si>
    <t>22.7232</t>
  </si>
  <si>
    <t>OFF-AR-10004752</t>
  </si>
  <si>
    <t>Blackstonian Pencils</t>
  </si>
  <si>
    <t>2.67</t>
  </si>
  <si>
    <t>13.4568</t>
  </si>
  <si>
    <t>CA-2017-121853</t>
  </si>
  <si>
    <t>DB-13660</t>
  </si>
  <si>
    <t>OFF-PA-10003641</t>
  </si>
  <si>
    <t>Xerox 1909</t>
  </si>
  <si>
    <t>113.9616</t>
  </si>
  <si>
    <t>CA-2015-129546</t>
  </si>
  <si>
    <t>RP-19855</t>
  </si>
  <si>
    <t>OFF-AP-10002495</t>
  </si>
  <si>
    <t>Acco Smartsocket Table Surge Protector, 6 Color-Coded Adapter Outlets</t>
  </si>
  <si>
    <t>62.05</t>
  </si>
  <si>
    <t>130.305</t>
  </si>
  <si>
    <t>OFF-SU-10004884</t>
  </si>
  <si>
    <t>Acme Galleria Hot Forged Steel Scissors with Colored Handles</t>
  </si>
  <si>
    <t>15.73</t>
  </si>
  <si>
    <t>33.5049</t>
  </si>
  <si>
    <t>CA-2014-122679</t>
  </si>
  <si>
    <t>AB-10255</t>
  </si>
  <si>
    <t>OFF-AR-10004757</t>
  </si>
  <si>
    <t>Crayola Colored Pencils</t>
  </si>
  <si>
    <t>13.1856</t>
  </si>
  <si>
    <t>CA-2017-129294</t>
  </si>
  <si>
    <t>KD-16615</t>
  </si>
  <si>
    <t>Ken Dana</t>
  </si>
  <si>
    <t>229.4888</t>
  </si>
  <si>
    <t>OFF-AP-10001154</t>
  </si>
  <si>
    <t>Bionaire Personal Warm Mist Humidifier/Vaporizer</t>
  </si>
  <si>
    <t>46.89</t>
  </si>
  <si>
    <t>85.8087</t>
  </si>
  <si>
    <t>OFF-EN-10001415</t>
  </si>
  <si>
    <t>Staple envelope</t>
  </si>
  <si>
    <t>US-2016-103674</t>
  </si>
  <si>
    <t>AP-10720</t>
  </si>
  <si>
    <t>OFF-FA-10003467</t>
  </si>
  <si>
    <t>Alliance Big Bands Rubber Bands, 12/Pack</t>
  </si>
  <si>
    <t>13.86</t>
  </si>
  <si>
    <t>CA-2014-143336</t>
  </si>
  <si>
    <t>OFF-AR-10003056</t>
  </si>
  <si>
    <t>Newell 341</t>
  </si>
  <si>
    <t>6.0776</t>
  </si>
  <si>
    <t>CA-2015-155334</t>
  </si>
  <si>
    <t>HA-14920</t>
  </si>
  <si>
    <t>TEC-AC-10003628</t>
  </si>
  <si>
    <t>Logitech 910-002974 M325 Wireless Mouse for Web Scrolling</t>
  </si>
  <si>
    <t>117.5608</t>
  </si>
  <si>
    <t>FUR-FU-10003274</t>
  </si>
  <si>
    <t>Regeneration Desk Collection</t>
  </si>
  <si>
    <t>1.76</t>
  </si>
  <si>
    <t>2.9568</t>
  </si>
  <si>
    <t>CA-2014-123344</t>
  </si>
  <si>
    <t>JD-16060</t>
  </si>
  <si>
    <t>OFF-ST-10001713</t>
  </si>
  <si>
    <t>Gould Plastics 9-Pocket Panel Bin, 18-3/8w x 5-1/4d x 20-1/2h, Black</t>
  </si>
  <si>
    <t>52.99</t>
  </si>
  <si>
    <t>203.4816</t>
  </si>
  <si>
    <t>CA-2016-134775</t>
  </si>
  <si>
    <t>AS-10285</t>
  </si>
  <si>
    <t>OFF-PA-10004734</t>
  </si>
  <si>
    <t>Southworth Structures Collection</t>
  </si>
  <si>
    <t>25.48</t>
  </si>
  <si>
    <t>US-2017-123463</t>
  </si>
  <si>
    <t>GZ-14470</t>
  </si>
  <si>
    <t>Gary Zandusky</t>
  </si>
  <si>
    <t>OFF-AR-10001118</t>
  </si>
  <si>
    <t>Binney &amp; Smith Crayola Metallic Crayons, 16-Color Pack</t>
  </si>
  <si>
    <t>7.5488</t>
  </si>
  <si>
    <t>CA-2014-139192</t>
  </si>
  <si>
    <t>TEC-AC-10001606</t>
  </si>
  <si>
    <t>Logitech Wireless Performance Mouse MX for PC and Mac</t>
  </si>
  <si>
    <t>61.9938</t>
  </si>
  <si>
    <t>CA-2015-121391</t>
  </si>
  <si>
    <t>AA-10315</t>
  </si>
  <si>
    <t>OFF-ST-10001590</t>
  </si>
  <si>
    <t>Tenex Personal Project File with Scoop Front Design, Black</t>
  </si>
  <si>
    <t>13.48</t>
  </si>
  <si>
    <t>19.9504</t>
  </si>
  <si>
    <t>CA-2016-142762</t>
  </si>
  <si>
    <t>LD-17005</t>
  </si>
  <si>
    <t>Lisa DeCherney</t>
  </si>
  <si>
    <t>FUR-FU-10003691</t>
  </si>
  <si>
    <t>Eldon Image Series Desk Accessories, Ebony</t>
  </si>
  <si>
    <t>12.35</t>
  </si>
  <si>
    <t>20.748</t>
  </si>
  <si>
    <t>CA-2017-162978</t>
  </si>
  <si>
    <t>LW-16990</t>
  </si>
  <si>
    <t>Lindsay Williams</t>
  </si>
  <si>
    <t>OFF-PA-10002250</t>
  </si>
  <si>
    <t>Things To Do Today Pad</t>
  </si>
  <si>
    <t>5.87</t>
  </si>
  <si>
    <t>9.1572</t>
  </si>
  <si>
    <t>CA-2014-105172</t>
  </si>
  <si>
    <t>PK-18910</t>
  </si>
  <si>
    <t>OFF-LA-10001641</t>
  </si>
  <si>
    <t>Avery 518</t>
  </si>
  <si>
    <t>9.828</t>
  </si>
  <si>
    <t>CA-2017-101245</t>
  </si>
  <si>
    <t>OFF-PA-10003129</t>
  </si>
  <si>
    <t>Tops White Computer Printout Paper</t>
  </si>
  <si>
    <t>129.6115</t>
  </si>
  <si>
    <t>106.3424</t>
  </si>
  <si>
    <t>CA-2015-141768</t>
  </si>
  <si>
    <t>NP-18685</t>
  </si>
  <si>
    <t>FUR-FU-10002268</t>
  </si>
  <si>
    <t>Ultra Door Push Plate</t>
  </si>
  <si>
    <t>9.8691</t>
  </si>
  <si>
    <t>CA-2017-169264</t>
  </si>
  <si>
    <t>NP-18700</t>
  </si>
  <si>
    <t>OFF-LA-10001613</t>
  </si>
  <si>
    <t>Avery File Folder Labels</t>
  </si>
  <si>
    <t>2.9376</t>
  </si>
  <si>
    <t>OFF-AR-10000246</t>
  </si>
  <si>
    <t>Newell 318</t>
  </si>
  <si>
    <t>12.3432</t>
  </si>
  <si>
    <t>CA-2017-164329</t>
  </si>
  <si>
    <t>MM-17920</t>
  </si>
  <si>
    <t>OFF-ST-10001511</t>
  </si>
  <si>
    <t>Space Solutions Commercial Steel Shelving</t>
  </si>
  <si>
    <t>64.65</t>
  </si>
  <si>
    <t>122.835</t>
  </si>
  <si>
    <t>CA-2014-153969</t>
  </si>
  <si>
    <t>HF-14995</t>
  </si>
  <si>
    <t>OFF-EN-10001539</t>
  </si>
  <si>
    <t>7.78</t>
  </si>
  <si>
    <t>8.2468</t>
  </si>
  <si>
    <t>OFF-EN-10004483</t>
  </si>
  <si>
    <t>#10 White Business Envelopes,4 1/8 x 9 1/2</t>
  </si>
  <si>
    <t>15.67</t>
  </si>
  <si>
    <t>41.5255</t>
  </si>
  <si>
    <t>21.186</t>
  </si>
  <si>
    <t>OFF-PA-10002246</t>
  </si>
  <si>
    <t>Wirebound Four 2-3/4 x 5 Forms per Page, 400 Sets per Book</t>
  </si>
  <si>
    <t>6.45</t>
  </si>
  <si>
    <t>9.8685</t>
  </si>
  <si>
    <t>CA-2014-140662</t>
  </si>
  <si>
    <t>TS-21205</t>
  </si>
  <si>
    <t>TEC-AC-10001314</t>
  </si>
  <si>
    <t>Case Logic 2.4GHz Wireless Keyboard</t>
  </si>
  <si>
    <t>91.9816</t>
  </si>
  <si>
    <t>OFF-PA-10003395</t>
  </si>
  <si>
    <t>Xerox 1941</t>
  </si>
  <si>
    <t>381.654</t>
  </si>
  <si>
    <t>OFF-AP-10001242</t>
  </si>
  <si>
    <t>APC 7 Outlet Network SurgeArrest Surge Protector</t>
  </si>
  <si>
    <t>80.48</t>
  </si>
  <si>
    <t>169.008</t>
  </si>
  <si>
    <t>CA-2017-113530</t>
  </si>
  <si>
    <t>BC-11125</t>
  </si>
  <si>
    <t>OFF-AR-10001315</t>
  </si>
  <si>
    <t>Newell 310</t>
  </si>
  <si>
    <t>2.4992</t>
  </si>
  <si>
    <t>4.185</t>
  </si>
  <si>
    <t>25.424</t>
  </si>
  <si>
    <t>CA-2016-114951</t>
  </si>
  <si>
    <t>DN-13690</t>
  </si>
  <si>
    <t>Duane Noonan</t>
  </si>
  <si>
    <t>15.7194</t>
  </si>
  <si>
    <t>CA-2016-147137</t>
  </si>
  <si>
    <t>AA-10645</t>
  </si>
  <si>
    <t>FUR-FU-10000221</t>
  </si>
  <si>
    <t>Master Caster Door Stop, Brown</t>
  </si>
  <si>
    <t>16.764</t>
  </si>
  <si>
    <t>OFF-EN-10003567</t>
  </si>
  <si>
    <t>Inter-Office Recycled Envelopes, Brown Kraft, Button-String,10" x 13" , 100/Box</t>
  </si>
  <si>
    <t>23.2988</t>
  </si>
  <si>
    <t>OFF-ST-10002486</t>
  </si>
  <si>
    <t>Eldon Shelf Savers Cubes and Bins</t>
  </si>
  <si>
    <t>27.3616</t>
  </si>
  <si>
    <t>CA-2016-101385</t>
  </si>
  <si>
    <t>JW-16075</t>
  </si>
  <si>
    <t>OFF-AR-10004441</t>
  </si>
  <si>
    <t>BIC Brite Liner Highlighters</t>
  </si>
  <si>
    <t>9.6048</t>
  </si>
  <si>
    <t>CA-2015-109736</t>
  </si>
  <si>
    <t>DJ-13420</t>
  </si>
  <si>
    <t>Denny Joy</t>
  </si>
  <si>
    <t>OFF-PA-10004101</t>
  </si>
  <si>
    <t>Xerox 1894</t>
  </si>
  <si>
    <t>US-2016-114888</t>
  </si>
  <si>
    <t>CC-12430</t>
  </si>
  <si>
    <t>OFF-SU-10001212</t>
  </si>
  <si>
    <t>Kleencut Forged Office Shears by Acme United Corporation</t>
  </si>
  <si>
    <t>4.368</t>
  </si>
  <si>
    <t>CA-2014-157147</t>
  </si>
  <si>
    <t>BD-11605</t>
  </si>
  <si>
    <t>OFF-ST-10000078</t>
  </si>
  <si>
    <t>Tennsco 6- and 18-Compartment Lockers</t>
  </si>
  <si>
    <t>265.17</t>
  </si>
  <si>
    <t>1087.197</t>
  </si>
  <si>
    <t>OFF-AR-10003514</t>
  </si>
  <si>
    <t>4009 Highlighters by Sanford</t>
  </si>
  <si>
    <t>3.98</t>
  </si>
  <si>
    <t>13.333</t>
  </si>
  <si>
    <t>CA-2017-117926</t>
  </si>
  <si>
    <t>AS-10225</t>
  </si>
  <si>
    <t>OFF-AP-10002670</t>
  </si>
  <si>
    <t>Belkin 8-Outlet Premiere SurgeMaster II Surge Protectors</t>
  </si>
  <si>
    <t>69.48</t>
  </si>
  <si>
    <t>48.636</t>
  </si>
  <si>
    <t>CA-2017-139304</t>
  </si>
  <si>
    <t>VG-21790</t>
  </si>
  <si>
    <t>OFF-AR-10001216</t>
  </si>
  <si>
    <t>Newell 339</t>
  </si>
  <si>
    <t>6.1716</t>
  </si>
  <si>
    <t>OFF-SU-10001664</t>
  </si>
  <si>
    <t>Acme Office Executive Series Stainless Steel Trimmers</t>
  </si>
  <si>
    <t>6.3418</t>
  </si>
  <si>
    <t>CA-2015-145485</t>
  </si>
  <si>
    <t>OFF-ST-10000649</t>
  </si>
  <si>
    <t>Hanging Personal Folder File</t>
  </si>
  <si>
    <t>15.7</t>
  </si>
  <si>
    <t>47.1</t>
  </si>
  <si>
    <t>CA-2015-154886</t>
  </si>
  <si>
    <t>SW-20455</t>
  </si>
  <si>
    <t>Shaun Weien</t>
  </si>
  <si>
    <t>TEC-AC-10001956</t>
  </si>
  <si>
    <t>Microsoft Arc Touch Mouse</t>
  </si>
  <si>
    <t>59.95</t>
  </si>
  <si>
    <t>76.736</t>
  </si>
  <si>
    <t>CA-2017-125101</t>
  </si>
  <si>
    <t>SH-19975</t>
  </si>
  <si>
    <t>50.835</t>
  </si>
  <si>
    <t>US-2014-147648</t>
  </si>
  <si>
    <t>OFF-PA-10001033</t>
  </si>
  <si>
    <t>Xerox 1893</t>
  </si>
  <si>
    <t>41.8098</t>
  </si>
  <si>
    <t>CA-2017-108854</t>
  </si>
  <si>
    <t>DM-13345</t>
  </si>
  <si>
    <t>OFF-PA-10003022</t>
  </si>
  <si>
    <t>Standard Line �While You Were Out� Hardbound Telephone Message Book</t>
  </si>
  <si>
    <t>47.4768</t>
  </si>
  <si>
    <t>OFF-ST-10001837</t>
  </si>
  <si>
    <t>SAFCO Mobile Desk Side File, Wire Frame</t>
  </si>
  <si>
    <t>42.76</t>
  </si>
  <si>
    <t>31.6424</t>
  </si>
  <si>
    <t>CA-2014-159800</t>
  </si>
  <si>
    <t>SG-20470</t>
  </si>
  <si>
    <t>OFF-AP-10004859</t>
  </si>
  <si>
    <t>Acco 6 Outlet Guardian Premium Surge Suppressor</t>
  </si>
  <si>
    <t>14.56</t>
  </si>
  <si>
    <t>31.8864</t>
  </si>
  <si>
    <t>TEC-AC-10003447</t>
  </si>
  <si>
    <t>Micropad Numeric Keypads</t>
  </si>
  <si>
    <t>19.99</t>
  </si>
  <si>
    <t>104.9475</t>
  </si>
  <si>
    <t>CA-2015-168634</t>
  </si>
  <si>
    <t>AF-10870</t>
  </si>
  <si>
    <t>CA-2017-148320</t>
  </si>
  <si>
    <t>Xerox 1992</t>
  </si>
  <si>
    <t>18.2988</t>
  </si>
  <si>
    <t>CA-2016-165820</t>
  </si>
  <si>
    <t>DW-13585</t>
  </si>
  <si>
    <t>CA-2016-112060</t>
  </si>
  <si>
    <t>OFF-PA-10000994</t>
  </si>
  <si>
    <t>Xerox 1915</t>
  </si>
  <si>
    <t>54.522</t>
  </si>
  <si>
    <t>CA-2016-136301</t>
  </si>
  <si>
    <t>FUR-FU-10004712</t>
  </si>
  <si>
    <t>Westinghouse Mesh Shade Clip-On Gooseneck Lamp, Black</t>
  </si>
  <si>
    <t>14.14</t>
  </si>
  <si>
    <t>20.9272</t>
  </si>
  <si>
    <t>OFF-SU-10000151</t>
  </si>
  <si>
    <t>High Speed Automatic Electric Letter Opener</t>
  </si>
  <si>
    <t>1637.53</t>
  </si>
  <si>
    <t>4716.0864</t>
  </si>
  <si>
    <t>CA-2016-127138</t>
  </si>
  <si>
    <t>DK-13225</t>
  </si>
  <si>
    <t>669.7845</t>
  </si>
  <si>
    <t>OFF-AP-10003842</t>
  </si>
  <si>
    <t>Euro-Pro Shark Turbo Vacuum</t>
  </si>
  <si>
    <t>114.626</t>
  </si>
  <si>
    <t>OFF-EN-10004459</t>
  </si>
  <si>
    <t>Security-Tint Envelopes</t>
  </si>
  <si>
    <t>15.5856</t>
  </si>
  <si>
    <t>CA-2017-119011</t>
  </si>
  <si>
    <t>LR-17035</t>
  </si>
  <si>
    <t>OFF-SU-10004768</t>
  </si>
  <si>
    <t>Acme Kleencut Forged Steel Scissors</t>
  </si>
  <si>
    <t>5.74</t>
  </si>
  <si>
    <t>12.054</t>
  </si>
  <si>
    <t>OFF-ST-10000777</t>
  </si>
  <si>
    <t>Companion Letter/Legal File, Black</t>
  </si>
  <si>
    <t>37.76</t>
  </si>
  <si>
    <t>163.1232</t>
  </si>
  <si>
    <t>CA-2017-107314</t>
  </si>
  <si>
    <t>MZ-17335</t>
  </si>
  <si>
    <t>Maria Zettner</t>
  </si>
  <si>
    <t>FUR-FU-10003489</t>
  </si>
  <si>
    <t>Contemporary Borderless Frame</t>
  </si>
  <si>
    <t>8.61</t>
  </si>
  <si>
    <t>16.2729</t>
  </si>
  <si>
    <t>CA-2015-110289</t>
  </si>
  <si>
    <t>NB-18655</t>
  </si>
  <si>
    <t>OFF-EN-10001434</t>
  </si>
  <si>
    <t>Strathmore #10 Envelopes, Ultimate White</t>
  </si>
  <si>
    <t>52.71</t>
  </si>
  <si>
    <t>107.5284</t>
  </si>
  <si>
    <t>CA-2015-104486</t>
  </si>
  <si>
    <t>PO-18850</t>
  </si>
  <si>
    <t>OFF-ST-10000876</t>
  </si>
  <si>
    <t>Eldon Simplefile Box Office</t>
  </si>
  <si>
    <t>12.44</t>
  </si>
  <si>
    <t>26.8704</t>
  </si>
  <si>
    <t>OFF-SU-10002573</t>
  </si>
  <si>
    <t>Acme 10" Easy Grip Assistive Scissors</t>
  </si>
  <si>
    <t>17.53</t>
  </si>
  <si>
    <t>24.542</t>
  </si>
  <si>
    <t>CA-2017-167640</t>
  </si>
  <si>
    <t>OFF-AR-10003158</t>
  </si>
  <si>
    <t>Fluorescent Highlighters by Dixon</t>
  </si>
  <si>
    <t>15.7608</t>
  </si>
  <si>
    <t>5.8752</t>
  </si>
  <si>
    <t>146.3343</t>
  </si>
  <si>
    <t>CA-2014-130449</t>
  </si>
  <si>
    <t>VP-21760</t>
  </si>
  <si>
    <t>29.7348</t>
  </si>
  <si>
    <t>30.9944</t>
  </si>
  <si>
    <t>CA-2016-166275</t>
  </si>
  <si>
    <t>SS-20590</t>
  </si>
  <si>
    <t>Sonia Sunley</t>
  </si>
  <si>
    <t>TEC-AC-10001838</t>
  </si>
  <si>
    <t>Razer Tiamat Over Ear 7.1 Surround Sound PC Gaming Headset</t>
  </si>
  <si>
    <t>199.99</t>
  </si>
  <si>
    <t>113.9943</t>
  </si>
  <si>
    <t>CA-2017-140494</t>
  </si>
  <si>
    <t>CM-11815</t>
  </si>
  <si>
    <t>Candace McMahon</t>
  </si>
  <si>
    <t>90.6876</t>
  </si>
  <si>
    <t>CA-2017-168942</t>
  </si>
  <si>
    <t>EM-13960</t>
  </si>
  <si>
    <t>136.1742</t>
  </si>
  <si>
    <t>CA-2016-140382</t>
  </si>
  <si>
    <t>RD-19900</t>
  </si>
  <si>
    <t>OFF-ST-10003638</t>
  </si>
  <si>
    <t>Mobile Personal File Cube</t>
  </si>
  <si>
    <t>23.42</t>
  </si>
  <si>
    <t>68.3864</t>
  </si>
  <si>
    <t>11.6229</t>
  </si>
  <si>
    <t>OFF-PA-10001019</t>
  </si>
  <si>
    <t>Xerox 1884</t>
  </si>
  <si>
    <t>10.5894</t>
  </si>
  <si>
    <t>CA-2017-125381</t>
  </si>
  <si>
    <t>SG-20605</t>
  </si>
  <si>
    <t>CA-2017-137414</t>
  </si>
  <si>
    <t>CA-2015-150770</t>
  </si>
  <si>
    <t>LC-16870</t>
  </si>
  <si>
    <t>6.2622</t>
  </si>
  <si>
    <t>217.5744</t>
  </si>
  <si>
    <t>CA-2017-154102</t>
  </si>
  <si>
    <t>16.445</t>
  </si>
  <si>
    <t>US-2017-106145</t>
  </si>
  <si>
    <t>OFF-EN-10001028</t>
  </si>
  <si>
    <t>11.98</t>
  </si>
  <si>
    <t>38.8152</t>
  </si>
  <si>
    <t>FUR-FU-10003829</t>
  </si>
  <si>
    <t>Stackable Trays</t>
  </si>
  <si>
    <t>6.2832</t>
  </si>
  <si>
    <t>19.734</t>
  </si>
  <si>
    <t>CA-2016-106460</t>
  </si>
  <si>
    <t>GT-14710</t>
  </si>
  <si>
    <t>OFF-PA-10001736</t>
  </si>
  <si>
    <t>Xerox 1880</t>
  </si>
  <si>
    <t>35.44</t>
  </si>
  <si>
    <t>37.5664</t>
  </si>
  <si>
    <t>US-2017-138086</t>
  </si>
  <si>
    <t>JO-15550</t>
  </si>
  <si>
    <t>OFF-AP-10000027</t>
  </si>
  <si>
    <t>Hoover Commercial SteamVac</t>
  </si>
  <si>
    <t>28.518</t>
  </si>
  <si>
    <t>CA-2016-152800</t>
  </si>
  <si>
    <t>OFF-EN-10001509</t>
  </si>
  <si>
    <t>Poly String Tie Envelopes</t>
  </si>
  <si>
    <t>2.04</t>
  </si>
  <si>
    <t>3.2436</t>
  </si>
  <si>
    <t>CA-2017-150469</t>
  </si>
  <si>
    <t>CJ-12010</t>
  </si>
  <si>
    <t>OFF-FA-10000611</t>
  </si>
  <si>
    <t>Binder Clips by OIC</t>
  </si>
  <si>
    <t>1.48</t>
  </si>
  <si>
    <t>6.1568</t>
  </si>
  <si>
    <t>US-2015-160563</t>
  </si>
  <si>
    <t>TEC-AC-10002567</t>
  </si>
  <si>
    <t>Logitech G602 Wireless Gaming Mouse</t>
  </si>
  <si>
    <t>FUR-FU-10001731</t>
  </si>
  <si>
    <t>Acrylic Self-Standing Desk Frames</t>
  </si>
  <si>
    <t>9.9324</t>
  </si>
  <si>
    <t>CA-2017-133074</t>
  </si>
  <si>
    <t>DB-13615</t>
  </si>
  <si>
    <t>OFF-PA-10004082</t>
  </si>
  <si>
    <t>Adams Telephone Message Book w/Frequently-Called Numbers Space, 400 Messages per Book</t>
  </si>
  <si>
    <t>7.98</t>
  </si>
  <si>
    <t>27.93</t>
  </si>
  <si>
    <t>CA-2014-154592</t>
  </si>
  <si>
    <t>EH-14005</t>
  </si>
  <si>
    <t>OFF-PA-10000062</t>
  </si>
  <si>
    <t>Green Bar Computer Printout Paper</t>
  </si>
  <si>
    <t>84.0888</t>
  </si>
  <si>
    <t>CA-2017-162250</t>
  </si>
  <si>
    <t>PR-18880</t>
  </si>
  <si>
    <t>Patrick Ryan</t>
  </si>
  <si>
    <t>OFF-PA-10002137</t>
  </si>
  <si>
    <t>Southworth 100% R�sum� Paper, 24lb.</t>
  </si>
  <si>
    <t>4.279</t>
  </si>
  <si>
    <t>CA-2017-130106</t>
  </si>
  <si>
    <t>OFF-AR-10003651</t>
  </si>
  <si>
    <t>Newell 350</t>
  </si>
  <si>
    <t>2.0572</t>
  </si>
  <si>
    <t>CA-2014-111857</t>
  </si>
  <si>
    <t>NM-18445</t>
  </si>
  <si>
    <t>OFF-PA-10001878</t>
  </si>
  <si>
    <t>Xerox 1891</t>
  </si>
  <si>
    <t>25.9223</t>
  </si>
  <si>
    <t>US-2015-158589</t>
  </si>
  <si>
    <t>KW-16570</t>
  </si>
  <si>
    <t>Kelly Williams</t>
  </si>
  <si>
    <t>FUR-FU-10001546</t>
  </si>
  <si>
    <t>Dana Swing-Arm Lamps</t>
  </si>
  <si>
    <t>24.03</t>
  </si>
  <si>
    <t>CA-2017-132619</t>
  </si>
  <si>
    <t>MS-17770</t>
  </si>
  <si>
    <t>184.2525</t>
  </si>
  <si>
    <t>CA-2017-138870</t>
  </si>
  <si>
    <t>FUR-FU-10002396</t>
  </si>
  <si>
    <t>DAX Copper Panel Document Frame, 5 x 7 Size</t>
  </si>
  <si>
    <t>12.58</t>
  </si>
  <si>
    <t>29.1856</t>
  </si>
  <si>
    <t>OFF-PA-10004438</t>
  </si>
  <si>
    <t>Xerox 1907</t>
  </si>
  <si>
    <t>13.0168</t>
  </si>
  <si>
    <t>CA-2017-163979</t>
  </si>
  <si>
    <t>KH-16690</t>
  </si>
  <si>
    <t>2018</t>
  </si>
  <si>
    <t>CA-2017-117457</t>
  </si>
  <si>
    <t>KH-16510</t>
  </si>
  <si>
    <t>142.1605</t>
  </si>
  <si>
    <t>13.8465</t>
  </si>
  <si>
    <t>5.0336</t>
  </si>
  <si>
    <t>OFF-LA-10003766</t>
  </si>
  <si>
    <t>Self-Adhesive Removable Labels</t>
  </si>
  <si>
    <t>14.742</t>
  </si>
  <si>
    <t>28.5498</t>
  </si>
  <si>
    <t>CA-2014-144666</t>
  </si>
  <si>
    <t>JP-15520</t>
  </si>
  <si>
    <t>OFF-ST-10001321</t>
  </si>
  <si>
    <t>Decoflex Hanging Personal Folder File, Blue</t>
  </si>
  <si>
    <t>15.42</t>
  </si>
  <si>
    <t>67.5396</t>
  </si>
  <si>
    <t>OFF-PA-10001509</t>
  </si>
  <si>
    <t>Recycled Desk Saver Line "While You Were Out" Book, 5 1/2" X 4"</t>
  </si>
  <si>
    <t>33.831</t>
  </si>
  <si>
    <t>OFF-PA-10003465</t>
  </si>
  <si>
    <t>Xerox 1912</t>
  </si>
  <si>
    <t>49.322</t>
  </si>
  <si>
    <t>CA-2017-118731</t>
  </si>
  <si>
    <t>LP-17080</t>
  </si>
  <si>
    <t>Liz Pelletier</t>
  </si>
  <si>
    <t>CA-2014-132500</t>
  </si>
  <si>
    <t>41.4834</t>
  </si>
  <si>
    <t>CA-2015-144267</t>
  </si>
  <si>
    <t>NZ-18565</t>
  </si>
  <si>
    <t>OFF-PA-10000157</t>
  </si>
  <si>
    <t>Xerox 191</t>
  </si>
  <si>
    <t>31.7682</t>
  </si>
  <si>
    <t>12.1992</t>
  </si>
  <si>
    <t>OFF-PA-10003657</t>
  </si>
  <si>
    <t>Xerox 1927</t>
  </si>
  <si>
    <t>2.354</t>
  </si>
  <si>
    <t>CA-2014-156433</t>
  </si>
  <si>
    <t>ES-14020</t>
  </si>
  <si>
    <t>OFF-LA-10001569</t>
  </si>
  <si>
    <t>Avery 499</t>
  </si>
  <si>
    <t>11.0772</t>
  </si>
  <si>
    <t>US-2014-102071</t>
  </si>
  <si>
    <t>PG-18820</t>
  </si>
  <si>
    <t>TEC-AC-10003441</t>
  </si>
  <si>
    <t>Kingston Digital DataTraveler 32GB USB 2.0</t>
  </si>
  <si>
    <t>16.95</t>
  </si>
  <si>
    <t>63.732</t>
  </si>
  <si>
    <t>TEC-AC-10000109</t>
  </si>
  <si>
    <t>Sony Micro Vault Click 16 GB USB 2.0 Flash Drive</t>
  </si>
  <si>
    <t>55.99</t>
  </si>
  <si>
    <t>127.6572</t>
  </si>
  <si>
    <t>CA-2016-105760</t>
  </si>
  <si>
    <t>KC-16255</t>
  </si>
  <si>
    <t>OFF-PA-10000350</t>
  </si>
  <si>
    <t>Message Book, Standard Line "While You Were Out", 5 1/2" X 4", 200 Sets/Book</t>
  </si>
  <si>
    <t>8.56</t>
  </si>
  <si>
    <t>9.0736</t>
  </si>
  <si>
    <t>CA-2016-120859</t>
  </si>
  <si>
    <t>OFF-EN-10001335</t>
  </si>
  <si>
    <t>White Business Envelopes with Contemporary Seam, Recycled White Business Envelopes</t>
  </si>
  <si>
    <t>10.94</t>
  </si>
  <si>
    <t>CA-2016-144855</t>
  </si>
  <si>
    <t>DL-13495</t>
  </si>
  <si>
    <t>3.276</t>
  </si>
  <si>
    <t>CA-2017-106033</t>
  </si>
  <si>
    <t>FG-14260</t>
  </si>
  <si>
    <t>OFF-AR-10002818</t>
  </si>
  <si>
    <t>Panasonic KP-310 Heavy-Duty Electric Pencil Sharpener</t>
  </si>
  <si>
    <t>61.544</t>
  </si>
  <si>
    <t>CA-2014-135699</t>
  </si>
  <si>
    <t>HH-15010</t>
  </si>
  <si>
    <t>OFF-PA-10004475</t>
  </si>
  <si>
    <t>Xerox 1940</t>
  </si>
  <si>
    <t>56.0592</t>
  </si>
  <si>
    <t>OFF-PA-10003001</t>
  </si>
  <si>
    <t>Xerox 1986</t>
  </si>
  <si>
    <t>CA-2016-122728</t>
  </si>
  <si>
    <t>EB-13930</t>
  </si>
  <si>
    <t>OFF-ST-10000604</t>
  </si>
  <si>
    <t>Home/Office Personal File Carts</t>
  </si>
  <si>
    <t>78.21</t>
  </si>
  <si>
    <t>OFF-PA-10004040</t>
  </si>
  <si>
    <t>Universal Premium White Copier/Laser Paper (20Lb. and 87 Bright)</t>
  </si>
  <si>
    <t>9.1494</t>
  </si>
  <si>
    <t>CA-2016-147585</t>
  </si>
  <si>
    <t>CB-12535</t>
  </si>
  <si>
    <t>8.5956</t>
  </si>
  <si>
    <t>CA-2017-102834</t>
  </si>
  <si>
    <t>TEC-AC-10001908</t>
  </si>
  <si>
    <t>Logitech Wireless Headset h800</t>
  </si>
  <si>
    <t>129.987</t>
  </si>
  <si>
    <t>CA-2017-130841</t>
  </si>
  <si>
    <t>MH-17620</t>
  </si>
  <si>
    <t>OFF-ST-10001580</t>
  </si>
  <si>
    <t>Super Decoflex Portable Personal File</t>
  </si>
  <si>
    <t>10.7856</t>
  </si>
  <si>
    <t>CA-2015-169201</t>
  </si>
  <si>
    <t>OFF-AP-10000696</t>
  </si>
  <si>
    <t>Holmes Odor Grabber</t>
  </si>
  <si>
    <t>14.42</t>
  </si>
  <si>
    <t>28.9842</t>
  </si>
  <si>
    <t>OFF-AP-10002082</t>
  </si>
  <si>
    <t>Holmes HEPA Air Purifier</t>
  </si>
  <si>
    <t>21.78</t>
  </si>
  <si>
    <t>28.314</t>
  </si>
  <si>
    <t>CA-2017-100748</t>
  </si>
  <si>
    <t>CA-2016-149482</t>
  </si>
  <si>
    <t>RR-19315</t>
  </si>
  <si>
    <t>OFF-LA-10000248</t>
  </si>
  <si>
    <t>Avery 52</t>
  </si>
  <si>
    <t>CA-2017-147942</t>
  </si>
  <si>
    <t>OFF-LA-10003663</t>
  </si>
  <si>
    <t>Avery 498</t>
  </si>
  <si>
    <t>CA-2016-150343</t>
  </si>
  <si>
    <t>PK-19075</t>
  </si>
  <si>
    <t>OFF-EN-10004030</t>
  </si>
  <si>
    <t>Convenience Packs of Business Envelopes</t>
  </si>
  <si>
    <t>3.62</t>
  </si>
  <si>
    <t>5.7558</t>
  </si>
  <si>
    <t>CA-2017-126536</t>
  </si>
  <si>
    <t>NK-18490</t>
  </si>
  <si>
    <t>Neil Knudson</t>
  </si>
  <si>
    <t>TEC-AC-10003709</t>
  </si>
  <si>
    <t>Maxell 4.7GB DVD-R 5/Pack</t>
  </si>
  <si>
    <t>0.99</t>
  </si>
  <si>
    <t>0.5544</t>
  </si>
  <si>
    <t>CA-2016-130799</t>
  </si>
  <si>
    <t>BK-11260</t>
  </si>
  <si>
    <t>FUR-FU-10001852</t>
  </si>
  <si>
    <t>Eldon Regeneration Recycled Desk Accessories, Smoke</t>
  </si>
  <si>
    <t>1.74</t>
  </si>
  <si>
    <t>4.7328</t>
  </si>
  <si>
    <t>CA-2017-131492</t>
  </si>
  <si>
    <t>OFF-EN-10002973</t>
  </si>
  <si>
    <t>Ampad #10 Peel &amp; Seel Holiday Envelopes</t>
  </si>
  <si>
    <t>4.6592</t>
  </si>
  <si>
    <t>16.38</t>
  </si>
  <si>
    <t>FUR-FU-10003878</t>
  </si>
  <si>
    <t>Linden 10" Round Wall Clock, Black</t>
  </si>
  <si>
    <t>15.28</t>
  </si>
  <si>
    <t>20.1696</t>
  </si>
  <si>
    <t>CA-2014-168592</t>
  </si>
  <si>
    <t>DP-13390</t>
  </si>
  <si>
    <t>OFF-AP-10004785</t>
  </si>
  <si>
    <t>Holmes Replacement Filter for HEPA Air Cleaner, Medium Room</t>
  </si>
  <si>
    <t>11.33</t>
  </si>
  <si>
    <t>32.2905</t>
  </si>
  <si>
    <t>10.7784</t>
  </si>
  <si>
    <t>OFF-FA-10002988</t>
  </si>
  <si>
    <t>Ideal Clamps</t>
  </si>
  <si>
    <t>2.01</t>
  </si>
  <si>
    <t>2.0502</t>
  </si>
  <si>
    <t>CA-2016-131289</t>
  </si>
  <si>
    <t>SP-20620</t>
  </si>
  <si>
    <t>CA-2014-110786</t>
  </si>
  <si>
    <t>AJ-10795</t>
  </si>
  <si>
    <t>FUR-FU-10000550</t>
  </si>
  <si>
    <t>Stacking Trays by OIC</t>
  </si>
  <si>
    <t>16.683</t>
  </si>
  <si>
    <t>OFF-PA-10000528</t>
  </si>
  <si>
    <t>Xerox 1981</t>
  </si>
  <si>
    <t>11.616</t>
  </si>
  <si>
    <t>OFF-LA-10001474</t>
  </si>
  <si>
    <t>Avery 477</t>
  </si>
  <si>
    <t>30.53</t>
  </si>
  <si>
    <t>148.3758</t>
  </si>
  <si>
    <t>46.5696</t>
  </si>
  <si>
    <t>CA-2015-137750</t>
  </si>
  <si>
    <t>JF-15565</t>
  </si>
  <si>
    <t>FUR-FU-10001979</t>
  </si>
  <si>
    <t>Dana Halogen Swing-Arm Architect Lamp</t>
  </si>
  <si>
    <t>147.492</t>
  </si>
  <si>
    <t>CA-2017-112725</t>
  </si>
  <si>
    <t>EH-14125</t>
  </si>
  <si>
    <t>OFF-AR-10003759</t>
  </si>
  <si>
    <t>Crayola Anti Dust Chalk, 12/Pack</t>
  </si>
  <si>
    <t>7.007</t>
  </si>
  <si>
    <t>6.4386</t>
  </si>
  <si>
    <t>CA-2015-136735</t>
  </si>
  <si>
    <t>OFF-EN-10002230</t>
  </si>
  <si>
    <t>Airmail Envelopes</t>
  </si>
  <si>
    <t>83.93</t>
  </si>
  <si>
    <t>88.9658</t>
  </si>
  <si>
    <t>CA-2017-105410</t>
  </si>
  <si>
    <t>ND-18370</t>
  </si>
  <si>
    <t>TEC-AC-10001552</t>
  </si>
  <si>
    <t>Logitech K350 2.4Ghz Wireless Keyboard</t>
  </si>
  <si>
    <t>49.77</t>
  </si>
  <si>
    <t>88.5906</t>
  </si>
  <si>
    <t>113.9772</t>
  </si>
  <si>
    <t>CA-2015-152891</t>
  </si>
  <si>
    <t>OFF-AR-10004648</t>
  </si>
  <si>
    <t>Boston 19500 Mighty Mite Electric Pencil Sharpener</t>
  </si>
  <si>
    <t>20.15</t>
  </si>
  <si>
    <t>44.1285</t>
  </si>
  <si>
    <t>CA-2014-103401</t>
  </si>
  <si>
    <t>GR-14560</t>
  </si>
  <si>
    <t>Georgia Rosenberg</t>
  </si>
  <si>
    <t>CA-2017-150987</t>
  </si>
  <si>
    <t>AH-10120</t>
  </si>
  <si>
    <t>97.88</t>
  </si>
  <si>
    <t>CA-2017-159107</t>
  </si>
  <si>
    <t>OFF-FA-10001332</t>
  </si>
  <si>
    <t>Acco Banker's Clasps, 5 3/4"-Long</t>
  </si>
  <si>
    <t>1.5264</t>
  </si>
  <si>
    <t>CA-2016-120005</t>
  </si>
  <si>
    <t>TS-21160</t>
  </si>
  <si>
    <t>17.745</t>
  </si>
  <si>
    <t>23.2848</t>
  </si>
  <si>
    <t>CA-2017-123701</t>
  </si>
  <si>
    <t>OFF-AR-10001860</t>
  </si>
  <si>
    <t>BIC Liqua Brite Liner</t>
  </si>
  <si>
    <t>6.94</t>
  </si>
  <si>
    <t>17.7664</t>
  </si>
  <si>
    <t>CA-2017-167661</t>
  </si>
  <si>
    <t>MP-18175</t>
  </si>
  <si>
    <t>OFF-PA-10002581</t>
  </si>
  <si>
    <t>Xerox 1951</t>
  </si>
  <si>
    <t>CA-2017-144484</t>
  </si>
  <si>
    <t>FUR-FU-10000260</t>
  </si>
  <si>
    <t>6" Cubicle Wall Clock, Black</t>
  </si>
  <si>
    <t>8.09</t>
  </si>
  <si>
    <t>20.7104</t>
  </si>
  <si>
    <t>292.752</t>
  </si>
  <si>
    <t>CA-2017-137876</t>
  </si>
  <si>
    <t>DJ-13510</t>
  </si>
  <si>
    <t>FUR-FU-10000222</t>
  </si>
  <si>
    <t>Seth Thomas 16" Steel Case Clock</t>
  </si>
  <si>
    <t>43.5232</t>
  </si>
  <si>
    <t>US-2016-147340</t>
  </si>
  <si>
    <t>EB-13750</t>
  </si>
  <si>
    <t>FUR-FU-10002501</t>
  </si>
  <si>
    <t>Nu-Dell Executive Frame</t>
  </si>
  <si>
    <t>12.64</t>
  </si>
  <si>
    <t>39.816</t>
  </si>
  <si>
    <t>CA-2016-115224</t>
  </si>
  <si>
    <t>OFF-ST-10000615</t>
  </si>
  <si>
    <t>SimpliFile Personal File, Black Granite, 15w x 6-15/16d x 11-1/4h</t>
  </si>
  <si>
    <t>11.35</t>
  </si>
  <si>
    <t>24.516</t>
  </si>
  <si>
    <t>OFF-ST-10003816</t>
  </si>
  <si>
    <t>Fellowes High-Stak Drawer Files</t>
  </si>
  <si>
    <t>176.19</t>
  </si>
  <si>
    <t>271.3326</t>
  </si>
  <si>
    <t>US-2014-109456</t>
  </si>
  <si>
    <t>TEC-AC-10003610</t>
  </si>
  <si>
    <t>Logitech�Illuminated - Keyboard</t>
  </si>
  <si>
    <t>93.5844</t>
  </si>
  <si>
    <t>CA-2017-108000</t>
  </si>
  <si>
    <t>OFF-EN-10002621</t>
  </si>
  <si>
    <t>CA-2017-161102</t>
  </si>
  <si>
    <t>EC-14050</t>
  </si>
  <si>
    <t>41.2888</t>
  </si>
  <si>
    <t>25.5024</t>
  </si>
  <si>
    <t>CA-2015-103716</t>
  </si>
  <si>
    <t>KB-16585</t>
  </si>
  <si>
    <t>OFF-AR-10000658</t>
  </si>
  <si>
    <t>Newell 324</t>
  </si>
  <si>
    <t>11.55</t>
  </si>
  <si>
    <t>24.948</t>
  </si>
  <si>
    <t>CA-2015-167255</t>
  </si>
  <si>
    <t>11.1672</t>
  </si>
  <si>
    <t>Xerox 1916</t>
  </si>
  <si>
    <t>CA-2016-157217</t>
  </si>
  <si>
    <t>TEC-AC-10003095</t>
  </si>
  <si>
    <t>Logitech G35 7.1-Channel Surround Sound Headset</t>
  </si>
  <si>
    <t>129.99</t>
  </si>
  <si>
    <t>257.3802</t>
  </si>
  <si>
    <t>CA-2017-151183</t>
  </si>
  <si>
    <t>TEC-AC-10003614</t>
  </si>
  <si>
    <t>Verbatim 25 GB 6x Blu-ray Single Layer Recordable Disc, 10/Pack</t>
  </si>
  <si>
    <t>11.59</t>
  </si>
  <si>
    <t>31.0612</t>
  </si>
  <si>
    <t>CA-2014-154781</t>
  </si>
  <si>
    <t>SC-20680</t>
  </si>
  <si>
    <t>Steve Carroll</t>
  </si>
  <si>
    <t>OFF-PA-10001609</t>
  </si>
  <si>
    <t>Tops Wirebound Message Log Books</t>
  </si>
  <si>
    <t>3.29</t>
  </si>
  <si>
    <t>3.5532</t>
  </si>
  <si>
    <t>66.493</t>
  </si>
  <si>
    <t>CA-2015-127502</t>
  </si>
  <si>
    <t>MT-17815</t>
  </si>
  <si>
    <t>CA-2016-116722</t>
  </si>
  <si>
    <t>FUR-FU-10001934</t>
  </si>
  <si>
    <t>Magnifier Swing Arm Lamp</t>
  </si>
  <si>
    <t>31.0504</t>
  </si>
  <si>
    <t>CA-2016-152940</t>
  </si>
  <si>
    <t>RO-19780</t>
  </si>
  <si>
    <t>OFF-ST-10000352</t>
  </si>
  <si>
    <t>Acco Perma 2700 Stacking Storage Drawers</t>
  </si>
  <si>
    <t>29.74</t>
  </si>
  <si>
    <t>25.279</t>
  </si>
  <si>
    <t>CA-2015-158701</t>
  </si>
  <si>
    <t>JL-15175</t>
  </si>
  <si>
    <t>63.7728</t>
  </si>
  <si>
    <t>CA-2017-158736</t>
  </si>
  <si>
    <t>OFF-AR-10002578</t>
  </si>
  <si>
    <t>Newell 335</t>
  </si>
  <si>
    <t>CA-2014-159849</t>
  </si>
  <si>
    <t>JK-15640</t>
  </si>
  <si>
    <t>OFF-FA-10000053</t>
  </si>
  <si>
    <t>Revere Boxed Rubber Bands by Revere</t>
  </si>
  <si>
    <t>1.89</t>
  </si>
  <si>
    <t>5.5566</t>
  </si>
  <si>
    <t>CA-2016-118311</t>
  </si>
  <si>
    <t>288</t>
  </si>
  <si>
    <t>US-2016-112396</t>
  </si>
  <si>
    <t>JR-16210</t>
  </si>
  <si>
    <t>50.3832</t>
  </si>
  <si>
    <t>TEC-AC-10004761</t>
  </si>
  <si>
    <t>Maxell 4.7GB DVD+RW 3/Pack</t>
  </si>
  <si>
    <t>15.93</t>
  </si>
  <si>
    <t>20.709</t>
  </si>
  <si>
    <t>CA-2014-128622</t>
  </si>
  <si>
    <t>SC-20260</t>
  </si>
  <si>
    <t>OFF-SU-10001574</t>
  </si>
  <si>
    <t>Acme Value Line Scissors</t>
  </si>
  <si>
    <t>3.65</t>
  </si>
  <si>
    <t>7.665</t>
  </si>
  <si>
    <t>US-2017-139577</t>
  </si>
  <si>
    <t>TN-21040</t>
  </si>
  <si>
    <t>82.7525</t>
  </si>
  <si>
    <t>CA-2014-144071</t>
  </si>
  <si>
    <t>28.7136</t>
  </si>
  <si>
    <t>FUR-FU-10000758</t>
  </si>
  <si>
    <t>DAX Natural Wood-Tone Poster Frame</t>
  </si>
  <si>
    <t>26.48</t>
  </si>
  <si>
    <t>50.8416</t>
  </si>
  <si>
    <t>CA-2014-128237</t>
  </si>
  <si>
    <t>CA-12265</t>
  </si>
  <si>
    <t>OFF-AR-10003338</t>
  </si>
  <si>
    <t>Eberhard Faber 3 1/2" Golf Pencils</t>
  </si>
  <si>
    <t>7.44</t>
  </si>
  <si>
    <t>11.16</t>
  </si>
  <si>
    <t>TEC-AC-10002558</t>
  </si>
  <si>
    <t>Imation�Swivel�Flash Drive�USB�flash drive�- 8 GB</t>
  </si>
  <si>
    <t>11.37</t>
  </si>
  <si>
    <t>29.562</t>
  </si>
  <si>
    <t>OFF-AR-10000034</t>
  </si>
  <si>
    <t>BIC Brite Liner Grip Highlighters, Assorted, 5/Pack</t>
  </si>
  <si>
    <t>4.24</t>
  </si>
  <si>
    <t>15.5184</t>
  </si>
  <si>
    <t>CA-2015-164497</t>
  </si>
  <si>
    <t>OFF-AP-10004655</t>
  </si>
  <si>
    <t>Holmes Visible Mist Ultrasonic Humidifier with 2.3-Gallon Output per Day, Replacement Filter</t>
  </si>
  <si>
    <t>11.32</t>
  </si>
  <si>
    <t>29.8848</t>
  </si>
  <si>
    <t>CA-2017-130715</t>
  </si>
  <si>
    <t>CY-12745</t>
  </si>
  <si>
    <t>OFF-FA-10000621</t>
  </si>
  <si>
    <t>OIC Colored Binder Clips, Assorted Sizes</t>
  </si>
  <si>
    <t>9.129</t>
  </si>
  <si>
    <t>CA-2014-155264</t>
  </si>
  <si>
    <t>RP-19270</t>
  </si>
  <si>
    <t>OFF-PA-10003228</t>
  </si>
  <si>
    <t>Xerox 1917</t>
  </si>
  <si>
    <t>OFF-LA-10002787</t>
  </si>
  <si>
    <t>Avery 480</t>
  </si>
  <si>
    <t>9.75</t>
  </si>
  <si>
    <t>CA-2017-111738</t>
  </si>
  <si>
    <t>CM-12385</t>
  </si>
  <si>
    <t>6.0192</t>
  </si>
  <si>
    <t>US-2017-104451</t>
  </si>
  <si>
    <t>MM-18055</t>
  </si>
  <si>
    <t>58.3776</t>
  </si>
  <si>
    <t>CA-2017-130148</t>
  </si>
  <si>
    <t>15.8508</t>
  </si>
  <si>
    <t>5.11</t>
  </si>
  <si>
    <t>CA-2017-135783</t>
  </si>
  <si>
    <t>FUR-FU-10000794</t>
  </si>
  <si>
    <t>Eldon Stackable Tray, Side-Load, Legal, Smoke</t>
  </si>
  <si>
    <t>9.14</t>
  </si>
  <si>
    <t>12.0648</t>
  </si>
  <si>
    <t>CA-2016-107216</t>
  </si>
  <si>
    <t>FUR-FU-10000206</t>
  </si>
  <si>
    <t>GE General Purpose, Extra Long Life, Showcase &amp; Floodlight Incandescent Bulbs</t>
  </si>
  <si>
    <t>2.91</t>
  </si>
  <si>
    <t>4.6269</t>
  </si>
  <si>
    <t>TEC-AC-10001013</t>
  </si>
  <si>
    <t>Logitech ClearChat Comfort/USB Headset H390</t>
  </si>
  <si>
    <t>29.29</t>
  </si>
  <si>
    <t>19.6243</t>
  </si>
  <si>
    <t>CA-2015-130204</t>
  </si>
  <si>
    <t>DB-13120</t>
  </si>
  <si>
    <t>14.499</t>
  </si>
  <si>
    <t>TEC-AC-10003590</t>
  </si>
  <si>
    <t>TRENDnet 56K USB 2.0 Phone, Internet and Fax Modem</t>
  </si>
  <si>
    <t>25.89</t>
  </si>
  <si>
    <t>82.848</t>
  </si>
  <si>
    <t>CA-2016-147578</t>
  </si>
  <si>
    <t>21.1452</t>
  </si>
  <si>
    <t>CA-2014-131051</t>
  </si>
  <si>
    <t>TR-21325</t>
  </si>
  <si>
    <t>Toby Ritter</t>
  </si>
  <si>
    <t>29.682</t>
  </si>
  <si>
    <t>CA-2015-142944</t>
  </si>
  <si>
    <t>JL-15850</t>
  </si>
  <si>
    <t>FUR-FU-10000308</t>
  </si>
  <si>
    <t>Deflect-o Glass Clear Studded Chair Mats</t>
  </si>
  <si>
    <t>339.5028</t>
  </si>
  <si>
    <t>CA-2015-111514</t>
  </si>
  <si>
    <t>20.8107</t>
  </si>
  <si>
    <t>CA-2017-155985</t>
  </si>
  <si>
    <t>BE-11335</t>
  </si>
  <si>
    <t>135.5776</t>
  </si>
  <si>
    <t>CA-2014-143917</t>
  </si>
  <si>
    <t>KL-16645</t>
  </si>
  <si>
    <t>FUR-FU-10004351</t>
  </si>
  <si>
    <t>Staple-based wall hangings</t>
  </si>
  <si>
    <t>9.74</t>
  </si>
  <si>
    <t>43.6352</t>
  </si>
  <si>
    <t>CA-2015-140144</t>
  </si>
  <si>
    <t>FUR-FU-10002253</t>
  </si>
  <si>
    <t>Howard Miller 13" Diameter Pewter Finish Round Wall Clock</t>
  </si>
  <si>
    <t>42.94</t>
  </si>
  <si>
    <t>157.1604</t>
  </si>
  <si>
    <t>CA-2015-155306</t>
  </si>
  <si>
    <t>TEC-AC-10003174</t>
  </si>
  <si>
    <t>Plantronics S12 Corded Telephone Headset System</t>
  </si>
  <si>
    <t>107.79</t>
  </si>
  <si>
    <t>194.022</t>
  </si>
  <si>
    <t>CA-2016-166443</t>
  </si>
  <si>
    <t>LH-17020</t>
  </si>
  <si>
    <t>FUR-FU-10004020</t>
  </si>
  <si>
    <t>Advantus Panel Wall Acrylic Frame</t>
  </si>
  <si>
    <t>5.47</t>
  </si>
  <si>
    <t>21.8253</t>
  </si>
  <si>
    <t>US-2016-150035</t>
  </si>
  <si>
    <t>CL-11890</t>
  </si>
  <si>
    <t>12.3876</t>
  </si>
  <si>
    <t>CA-2017-152737</t>
  </si>
  <si>
    <t>TS-21505</t>
  </si>
  <si>
    <t>TEC-AC-10004975</t>
  </si>
  <si>
    <t>Plantronics Audio 995 Wireless Stereo Headset</t>
  </si>
  <si>
    <t>109.95</t>
  </si>
  <si>
    <t>294.666</t>
  </si>
  <si>
    <t>US-2017-131849</t>
  </si>
  <si>
    <t>FUR-FU-10004164</t>
  </si>
  <si>
    <t>Eldon 300 Class Desk Accessories, Black</t>
  </si>
  <si>
    <t>4.95</t>
  </si>
  <si>
    <t>2.772</t>
  </si>
  <si>
    <t>CA-2014-124709</t>
  </si>
  <si>
    <t>GW-14605</t>
  </si>
  <si>
    <t>TEC-AC-10002842</t>
  </si>
  <si>
    <t>WD My Passport Ultra 2TB Portable External Hard Drive</t>
  </si>
  <si>
    <t>119</t>
  </si>
  <si>
    <t>199.92</t>
  </si>
  <si>
    <t>CA-2017-168396</t>
  </si>
  <si>
    <t>112.8036</t>
  </si>
  <si>
    <t>CA-2014-150490</t>
  </si>
  <si>
    <t>TEC-AC-10004510</t>
  </si>
  <si>
    <t>Logitech Desktop MK120 Mouse and keyboard Combo</t>
  </si>
  <si>
    <t>16.36</t>
  </si>
  <si>
    <t>14.724</t>
  </si>
  <si>
    <t>CA-2015-168529</t>
  </si>
  <si>
    <t>MB-17305</t>
  </si>
  <si>
    <t>FUR-FU-10001588</t>
  </si>
  <si>
    <t>Deflect-o SuperTray Unbreakable Stackable Tray, Letter, Black</t>
  </si>
  <si>
    <t>29.18</t>
  </si>
  <si>
    <t>83.163</t>
  </si>
  <si>
    <t>US-2017-153948</t>
  </si>
  <si>
    <t>15.933</t>
  </si>
  <si>
    <t>US-2017-116652</t>
  </si>
  <si>
    <t>RD-19480</t>
  </si>
  <si>
    <t>Rick Duston</t>
  </si>
  <si>
    <t>FUR-FU-10001488</t>
  </si>
  <si>
    <t>Tenex 46" x 60" Computer Anti-Static Chairmat, Rectangular Shaped</t>
  </si>
  <si>
    <t>105.98</t>
  </si>
  <si>
    <t>423.92</t>
  </si>
  <si>
    <t>CA-2016-109953</t>
  </si>
  <si>
    <t>RB-19360</t>
  </si>
  <si>
    <t>FUR-FU-10000073</t>
  </si>
  <si>
    <t>Deflect-O Glasstique Clear Desk Accessories</t>
  </si>
  <si>
    <t>7.7</t>
  </si>
  <si>
    <t>20.636</t>
  </si>
  <si>
    <t>CA-2014-109897</t>
  </si>
  <si>
    <t>FUR-FU-10002878</t>
  </si>
  <si>
    <t>Seth Thomas 14" Day/Date Wall Clock</t>
  </si>
  <si>
    <t>28.48</t>
  </si>
  <si>
    <t>53.8272</t>
  </si>
  <si>
    <t>US-2014-163146</t>
  </si>
  <si>
    <t>53.016</t>
  </si>
  <si>
    <t>CA-2016-168830</t>
  </si>
  <si>
    <t>TEC-AC-10003911</t>
  </si>
  <si>
    <t>NETGEAR AC1750 Dual Band Gigabit�Smart WiFi Router</t>
  </si>
  <si>
    <t>159.99</t>
  </si>
  <si>
    <t>316.7802</t>
  </si>
  <si>
    <t>CA-2014-145254</t>
  </si>
  <si>
    <t>NC-18535</t>
  </si>
  <si>
    <t>TEC-AC-10002167</t>
  </si>
  <si>
    <t>Imation�8gb Micro Traveldrive Usb 2.0�Flash Drive</t>
  </si>
  <si>
    <t>15</t>
  </si>
  <si>
    <t>40.05</t>
  </si>
  <si>
    <t>CA-2017-122770</t>
  </si>
  <si>
    <t>FUR-FU-10001473</t>
  </si>
  <si>
    <t>Eldon Executive Woodline II Desk Accessories, Mahogany</t>
  </si>
  <si>
    <t>25.13</t>
  </si>
  <si>
    <t>146.7592</t>
  </si>
  <si>
    <t>CA-2016-129630</t>
  </si>
  <si>
    <t>IM-15055</t>
  </si>
  <si>
    <t>Ionia McGrath</t>
  </si>
  <si>
    <t>15.5328</t>
  </si>
  <si>
    <t>CA-2017-164028</t>
  </si>
  <si>
    <t>TEC-AC-10001772</t>
  </si>
  <si>
    <t>Memorex Mini Travel Drive 16 GB USB 2.0 Flash Drive</t>
  </si>
  <si>
    <t>15.97</t>
  </si>
  <si>
    <t>136.3838</t>
  </si>
  <si>
    <t>CA-2014-139451</t>
  </si>
  <si>
    <t>OFF-AR-10002053</t>
  </si>
  <si>
    <t>Premium Writing Pencils, Soft, #2 by Central Association for the Blind</t>
  </si>
  <si>
    <t>10.728</t>
  </si>
  <si>
    <t>OFF-ST-10002370</t>
  </si>
  <si>
    <t>Sortfiler Multipurpose Personal File Organizer, Black</t>
  </si>
  <si>
    <t>21.39</t>
  </si>
  <si>
    <t>15.1869</t>
  </si>
  <si>
    <t>CA-2017-106180</t>
  </si>
  <si>
    <t>OFF-PA-10004327</t>
  </si>
  <si>
    <t>Xerox 1911</t>
  </si>
  <si>
    <t>47.9</t>
  </si>
  <si>
    <t>74.724</t>
  </si>
  <si>
    <t>CA-2017-133431</t>
  </si>
  <si>
    <t>OFF-PA-10002615</t>
  </si>
  <si>
    <t>Ampad Gold Fibre Wirebound Steno Books, 6" x 9", Gregg Ruled</t>
  </si>
  <si>
    <t>4.41</t>
  </si>
  <si>
    <t>7.1442</t>
  </si>
  <si>
    <t>CA-2014-133851</t>
  </si>
  <si>
    <t>CM-12445</t>
  </si>
  <si>
    <t>7.2128</t>
  </si>
  <si>
    <t>OFF-AR-10003752</t>
  </si>
  <si>
    <t>Deluxe Chalkboard Eraser Cleaner</t>
  </si>
  <si>
    <t>12.474</t>
  </si>
  <si>
    <t>CA-2014-104976</t>
  </si>
  <si>
    <t>CK-12760</t>
  </si>
  <si>
    <t>OFF-PA-10003845</t>
  </si>
  <si>
    <t>Xerox 1987</t>
  </si>
  <si>
    <t>17.6868</t>
  </si>
  <si>
    <t>CA-2016-105494</t>
  </si>
  <si>
    <t>PC-18745</t>
  </si>
  <si>
    <t>OFF-ST-10002205</t>
  </si>
  <si>
    <t>File Shuttle I and Handi-File</t>
  </si>
  <si>
    <t>22.26</t>
  </si>
  <si>
    <t>113.7486</t>
  </si>
  <si>
    <t>OFF-AR-10001545</t>
  </si>
  <si>
    <t>Newell 326</t>
  </si>
  <si>
    <t>4.9984</t>
  </si>
  <si>
    <t>6.1344</t>
  </si>
  <si>
    <t>CA-2017-110380</t>
  </si>
  <si>
    <t>OFF-AR-10000422</t>
  </si>
  <si>
    <t>Pencil and Crayon Sharpener</t>
  </si>
  <si>
    <t>2.19</t>
  </si>
  <si>
    <t>4.7961</t>
  </si>
  <si>
    <t>CA-2016-163384</t>
  </si>
  <si>
    <t>US-2016-108455</t>
  </si>
  <si>
    <t>MK-18160</t>
  </si>
  <si>
    <t>OFF-PA-10002262</t>
  </si>
  <si>
    <t>Xerox 192</t>
  </si>
  <si>
    <t>OFF-PA-10002464</t>
  </si>
  <si>
    <t>HP Office Recycled Paper (20Lb. and 87 Bright)</t>
  </si>
  <si>
    <t>20.6346</t>
  </si>
  <si>
    <t>OFF-ST-10002214</t>
  </si>
  <si>
    <t>X-Rack File for Hanging Folders</t>
  </si>
  <si>
    <t>11.29</t>
  </si>
  <si>
    <t>25.0638</t>
  </si>
  <si>
    <t>CA-2017-123491</t>
  </si>
  <si>
    <t>JK-15205</t>
  </si>
  <si>
    <t>OFF-LA-10003077</t>
  </si>
  <si>
    <t>Avery 500</t>
  </si>
  <si>
    <t>23.2458</t>
  </si>
  <si>
    <t>OFF-PA-10003424</t>
  </si>
  <si>
    <t>"While you Were Out" Message Book, One Form per Page</t>
  </si>
  <si>
    <t>3.71</t>
  </si>
  <si>
    <t>OFF-AP-10002684</t>
  </si>
  <si>
    <t>Acco 7-Outlet Masterpiece Power Center, Wihtout Fax/Phone Line Protection</t>
  </si>
  <si>
    <t>121.58</t>
  </si>
  <si>
    <t>1191.484</t>
  </si>
  <si>
    <t>OFF-ST-10001325</t>
  </si>
  <si>
    <t>Sterilite Officeware Hinged File Box</t>
  </si>
  <si>
    <t>22.9512</t>
  </si>
  <si>
    <t>CA-2017-116715</t>
  </si>
  <si>
    <t>408.5226</t>
  </si>
  <si>
    <t>OFF-PA-10003893</t>
  </si>
  <si>
    <t>Xerox 1962</t>
  </si>
  <si>
    <t>4.708</t>
  </si>
  <si>
    <t>CA-2014-116932</t>
  </si>
  <si>
    <t>ME-18010</t>
  </si>
  <si>
    <t>CA-2014-128055</t>
  </si>
  <si>
    <t>38.1456</t>
  </si>
  <si>
    <t>CA-2017-105214</t>
  </si>
  <si>
    <t>TS-21610</t>
  </si>
  <si>
    <t>9.8262</t>
  </si>
  <si>
    <t>CA-2017-144589</t>
  </si>
  <si>
    <t>TM-21010</t>
  </si>
  <si>
    <t>16.214</t>
  </si>
  <si>
    <t>OFF-ST-10001228</t>
  </si>
  <si>
    <t>Fellowes Personal Hanging Folder Files, Navy</t>
  </si>
  <si>
    <t>13.43</t>
  </si>
  <si>
    <t>38.6784</t>
  </si>
  <si>
    <t>7860.144</t>
  </si>
  <si>
    <t>OFF-AR-10003251</t>
  </si>
  <si>
    <t>3.336</t>
  </si>
  <si>
    <t>1027.8315</t>
  </si>
  <si>
    <t>OFF-PA-10001184</t>
  </si>
  <si>
    <t>Xerox 1903</t>
  </si>
  <si>
    <t>CA-2015-159380</t>
  </si>
  <si>
    <t>7.062</t>
  </si>
  <si>
    <t>OFF-PA-10004239</t>
  </si>
  <si>
    <t>Xerox 1953</t>
  </si>
  <si>
    <t>14.124</t>
  </si>
  <si>
    <t>US-2017-103828</t>
  </si>
  <si>
    <t>JK-15370</t>
  </si>
  <si>
    <t>OFF-AP-10004249</t>
  </si>
  <si>
    <t>11.97</t>
  </si>
  <si>
    <t>61.1667</t>
  </si>
  <si>
    <t>OFF-SU-10000946</t>
  </si>
  <si>
    <t>22.6632</t>
  </si>
  <si>
    <t>CA-2017-123778</t>
  </si>
  <si>
    <t>BS-11755</t>
  </si>
  <si>
    <t>112.672</t>
  </si>
  <si>
    <t>CA-2016-100244</t>
  </si>
  <si>
    <t>GM-14695</t>
  </si>
  <si>
    <t>OFF-PA-10001471</t>
  </si>
  <si>
    <t>Strathmore Photo Frame Cards</t>
  </si>
  <si>
    <t>35.5266</t>
  </si>
  <si>
    <t>8.5848</t>
  </si>
  <si>
    <t>OFF-PA-10002319</t>
  </si>
  <si>
    <t>Xerox 1944</t>
  </si>
  <si>
    <t>39.5352</t>
  </si>
  <si>
    <t>CA-2017-161823</t>
  </si>
  <si>
    <t>AG-10300</t>
  </si>
  <si>
    <t>Aleksandra Gannaway</t>
  </si>
  <si>
    <t>4.2912</t>
  </si>
  <si>
    <t>OFF-ST-10002957</t>
  </si>
  <si>
    <t>Sterilite Show Offs Storage Containers</t>
  </si>
  <si>
    <t>26.4</t>
  </si>
  <si>
    <t>CA-2016-156811</t>
  </si>
  <si>
    <t>CA-2014-153983</t>
  </si>
  <si>
    <t>AH-10210</t>
  </si>
  <si>
    <t>OFF-FA-10003495</t>
  </si>
  <si>
    <t>6.08</t>
  </si>
  <si>
    <t>15.2</t>
  </si>
  <si>
    <t>US-2014-106334</t>
  </si>
  <si>
    <t>26.91</t>
  </si>
  <si>
    <t>CA-2015-130456</t>
  </si>
  <si>
    <t>DS-13180</t>
  </si>
  <si>
    <t>77.7408</t>
  </si>
  <si>
    <t>CA-2017-116288</t>
  </si>
  <si>
    <t>BS-11380</t>
  </si>
  <si>
    <t>233.2224</t>
  </si>
  <si>
    <t>US-2017-133312</t>
  </si>
  <si>
    <t>BD-11500</t>
  </si>
  <si>
    <t>7.6504</t>
  </si>
  <si>
    <t>US-2017-141943</t>
  </si>
  <si>
    <t>DK-12985</t>
  </si>
  <si>
    <t>OFF-EN-10003448</t>
  </si>
  <si>
    <t>Peel &amp; Seel Recycled Catalog Envelopes, Brown</t>
  </si>
  <si>
    <t>11.58</t>
  </si>
  <si>
    <t>US-2017-136784</t>
  </si>
  <si>
    <t>AD-10180</t>
  </si>
  <si>
    <t>83.6196</t>
  </si>
  <si>
    <t>15.1488</t>
  </si>
  <si>
    <t>OFF-AR-10004602</t>
  </si>
  <si>
    <t>Boston KS Multi-Size Manual Pencil Sharpener</t>
  </si>
  <si>
    <t>22.99</t>
  </si>
  <si>
    <t>33.1056</t>
  </si>
  <si>
    <t>CA-2016-113096</t>
  </si>
  <si>
    <t>SZ-20035</t>
  </si>
  <si>
    <t>OFF-ST-10003455</t>
  </si>
  <si>
    <t>Tenex File Box, Personal Filing Tote with Lid, Black</t>
  </si>
  <si>
    <t>34.4322</t>
  </si>
  <si>
    <t>CA-2014-105249</t>
  </si>
  <si>
    <t>DH-13675</t>
  </si>
  <si>
    <t>OFF-LA-10002043</t>
  </si>
  <si>
    <t>Avery 489</t>
  </si>
  <si>
    <t>21.528</t>
  </si>
  <si>
    <t>CA-2017-117632</t>
  </si>
  <si>
    <t>CS-12175</t>
  </si>
  <si>
    <t>OFF-SU-10000157</t>
  </si>
  <si>
    <t>Compact Automatic Electric Letter Opener</t>
  </si>
  <si>
    <t>119.31</t>
  </si>
  <si>
    <t>233.8476</t>
  </si>
  <si>
    <t>OFF-AP-10004868</t>
  </si>
  <si>
    <t>Hoover Commercial Soft Guard Upright Vacuum And Disposable Filtration Bags</t>
  </si>
  <si>
    <t>7.77</t>
  </si>
  <si>
    <t>5.6721</t>
  </si>
  <si>
    <t>23.1336</t>
  </si>
  <si>
    <t>13.728</t>
  </si>
  <si>
    <t>OFF-LA-10000414</t>
  </si>
  <si>
    <t>Avery 503</t>
  </si>
  <si>
    <t>CA-2017-105130</t>
  </si>
  <si>
    <t>PJ-18835</t>
  </si>
  <si>
    <t>Patrick Jones</t>
  </si>
  <si>
    <t>OFF-AR-10003394</t>
  </si>
  <si>
    <t>Newell 332</t>
  </si>
  <si>
    <t>OFF-AR-10001915</t>
  </si>
  <si>
    <t>Peel-Off China Markers</t>
  </si>
  <si>
    <t>9.93</t>
  </si>
  <si>
    <t>57.594</t>
  </si>
  <si>
    <t>78.4512</t>
  </si>
  <si>
    <t>CA-2016-123358</t>
  </si>
  <si>
    <t>BT-11680</t>
  </si>
  <si>
    <t>69.3936</t>
  </si>
  <si>
    <t>498.3786</t>
  </si>
  <si>
    <t>OFF-ST-10000636</t>
  </si>
  <si>
    <t>Rogers Profile Extra Capacity Storage Tub</t>
  </si>
  <si>
    <t>16.74</t>
  </si>
  <si>
    <t>144.6336</t>
  </si>
  <si>
    <t>CA-2014-117464</t>
  </si>
  <si>
    <t>NP-18325</t>
  </si>
  <si>
    <t>8.2944</t>
  </si>
  <si>
    <t>OFF-ST-10003058</t>
  </si>
  <si>
    <t>Eldon Mobile Mega Data Cart  Mega Stackable  Add-On Trays</t>
  </si>
  <si>
    <t>167.915</t>
  </si>
  <si>
    <t>101.5854</t>
  </si>
  <si>
    <t>CA-2014-157546</t>
  </si>
  <si>
    <t>RD-19720</t>
  </si>
  <si>
    <t>OFF-PA-10004569</t>
  </si>
  <si>
    <t>Wirebound Message Books, Two 4 1/4" x 5" Forms per Page</t>
  </si>
  <si>
    <t>7.61</t>
  </si>
  <si>
    <t>12.0999</t>
  </si>
  <si>
    <t>CA-2016-153661</t>
  </si>
  <si>
    <t>OFF-LA-10004689</t>
  </si>
  <si>
    <t>Avery 512</t>
  </si>
  <si>
    <t>13.7853</t>
  </si>
  <si>
    <t>CA-2014-115889</t>
  </si>
  <si>
    <t>SH-20395</t>
  </si>
  <si>
    <t>257.6732</t>
  </si>
  <si>
    <t>CA-2017-163209</t>
  </si>
  <si>
    <t>OFF-PA-10001166</t>
  </si>
  <si>
    <t>Xerox 2</t>
  </si>
  <si>
    <t>16.3016</t>
  </si>
  <si>
    <t>CA-2016-112585</t>
  </si>
  <si>
    <t>RW-19630</t>
  </si>
  <si>
    <t>OFF-AP-10003849</t>
  </si>
  <si>
    <t>Hoover Shoulder Vac Commercial Portable Vacuum</t>
  </si>
  <si>
    <t>357.82</t>
  </si>
  <si>
    <t>536.73</t>
  </si>
  <si>
    <t>CA-2016-149335</t>
  </si>
  <si>
    <t>26.019</t>
  </si>
  <si>
    <t>CA-2016-118500</t>
  </si>
  <si>
    <t>HJ-14875</t>
  </si>
  <si>
    <t>Heather Jas</t>
  </si>
  <si>
    <t>36.135</t>
  </si>
  <si>
    <t>CA-2017-101665</t>
  </si>
  <si>
    <t>OFF-AR-10002335</t>
  </si>
  <si>
    <t>DIXON Oriole Pencils</t>
  </si>
  <si>
    <t>2.58</t>
  </si>
  <si>
    <t>3.8184</t>
  </si>
  <si>
    <t>CA-2014-141838</t>
  </si>
  <si>
    <t>DK-12835</t>
  </si>
  <si>
    <t>OFF-AR-10004272</t>
  </si>
  <si>
    <t>Newell 308</t>
  </si>
  <si>
    <t>2.52</t>
  </si>
  <si>
    <t>CA-2014-113271</t>
  </si>
  <si>
    <t>DS-13030</t>
  </si>
  <si>
    <t>OFF-PA-10002365</t>
  </si>
  <si>
    <t>Xerox 1967</t>
  </si>
  <si>
    <t>OFF-SU-10004664</t>
  </si>
  <si>
    <t>Acme Softgrip Scissors</t>
  </si>
  <si>
    <t>8.14</t>
  </si>
  <si>
    <t>28.897</t>
  </si>
  <si>
    <t>CA-2014-138240</t>
  </si>
  <si>
    <t>SJ-20500</t>
  </si>
  <si>
    <t>OFF-AR-10002135</t>
  </si>
  <si>
    <t>Boston Heavy-Duty Trimline Electric Pencil Sharpeners</t>
  </si>
  <si>
    <t>48.2</t>
  </si>
  <si>
    <t>102.666</t>
  </si>
  <si>
    <t>CA-2015-130113</t>
  </si>
  <si>
    <t>4.4064</t>
  </si>
  <si>
    <t>OFF-PA-10000232</t>
  </si>
  <si>
    <t>Xerox 1975</t>
  </si>
  <si>
    <t>6.6096</t>
  </si>
  <si>
    <t>CA-2017-142328</t>
  </si>
  <si>
    <t>25.02</t>
  </si>
  <si>
    <t>US-2014-164406</t>
  </si>
  <si>
    <t>OFF-AP-10003287</t>
  </si>
  <si>
    <t>Tripp Lite TLP810NET Broadband Surge for Modem/Fax</t>
  </si>
  <si>
    <t>50.97</t>
  </si>
  <si>
    <t>110.0952</t>
  </si>
  <si>
    <t>51.117</t>
  </si>
  <si>
    <t>CA-2016-145625</t>
  </si>
  <si>
    <t>KC-16540</t>
  </si>
  <si>
    <t>4.0333</t>
  </si>
  <si>
    <t>2711.3697</t>
  </si>
  <si>
    <t>CA-2014-134677</t>
  </si>
  <si>
    <t>TEC-AC-10001445</t>
  </si>
  <si>
    <t>Imation�USB 2.0 Swivel�Flash Drive�USB�flash drive�- 4 GB - Pink</t>
  </si>
  <si>
    <t>3.03</t>
  </si>
  <si>
    <t>7.1811</t>
  </si>
  <si>
    <t>CA-2014-131450</t>
  </si>
  <si>
    <t>OFF-AP-10004708</t>
  </si>
  <si>
    <t>Fellowes Superior 10 Outlet Split Surge Protector</t>
  </si>
  <si>
    <t>38.06</t>
  </si>
  <si>
    <t>54.0452</t>
  </si>
  <si>
    <t>235.9872</t>
  </si>
  <si>
    <t>CA-2014-124429</t>
  </si>
  <si>
    <t>MH-17785</t>
  </si>
  <si>
    <t>352.1336</t>
  </si>
  <si>
    <t>CA-2017-105809</t>
  </si>
  <si>
    <t>HW-14935</t>
  </si>
  <si>
    <t>14.8941</t>
  </si>
  <si>
    <t>CA-2017-115364</t>
  </si>
  <si>
    <t>82.0848</t>
  </si>
  <si>
    <t>CA-2014-158540</t>
  </si>
  <si>
    <t>FUR-FU-10001602</t>
  </si>
  <si>
    <t>Eldon Delta Triangular Chair Mat, 52" x 58", Clear</t>
  </si>
  <si>
    <t>37.93</t>
  </si>
  <si>
    <t>124.4104</t>
  </si>
  <si>
    <t>CA-2015-143490</t>
  </si>
  <si>
    <t>OFF-AR-10002952</t>
  </si>
  <si>
    <t>Stanley Contemporary Battery Pencil Sharpeners</t>
  </si>
  <si>
    <t>13.35</t>
  </si>
  <si>
    <t>86.508</t>
  </si>
  <si>
    <t>CA-2015-101707</t>
  </si>
  <si>
    <t>PF-19165</t>
  </si>
  <si>
    <t>OFF-SU-10001218</t>
  </si>
  <si>
    <t>Fiskars Softgrip Scissors</t>
  </si>
  <si>
    <t>23.7168</t>
  </si>
  <si>
    <t>OFF-PA-10002968</t>
  </si>
  <si>
    <t>Xerox 1973</t>
  </si>
  <si>
    <t>61.668</t>
  </si>
  <si>
    <t>OFF-LA-10000134</t>
  </si>
  <si>
    <t>Avery 511</t>
  </si>
  <si>
    <t>1.6016</t>
  </si>
  <si>
    <t>CA-2014-107181</t>
  </si>
  <si>
    <t>DB-13270</t>
  </si>
  <si>
    <t>18.1472</t>
  </si>
  <si>
    <t>CA-2016-159345</t>
  </si>
  <si>
    <t>IG-15085</t>
  </si>
  <si>
    <t>Ivan Gibson</t>
  </si>
  <si>
    <t>OFF-PA-10000806</t>
  </si>
  <si>
    <t>Xerox 1934</t>
  </si>
  <si>
    <t>57.0996</t>
  </si>
  <si>
    <t>CA-2014-139857</t>
  </si>
  <si>
    <t>OFF-FA-10001843</t>
  </si>
  <si>
    <t>2.47</t>
  </si>
  <si>
    <t>6.5455</t>
  </si>
  <si>
    <t>CA-2014-110527</t>
  </si>
  <si>
    <t>OFF-LA-10000262</t>
  </si>
  <si>
    <t>Avery 494</t>
  </si>
  <si>
    <t>2.61</t>
  </si>
  <si>
    <t>11.2752</t>
  </si>
  <si>
    <t>CA-2017-126865</t>
  </si>
  <si>
    <t>OFF-PA-10003039</t>
  </si>
  <si>
    <t>Xerox 1960</t>
  </si>
  <si>
    <t>CA-2016-117849</t>
  </si>
  <si>
    <t>JK-16120</t>
  </si>
  <si>
    <t>CA-2015-117611</t>
  </si>
  <si>
    <t>2.6</t>
  </si>
  <si>
    <t>305.0154</t>
  </si>
  <si>
    <t>CA-2015-145065</t>
  </si>
  <si>
    <t>DK-13375</t>
  </si>
  <si>
    <t>OFF-FA-10001229</t>
  </si>
  <si>
    <t>3.93</t>
  </si>
  <si>
    <t>4.2444</t>
  </si>
  <si>
    <t>CA-2015-122371</t>
  </si>
  <si>
    <t>BS-11800</t>
  </si>
  <si>
    <t>Bryan Spruell</t>
  </si>
  <si>
    <t>45.5607</t>
  </si>
  <si>
    <t>65.9638</t>
  </si>
  <si>
    <t>CA-2016-154053</t>
  </si>
  <si>
    <t>MG-17890</t>
  </si>
  <si>
    <t>OFF-AR-10003727</t>
  </si>
  <si>
    <t>Berol Giant Pencil Sharpener</t>
  </si>
  <si>
    <t>16.99</t>
  </si>
  <si>
    <t>12.0629</t>
  </si>
  <si>
    <t>CA-2017-136875</t>
  </si>
  <si>
    <t>TC-21295</t>
  </si>
  <si>
    <t>Xerox 1888</t>
  </si>
  <si>
    <t>CA-2014-149244</t>
  </si>
  <si>
    <t>MS-17530</t>
  </si>
  <si>
    <t>FUR-FU-10004671</t>
  </si>
  <si>
    <t>Executive Impressions 12" Wall Clock</t>
  </si>
  <si>
    <t>17.67</t>
  </si>
  <si>
    <t>21.9108</t>
  </si>
  <si>
    <t>CA-2016-144729</t>
  </si>
  <si>
    <t>OFF-ST-10004804</t>
  </si>
  <si>
    <t>Belkin 19" Vented Equipment Shelf, Black</t>
  </si>
  <si>
    <t>51.48</t>
  </si>
  <si>
    <t>152.8956</t>
  </si>
  <si>
    <t>CA-2017-137022</t>
  </si>
  <si>
    <t>SW-20275</t>
  </si>
  <si>
    <t>Scott Williamson</t>
  </si>
  <si>
    <t>786.9416</t>
  </si>
  <si>
    <t>CA-2017-169859</t>
  </si>
  <si>
    <t>FUR-FU-10004963</t>
  </si>
  <si>
    <t>Eldon 400 Class Desk Accessories, Black Carbon</t>
  </si>
  <si>
    <t>8.75</t>
  </si>
  <si>
    <t>15.225</t>
  </si>
  <si>
    <t>23.161</t>
  </si>
  <si>
    <t>CA-2014-104780</t>
  </si>
  <si>
    <t>21.3328</t>
  </si>
  <si>
    <t>CA-2014-158372</t>
  </si>
  <si>
    <t>TEC-AC-10004209</t>
  </si>
  <si>
    <t>Memorex Froggy Flash Drive 4 GB</t>
  </si>
  <si>
    <t>10.99</t>
  </si>
  <si>
    <t>6.7039</t>
  </si>
  <si>
    <t>34.232</t>
  </si>
  <si>
    <t>FUR-FU-10001867</t>
  </si>
  <si>
    <t>Eldon Expressions Punched Metal &amp; Wood Desk Accessories, Pewter &amp; Cherry</t>
  </si>
  <si>
    <t>10.64</t>
  </si>
  <si>
    <t>38.304</t>
  </si>
  <si>
    <t>OFF-LA-10000407</t>
  </si>
  <si>
    <t>Avery White Multi-Purpose Labels</t>
  </si>
  <si>
    <t>21.5136</t>
  </si>
  <si>
    <t>CA-2014-106264</t>
  </si>
  <si>
    <t>OFF-SU-10002189</t>
  </si>
  <si>
    <t>Acme Rosewood Handle Letter Opener</t>
  </si>
  <si>
    <t>3.97</t>
  </si>
  <si>
    <t>11.7909</t>
  </si>
  <si>
    <t>2.3664</t>
  </si>
  <si>
    <t>US-2014-133130</t>
  </si>
  <si>
    <t>TH-21100</t>
  </si>
  <si>
    <t>CA-2016-137673</t>
  </si>
  <si>
    <t>TEC-AC-10002345</t>
  </si>
  <si>
    <t>HP Standard 104 key PS/2 Keyboard</t>
  </si>
  <si>
    <t>14.5</t>
  </si>
  <si>
    <t>87</t>
  </si>
  <si>
    <t>CA-2015-156440</t>
  </si>
  <si>
    <t>US-2014-117163</t>
  </si>
  <si>
    <t>42.9225</t>
  </si>
  <si>
    <t>OFF-AR-10003179</t>
  </si>
  <si>
    <t>Dixon Ticonderoga Core-Lock Colored Pencils</t>
  </si>
  <si>
    <t>9.11</t>
  </si>
  <si>
    <t>24.4148</t>
  </si>
  <si>
    <t>CA-2017-123246</t>
  </si>
  <si>
    <t>AJ-10960</t>
  </si>
  <si>
    <t>Astrea Jones</t>
  </si>
  <si>
    <t>OFF-AR-10001770</t>
  </si>
  <si>
    <t>Economy #2 Pencils</t>
  </si>
  <si>
    <t>2.66</t>
  </si>
  <si>
    <t>7.8736</t>
  </si>
  <si>
    <t>CA-2015-132486</t>
  </si>
  <si>
    <t>JF-15355</t>
  </si>
  <si>
    <t>Jay Fein</t>
  </si>
  <si>
    <t>TEC-AC-10000710</t>
  </si>
  <si>
    <t>Maxell DVD-RAM Discs</t>
  </si>
  <si>
    <t>16.48</t>
  </si>
  <si>
    <t>84.5424</t>
  </si>
  <si>
    <t>OFF-EN-10002600</t>
  </si>
  <si>
    <t>Redi-Strip #10 Envelopes, 4 1/8 x 9 1/2</t>
  </si>
  <si>
    <t>2.95</t>
  </si>
  <si>
    <t>6.136</t>
  </si>
  <si>
    <t>CA-2015-154200</t>
  </si>
  <si>
    <t>OFF-AR-10001044</t>
  </si>
  <si>
    <t>BOSTON Ranger #55 Pencil Sharpener, Black</t>
  </si>
  <si>
    <t>25.99</t>
  </si>
  <si>
    <t>36.9058</t>
  </si>
  <si>
    <t>US-2015-103996</t>
  </si>
  <si>
    <t>112.6992</t>
  </si>
  <si>
    <t>5.3298</t>
  </si>
  <si>
    <t>TEC-AC-10003116</t>
  </si>
  <si>
    <t>Memorex Froggy Flash Drive 8 GB</t>
  </si>
  <si>
    <t>17.75</t>
  </si>
  <si>
    <t>32.4825</t>
  </si>
  <si>
    <t>FUR-FU-10004586</t>
  </si>
  <si>
    <t>G.E. Longer-Life Indoor Recessed Floodlight Bulbs</t>
  </si>
  <si>
    <t>6.64</t>
  </si>
  <si>
    <t>10.3584</t>
  </si>
  <si>
    <t>CA-2016-109925</t>
  </si>
  <si>
    <t>IM-15070</t>
  </si>
  <si>
    <t>61.9332</t>
  </si>
  <si>
    <t>CA-2016-133795</t>
  </si>
  <si>
    <t>JE-15475</t>
  </si>
  <si>
    <t>50.848</t>
  </si>
  <si>
    <t>28.7424</t>
  </si>
  <si>
    <t>CA-2016-106656</t>
  </si>
  <si>
    <t>2.1624</t>
  </si>
  <si>
    <t>OFF-LA-10003148</t>
  </si>
  <si>
    <t>Avery 51</t>
  </si>
  <si>
    <t>CA-2014-132451</t>
  </si>
  <si>
    <t>OFF-PA-10004888</t>
  </si>
  <si>
    <t>Xerox 217</t>
  </si>
  <si>
    <t>CA-2017-105487</t>
  </si>
  <si>
    <t>TEC-AC-10002305</t>
  </si>
  <si>
    <t>KeyTronic�E03601U1 -�Keyboard�- Beige</t>
  </si>
  <si>
    <t>18</t>
  </si>
  <si>
    <t>29.52</t>
  </si>
  <si>
    <t>124.7792</t>
  </si>
  <si>
    <t>40.2732</t>
  </si>
  <si>
    <t>CA-2014-116673</t>
  </si>
  <si>
    <t>4.1888</t>
  </si>
  <si>
    <t>CA-2015-101154</t>
  </si>
  <si>
    <t>435.0416</t>
  </si>
  <si>
    <t>CA-2016-125850</t>
  </si>
  <si>
    <t>11.151</t>
  </si>
  <si>
    <t>US-2015-163279</t>
  </si>
  <si>
    <t>CA-2015-111206</t>
  </si>
  <si>
    <t>RF-19735</t>
  </si>
  <si>
    <t>Roland Fjeld</t>
  </si>
  <si>
    <t>343.1736</t>
  </si>
  <si>
    <t>CA-2015-126725</t>
  </si>
  <si>
    <t>BS-11665</t>
  </si>
  <si>
    <t>OFF-ST-10001418</t>
  </si>
  <si>
    <t>Carina Media Storage Towers in Natural &amp; Black</t>
  </si>
  <si>
    <t>298.802</t>
  </si>
  <si>
    <t>FUR-FU-10002813</t>
  </si>
  <si>
    <t>DAX Contemporary Wood Frame with Silver Metal Mat, Desktop, 11 x 14 Size</t>
  </si>
  <si>
    <t>20.24</t>
  </si>
  <si>
    <t>51.8144</t>
  </si>
  <si>
    <t>OFF-ST-10000129</t>
  </si>
  <si>
    <t>Fellowes Recycled Storage Drawers</t>
  </si>
  <si>
    <t>111.03</t>
  </si>
  <si>
    <t>722.8053</t>
  </si>
  <si>
    <t>21.228</t>
  </si>
  <si>
    <t>CA-2016-133935</t>
  </si>
  <si>
    <t>JW-15220</t>
  </si>
  <si>
    <t>OFF-PA-10000100</t>
  </si>
  <si>
    <t>Xerox 1945</t>
  </si>
  <si>
    <t>CA-2014-141726</t>
  </si>
  <si>
    <t>OFF-PA-10000418</t>
  </si>
  <si>
    <t>Xerox 189</t>
  </si>
  <si>
    <t>OFF-PA-10002230</t>
  </si>
  <si>
    <t>Xerox 1897</t>
  </si>
  <si>
    <t>10.1592</t>
  </si>
  <si>
    <t>FUR-FU-10003577</t>
  </si>
  <si>
    <t>Nu-Dell Leatherette Frames</t>
  </si>
  <si>
    <t>14.34</t>
  </si>
  <si>
    <t>27.5328</t>
  </si>
  <si>
    <t>CA-2015-111780</t>
  </si>
  <si>
    <t>OFF-PA-10001307</t>
  </si>
  <si>
    <t>Important Message Pads, 50 4-1/4 x 5-1/2 Forms per Pad</t>
  </si>
  <si>
    <t>4.2</t>
  </si>
  <si>
    <t>6.426</t>
  </si>
  <si>
    <t>OFF-PA-10001667</t>
  </si>
  <si>
    <t>Great White Multi-Use Recycled Paper (20Lb. and 84 Bright)</t>
  </si>
  <si>
    <t>CA-2015-153794</t>
  </si>
  <si>
    <t>SB-20290</t>
  </si>
  <si>
    <t>OFF-AR-10000380</t>
  </si>
  <si>
    <t>Hunt PowerHouse Electric Pencil Sharpener, Blue</t>
  </si>
  <si>
    <t>37.98</t>
  </si>
  <si>
    <t>186.102</t>
  </si>
  <si>
    <t>CA-2017-145429</t>
  </si>
  <si>
    <t>OFF-PA-10003205</t>
  </si>
  <si>
    <t>Wirebound Message Forms, Four 2 3/4 x 5 Forms per Page, Pink Paper</t>
  </si>
  <si>
    <t>8.17</t>
  </si>
  <si>
    <t>8.6602</t>
  </si>
  <si>
    <t>CA-2015-120446</t>
  </si>
  <si>
    <t>JG-15805</t>
  </si>
  <si>
    <t>John Grady</t>
  </si>
  <si>
    <t>CA-2017-157196</t>
  </si>
  <si>
    <t>CA-2015-137302</t>
  </si>
  <si>
    <t>BW-11110</t>
  </si>
  <si>
    <t>CA-2016-146325</t>
  </si>
  <si>
    <t>99.752</t>
  </si>
  <si>
    <t>US-2017-105998</t>
  </si>
  <si>
    <t>CR-12580</t>
  </si>
  <si>
    <t>TEC-AC-10004469</t>
  </si>
  <si>
    <t>Microsoft Sculpt Comfort Mouse</t>
  </si>
  <si>
    <t>39.95</t>
  </si>
  <si>
    <t>111.86</t>
  </si>
  <si>
    <t>CA-2016-100993</t>
  </si>
  <si>
    <t>OFF-LA-10003223</t>
  </si>
  <si>
    <t>Avery 508</t>
  </si>
  <si>
    <t>7.5123</t>
  </si>
  <si>
    <t>CA-2016-103464</t>
  </si>
  <si>
    <t>499.8</t>
  </si>
  <si>
    <t>CA-2015-168207</t>
  </si>
  <si>
    <t>LT-17110</t>
  </si>
  <si>
    <t>FUR-FU-10004909</t>
  </si>
  <si>
    <t>Contemporary Wood/Metal Frame</t>
  </si>
  <si>
    <t>16.16</t>
  </si>
  <si>
    <t>63.024</t>
  </si>
  <si>
    <t>CA-2016-155446</t>
  </si>
  <si>
    <t>16.7559</t>
  </si>
  <si>
    <t>CA-2017-128076</t>
  </si>
  <si>
    <t>BO-11350</t>
  </si>
  <si>
    <t>FUR-FU-10000293</t>
  </si>
  <si>
    <t>Eldon Antistatic Chair Mats for Low to Medium Pile Carpets</t>
  </si>
  <si>
    <t>105.29</t>
  </si>
  <si>
    <t>197.9452</t>
  </si>
  <si>
    <t>CA-2014-132913</t>
  </si>
  <si>
    <t>AS-10090</t>
  </si>
  <si>
    <t>OFF-AP-10003278</t>
  </si>
  <si>
    <t>Belkin 7-Outlet SurgeMaster Home Series</t>
  </si>
  <si>
    <t>13.97</t>
  </si>
  <si>
    <t>10.3378</t>
  </si>
  <si>
    <t>CA-2014-126480</t>
  </si>
  <si>
    <t>OFF-PA-10004610</t>
  </si>
  <si>
    <t>Xerox 1900</t>
  </si>
  <si>
    <t>CA-2015-136420</t>
  </si>
  <si>
    <t>26.5636</t>
  </si>
  <si>
    <t>CA-2016-100300</t>
  </si>
  <si>
    <t>MJ-17740</t>
  </si>
  <si>
    <t>CA-2017-116498</t>
  </si>
  <si>
    <t>KA-16525</t>
  </si>
  <si>
    <t>OFF-AR-10003405</t>
  </si>
  <si>
    <t>Dixon My First Ticonderoga Pencil, #2</t>
  </si>
  <si>
    <t>5.85</t>
  </si>
  <si>
    <t>24.921</t>
  </si>
  <si>
    <t>CA-2017-131303</t>
  </si>
  <si>
    <t>OFF-LA-10001074</t>
  </si>
  <si>
    <t>Round Specialty Laser Printer Labels</t>
  </si>
  <si>
    <t>33.2045</t>
  </si>
  <si>
    <t>CA-2015-155040</t>
  </si>
  <si>
    <t>Brentwood</t>
  </si>
  <si>
    <t>44.744</t>
  </si>
  <si>
    <t>CA-2016-162138</t>
  </si>
  <si>
    <t>64.9935</t>
  </si>
  <si>
    <t>CA-2017-143686</t>
  </si>
  <si>
    <t>PJ-19015</t>
  </si>
  <si>
    <t>797.9601</t>
  </si>
  <si>
    <t>CA-2017-140585</t>
  </si>
  <si>
    <t>RA-19915</t>
  </si>
  <si>
    <t>62.3896</t>
  </si>
  <si>
    <t>CA-2017-115994</t>
  </si>
  <si>
    <t>BT-11305</t>
  </si>
  <si>
    <t>Beth Thompson</t>
  </si>
  <si>
    <t>Costa Mesa</t>
  </si>
  <si>
    <t>213.5733</t>
  </si>
  <si>
    <t>CA-2017-166128</t>
  </si>
  <si>
    <t>LW-17215</t>
  </si>
  <si>
    <t>TEC-AC-10001767</t>
  </si>
  <si>
    <t>SanDisk Ultra 64 GB MicroSDHC Class 10 Memory Card</t>
  </si>
  <si>
    <t>177.9555</t>
  </si>
  <si>
    <t>CA-2015-133452</t>
  </si>
  <si>
    <t>TEC-AC-10002800</t>
  </si>
  <si>
    <t>Plantronics Audio 478 Stereo USB Headset</t>
  </si>
  <si>
    <t>129.974</t>
  </si>
  <si>
    <t>CA-2017-122504</t>
  </si>
  <si>
    <t>TEC-AC-10003289</t>
  </si>
  <si>
    <t>Anker Ultra-Slim Mini Bluetooth 3.0 Wireless Keyboard</t>
  </si>
  <si>
    <t>46.1769</t>
  </si>
  <si>
    <t>CA-2017-159597</t>
  </si>
  <si>
    <t>MC-17590</t>
  </si>
  <si>
    <t>Coachella</t>
  </si>
  <si>
    <t>55.9944</t>
  </si>
  <si>
    <t>CA-2015-143238</t>
  </si>
  <si>
    <t>LO-17170</t>
  </si>
  <si>
    <t>La Quinta</t>
  </si>
  <si>
    <t>TEC-AC-10003499</t>
  </si>
  <si>
    <t>Memorex Mini Travel Drive 8 GB USB 2.0 Flash Drive</t>
  </si>
  <si>
    <t>28.2552</t>
  </si>
  <si>
    <t>CA-2016-108882</t>
  </si>
  <si>
    <t>Fresno</t>
  </si>
  <si>
    <t>230.967</t>
  </si>
  <si>
    <t>CA-2014-114433</t>
  </si>
  <si>
    <t>97.4805</t>
  </si>
  <si>
    <t>CA-2015-155145</t>
  </si>
  <si>
    <t>KN-16450</t>
  </si>
  <si>
    <t>Visalia</t>
  </si>
  <si>
    <t>4.4352</t>
  </si>
  <si>
    <t>CA-2015-157770</t>
  </si>
  <si>
    <t>Temecula</t>
  </si>
  <si>
    <t>221.4765</t>
  </si>
  <si>
    <t>CA-2017-123022</t>
  </si>
  <si>
    <t>La Mesa</t>
  </si>
  <si>
    <t>199.479</t>
  </si>
  <si>
    <t>CA-2014-152233</t>
  </si>
  <si>
    <t>64.987</t>
  </si>
  <si>
    <t>CA-2016-142615</t>
  </si>
  <si>
    <t>Montebello</t>
  </si>
  <si>
    <t>TEC-AC-10004803</t>
  </si>
  <si>
    <t>Sony Micro Vault Click 4 GB USB 2.0 Flash Drive</t>
  </si>
  <si>
    <t>13.94</t>
  </si>
  <si>
    <t>23.9768</t>
  </si>
  <si>
    <t>CA-2014-150581</t>
  </si>
  <si>
    <t>259.974</t>
  </si>
  <si>
    <t>CA-2016-165330</t>
  </si>
  <si>
    <t>94.7684</t>
  </si>
  <si>
    <t>CA-2016-144092</t>
  </si>
  <si>
    <t>59.04</t>
  </si>
  <si>
    <t>CA-2017-141138</t>
  </si>
  <si>
    <t>GH-14425</t>
  </si>
  <si>
    <t>68.1919</t>
  </si>
  <si>
    <t>CA-2017-121048</t>
  </si>
  <si>
    <t>Westminster</t>
  </si>
  <si>
    <t>TEC-AC-10000991</t>
  </si>
  <si>
    <t>Sony Micro Vault Click 8 GB USB 2.0 Flash Drive</t>
  </si>
  <si>
    <t>46.99</t>
  </si>
  <si>
    <t>121.2342</t>
  </si>
  <si>
    <t>CA-2014-127866</t>
  </si>
  <si>
    <t>Riverside</t>
  </si>
  <si>
    <t>TEC-AC-10000023</t>
  </si>
  <si>
    <t>Maxell 74 Minute CD-R Spindle, 50/Pack</t>
  </si>
  <si>
    <t>20.97</t>
  </si>
  <si>
    <t>26.8416</t>
  </si>
  <si>
    <t>CA-2017-123624</t>
  </si>
  <si>
    <t>SE-20110</t>
  </si>
  <si>
    <t>Oxnard</t>
  </si>
  <si>
    <t>CA-2016-138233</t>
  </si>
  <si>
    <t>TEC-AC-10002001</t>
  </si>
  <si>
    <t>Logitech Wireless Gaming Headset G930</t>
  </si>
  <si>
    <t>302.3811</t>
  </si>
  <si>
    <t>CA-2017-135909</t>
  </si>
  <si>
    <t>TEC-AC-10002335</t>
  </si>
  <si>
    <t>Logitech Media Keyboard K200</t>
  </si>
  <si>
    <t>34.99</t>
  </si>
  <si>
    <t>170.0514</t>
  </si>
  <si>
    <t>CA-2017-137463</t>
  </si>
  <si>
    <t>KM-16225</t>
  </si>
  <si>
    <t>TEC-AC-10000358</t>
  </si>
  <si>
    <t>Imation�Secure�Drive�+ Hardware Encrypted USB�flash drive�- 16 GB</t>
  </si>
  <si>
    <t>37.99</t>
  </si>
  <si>
    <t>144.362</t>
  </si>
  <si>
    <t>CA-2017-156776</t>
  </si>
  <si>
    <t>JL-15505</t>
  </si>
  <si>
    <t>47.9536</t>
  </si>
  <si>
    <t>US-2016-123610</t>
  </si>
  <si>
    <t>VM-21835</t>
  </si>
  <si>
    <t>Mission Viejo</t>
  </si>
  <si>
    <t>TEC-AC-10004518</t>
  </si>
  <si>
    <t>Memorex Mini Travel Drive 32 GB USB 2.0 Flash Drive</t>
  </si>
  <si>
    <t>20</t>
  </si>
  <si>
    <t>73.2</t>
  </si>
  <si>
    <t>CA-2016-160717</t>
  </si>
  <si>
    <t>ME-17320</t>
  </si>
  <si>
    <t>TEC-AC-10002134</t>
  </si>
  <si>
    <t>Rosewill 107 Normal Keys USB Wired Standard Keyboard</t>
  </si>
  <si>
    <t>23.1856</t>
  </si>
  <si>
    <t>CA-2016-145583</t>
  </si>
  <si>
    <t>Roseville</t>
  </si>
  <si>
    <t>22.4224</t>
  </si>
  <si>
    <t>CA-2016-126158</t>
  </si>
  <si>
    <t>FUR-FU-10004864</t>
  </si>
  <si>
    <t>Howard Miller 14-1/2" Diameter Chrome Round Wall Clock</t>
  </si>
  <si>
    <t>63.94</t>
  </si>
  <si>
    <t>173.9168</t>
  </si>
  <si>
    <t>46.431</t>
  </si>
  <si>
    <t>CA-2016-115917</t>
  </si>
  <si>
    <t>Vallejo</t>
  </si>
  <si>
    <t>FUR-FU-10000576</t>
  </si>
  <si>
    <t>Luxo Professional Fluorescent Magnifier Lamp with Clamp-Mount Base</t>
  </si>
  <si>
    <t>209.84</t>
  </si>
  <si>
    <t>776.408</t>
  </si>
  <si>
    <t>CA-2015-112571</t>
  </si>
  <si>
    <t>DL-12925</t>
  </si>
  <si>
    <t>CA-2017-133249</t>
  </si>
  <si>
    <t>Pico Rivera</t>
  </si>
  <si>
    <t>FUR-FU-10003976</t>
  </si>
  <si>
    <t>DAX Executive Solid Wood Document Frame, Desktop or Hang, Mahogany, 5 x 7</t>
  </si>
  <si>
    <t>24.9084</t>
  </si>
  <si>
    <t>CA-2017-168837</t>
  </si>
  <si>
    <t>JW-15955</t>
  </si>
  <si>
    <t>5.7706</t>
  </si>
  <si>
    <t>CA-2016-100965</t>
  </si>
  <si>
    <t>RM-19375</t>
  </si>
  <si>
    <t>Raymond Messe</t>
  </si>
  <si>
    <t>142.329</t>
  </si>
  <si>
    <t>CA-2014-164721</t>
  </si>
  <si>
    <t>LW-16825</t>
  </si>
  <si>
    <t>FUR-FU-10001940</t>
  </si>
  <si>
    <t>7.96</t>
  </si>
  <si>
    <t>13.3728</t>
  </si>
  <si>
    <t>CA-2014-141607</t>
  </si>
  <si>
    <t>FUR-FU-10003975</t>
  </si>
  <si>
    <t>Eldon Advantage Chair Mats for Low to Medium Pile Carpets</t>
  </si>
  <si>
    <t>43.31</t>
  </si>
  <si>
    <t>38.979</t>
  </si>
  <si>
    <t>CA-2017-137428</t>
  </si>
  <si>
    <t>FUR-FU-10002445</t>
  </si>
  <si>
    <t>DAX Two-Tone Rosewood/Black Document Frame, Desktop, 5 x 7</t>
  </si>
  <si>
    <t>9.48</t>
  </si>
  <si>
    <t>11.376</t>
  </si>
  <si>
    <t>US-2017-109253</t>
  </si>
  <si>
    <t>FUR-FU-10000193</t>
  </si>
  <si>
    <t>Tenex Chairmats For Use with Hard Floors</t>
  </si>
  <si>
    <t>119.5264</t>
  </si>
  <si>
    <t>CA-2017-148264</t>
  </si>
  <si>
    <t>LF-17185</t>
  </si>
  <si>
    <t>Inglewood</t>
  </si>
  <si>
    <t>FUR-FU-10002703</t>
  </si>
  <si>
    <t>Tenex Traditional Chairmats for Hard Floors, Average Lip, 36" x 48"</t>
  </si>
  <si>
    <t>64.45</t>
  </si>
  <si>
    <t>113.432</t>
  </si>
  <si>
    <t>CA-2017-161956</t>
  </si>
  <si>
    <t>DR-12880</t>
  </si>
  <si>
    <t>CA-2015-107937</t>
  </si>
  <si>
    <t>JB-16045</t>
  </si>
  <si>
    <t>Chula Vista</t>
  </si>
  <si>
    <t>FUR-FU-10002298</t>
  </si>
  <si>
    <t>Rubbermaid ClusterMat Chairmats, Mat Size- 66" x 60", Lip 20" x 11" -90 Degree Angle</t>
  </si>
  <si>
    <t>559.3392</t>
  </si>
  <si>
    <t>CA-2017-169124</t>
  </si>
  <si>
    <t>Citrus Heights</t>
  </si>
  <si>
    <t>75.0462</t>
  </si>
  <si>
    <t>CA-2014-166954</t>
  </si>
  <si>
    <t>San Gabriel</t>
  </si>
  <si>
    <t>FUR-FU-10003708</t>
  </si>
  <si>
    <t>Tenex Traditional Chairmats for Medium Pile Carpet, Standard Lip, 36" x 48"</t>
  </si>
  <si>
    <t>60.65</t>
  </si>
  <si>
    <t>239.5675</t>
  </si>
  <si>
    <t>CA-2014-169460</t>
  </si>
  <si>
    <t>NF-18595</t>
  </si>
  <si>
    <t>Nicole Fjeld</t>
  </si>
  <si>
    <t>FUR-FU-10004017</t>
  </si>
  <si>
    <t>Executive Impressions 13" Chairman Wall Clock</t>
  </si>
  <si>
    <t>25.38</t>
  </si>
  <si>
    <t>49.491</t>
  </si>
  <si>
    <t>US-2017-163790</t>
  </si>
  <si>
    <t>FUR-FU-10002508</t>
  </si>
  <si>
    <t>Document Clip Frames</t>
  </si>
  <si>
    <t>14.5116</t>
  </si>
  <si>
    <t>US-2017-141852</t>
  </si>
  <si>
    <t>FUR-FU-10000023</t>
  </si>
  <si>
    <t>5.89</t>
  </si>
  <si>
    <t>26.3872</t>
  </si>
  <si>
    <t>CA-2014-113320</t>
  </si>
  <si>
    <t>8.0256</t>
  </si>
  <si>
    <t>CA-2017-146626</t>
  </si>
  <si>
    <t>BP-11185</t>
  </si>
  <si>
    <t>63.7056</t>
  </si>
  <si>
    <t>CA-2015-142454</t>
  </si>
  <si>
    <t>RE-19450</t>
  </si>
  <si>
    <t>76.0879</t>
  </si>
  <si>
    <t>CA-2017-124436</t>
  </si>
  <si>
    <t>SA-20830</t>
  </si>
  <si>
    <t>FUR-FU-10001185</t>
  </si>
  <si>
    <t>Advantus Employee of the Month Certificate Frame, 11 x 13-1/2</t>
  </si>
  <si>
    <t>30.93</t>
  </si>
  <si>
    <t>18.2487</t>
  </si>
  <si>
    <t>CA-2015-119508</t>
  </si>
  <si>
    <t>16.0512</t>
  </si>
  <si>
    <t>CA-2016-136686</t>
  </si>
  <si>
    <t>RF-19840</t>
  </si>
  <si>
    <t>260.8752</t>
  </si>
  <si>
    <t>US-2017-147886</t>
  </si>
  <si>
    <t>DH-13075</t>
  </si>
  <si>
    <t>FUR-FU-10001095</t>
  </si>
  <si>
    <t>DAX Black Cherry Wood-Tone Poster Frame</t>
  </si>
  <si>
    <t>16.4176</t>
  </si>
  <si>
    <t>14.6608</t>
  </si>
  <si>
    <t>CA-2017-158169</t>
  </si>
  <si>
    <t>Lake Forest</t>
  </si>
  <si>
    <t>DAX Wood Document Frame</t>
  </si>
  <si>
    <t>13.73</t>
  </si>
  <si>
    <t>35.1488</t>
  </si>
  <si>
    <t>CA-2017-140186</t>
  </si>
  <si>
    <t>FUR-FU-10004848</t>
  </si>
  <si>
    <t>Howard Miller 13-3/4" Diameter Brushed Chrome Round Wall Clock</t>
  </si>
  <si>
    <t>51.75</t>
  </si>
  <si>
    <t>36.225</t>
  </si>
  <si>
    <t>US-2016-113985</t>
  </si>
  <si>
    <t>FUR-FU-10003026</t>
  </si>
  <si>
    <t>Eldon Regeneration Recycled Desk Accessories, Black</t>
  </si>
  <si>
    <t>8.8572</t>
  </si>
  <si>
    <t>CA-2017-166695</t>
  </si>
  <si>
    <t>FUR-FU-10002191</t>
  </si>
  <si>
    <t>G.E. Halogen Desk Lamp Bulbs</t>
  </si>
  <si>
    <t>3.6296</t>
  </si>
  <si>
    <t>CA-2015-114048</t>
  </si>
  <si>
    <t>16.3632</t>
  </si>
  <si>
    <t>CA-2015-134075</t>
  </si>
  <si>
    <t>HA-14905</t>
  </si>
  <si>
    <t>FUR-FU-10004597</t>
  </si>
  <si>
    <t>Eldon Cleatmat Chair Mats for Medium Pile Carpets</t>
  </si>
  <si>
    <t>55.5</t>
  </si>
  <si>
    <t>144.855</t>
  </si>
  <si>
    <t>US-2015-139675</t>
  </si>
  <si>
    <t>CA-2014-112837</t>
  </si>
  <si>
    <t>LW-17125</t>
  </si>
  <si>
    <t>Liz Willingham</t>
  </si>
  <si>
    <t>FUR-FU-10004006</t>
  </si>
  <si>
    <t>Deflect-o DuraMat Lighweight, Studded, Beveled Mat for Low Pile Carpeting</t>
  </si>
  <si>
    <t>42.65</t>
  </si>
  <si>
    <t>106.1985</t>
  </si>
  <si>
    <t>CA-2016-162348</t>
  </si>
  <si>
    <t>7.1856</t>
  </si>
  <si>
    <t>CA-2017-142643</t>
  </si>
  <si>
    <t>Thousand Oaks</t>
  </si>
  <si>
    <t>FUR-FU-10000087</t>
  </si>
  <si>
    <t>Executive Impressions 14" Two-Color Numerals Wall Clock</t>
  </si>
  <si>
    <t>22.72</t>
  </si>
  <si>
    <t>13.4048</t>
  </si>
  <si>
    <t>CA-2016-101651</t>
  </si>
  <si>
    <t>SC-20305</t>
  </si>
  <si>
    <t>25.4968</t>
  </si>
  <si>
    <t>CA-2017-136651</t>
  </si>
  <si>
    <t>Eldon 500 Class Desk Accessories</t>
  </si>
  <si>
    <t>12.07</t>
  </si>
  <si>
    <t>16.1738</t>
  </si>
  <si>
    <t>US-2014-131275</t>
  </si>
  <si>
    <t>96.57</t>
  </si>
  <si>
    <t>CA-2015-100146</t>
  </si>
  <si>
    <t>88.4952</t>
  </si>
  <si>
    <t>FUR-FU-10003601</t>
  </si>
  <si>
    <t>Deflect-o RollaMat Studded, Beveled Mat for Medium Pile Carpeting</t>
  </si>
  <si>
    <t>92.23</t>
  </si>
  <si>
    <t>226.8858</t>
  </si>
  <si>
    <t>FUR-FU-10002960</t>
  </si>
  <si>
    <t>Eldon 200 Class Desk Accessories, Burgundy</t>
  </si>
  <si>
    <t>10.9272</t>
  </si>
  <si>
    <t>CA-2017-122945</t>
  </si>
  <si>
    <t>MB-18085</t>
  </si>
  <si>
    <t>FUR-FU-10001196</t>
  </si>
  <si>
    <t>DAX Cubicle Frames - 8x10</t>
  </si>
  <si>
    <t>5.77</t>
  </si>
  <si>
    <t>12.117</t>
  </si>
  <si>
    <t>CA-2014-143637</t>
  </si>
  <si>
    <t>MS-17710</t>
  </si>
  <si>
    <t>25.9072</t>
  </si>
  <si>
    <t>CA-2017-131807</t>
  </si>
  <si>
    <t>FUR-FU-10004666</t>
  </si>
  <si>
    <t>DAX Clear Channel Poster Frame</t>
  </si>
  <si>
    <t>14.58</t>
  </si>
  <si>
    <t>45.927</t>
  </si>
  <si>
    <t>CA-2017-126634</t>
  </si>
  <si>
    <t>54.636</t>
  </si>
  <si>
    <t>CA-2017-103968</t>
  </si>
  <si>
    <t>ML-17755</t>
  </si>
  <si>
    <t>Stockton</t>
  </si>
  <si>
    <t>FUR-FU-10003394</t>
  </si>
  <si>
    <t>Tenex "The Solids" Textured Chair Mats</t>
  </si>
  <si>
    <t>69.96</t>
  </si>
  <si>
    <t>522.6012</t>
  </si>
  <si>
    <t>US-2016-155768</t>
  </si>
  <si>
    <t>LB-16795</t>
  </si>
  <si>
    <t>30.362</t>
  </si>
  <si>
    <t>CA-2016-114860</t>
  </si>
  <si>
    <t>Moreno Valley</t>
  </si>
  <si>
    <t>FUR-FU-10000277</t>
  </si>
  <si>
    <t>Deflect-o DuraMat Antistatic Studded Beveled Mat for Medium Pile Carpeting</t>
  </si>
  <si>
    <t>105.34</t>
  </si>
  <si>
    <t>640.4672</t>
  </si>
  <si>
    <t>CA-2015-148495</t>
  </si>
  <si>
    <t>SF-20065</t>
  </si>
  <si>
    <t>CA-2015-149517</t>
  </si>
  <si>
    <t>FUR-FU-10003464</t>
  </si>
  <si>
    <t>Seth Thomas 8 1/2" Cubicle Clock</t>
  </si>
  <si>
    <t>20.28</t>
  </si>
  <si>
    <t>41.3712</t>
  </si>
  <si>
    <t>CA-2016-137393</t>
  </si>
  <si>
    <t>GM-14500</t>
  </si>
  <si>
    <t>FUR-FU-10001617</t>
  </si>
  <si>
    <t>Executive Impressions 8-1/2" Career Panel/Partition Cubicle Clock</t>
  </si>
  <si>
    <t>10.4</t>
  </si>
  <si>
    <t>27.456</t>
  </si>
  <si>
    <t>US-2015-129007</t>
  </si>
  <si>
    <t>76.4904</t>
  </si>
  <si>
    <t>FUR-FU-10002379</t>
  </si>
  <si>
    <t>Eldon Econocleat Chair Mats for Low Pile Carpets</t>
  </si>
  <si>
    <t>41.47</t>
  </si>
  <si>
    <t>182.468</t>
  </si>
  <si>
    <t>CA-2017-121258</t>
  </si>
  <si>
    <t>DB-13060</t>
  </si>
  <si>
    <t>CA-2015-124919</t>
  </si>
  <si>
    <t>SP-20650</t>
  </si>
  <si>
    <t>OFF-PA-10001950</t>
  </si>
  <si>
    <t>Southworth 25% Cotton Antique Laid Paper &amp; Envelopes</t>
  </si>
  <si>
    <t>32.109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</si>
</sst>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gt;=1000000]0.0,,&quot;M&quot;;[&gt;=1000]0.0,&quot;K&quot;"/>
    <numFmt numFmtId="165" formatCode="0.00%;\-0.00%;0.00%"/>
    <numFmt numFmtId="166" formatCode="[Green]0.0%\▲;[Red]0.0%\▼"/>
    <numFmt numFmtId="167" formatCode="[Green]0.0\▲;[Red]0.0\▼"/>
    <numFmt numFmtId="168" formatCode="[&gt;=1000000]0.0,,&quot;M&quot;;[&gt;=1000]0.0,&quot;K&quot;;0\$"/>
    <numFmt numFmtId="169" formatCode="[&gt;=1000000]0.0,,&quot;M&quot;;[&gt;=1000]0.0,&quot;K&quot;;0"/>
    <numFmt numFmtId="170" formatCode="[&gt;=1000000]0.0,,&quot;M&quot;;[&gt;=1000]0.0,&quot;K&quot;;0.\$\,0"/>
    <numFmt numFmtId="171" formatCode="[&gt;=1000000]0.0,,&quot;M&quot;;[&gt;=1000]0.0,\ &quot;K&quot;"/>
    <numFmt numFmtId="172" formatCode="[&gt;=1000000]0.0,,\ &quot;M&quot;;[&gt;=1000]0.0,&quot;K&quot;"/>
  </numFmts>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rgb="FFF2F0F5"/>
        <bgColor indexed="64"/>
      </patternFill>
    </fill>
  </fills>
  <borders count="1">
    <border>
      <left/>
      <right/>
      <top/>
      <bottom/>
      <diagonal/>
    </border>
  </borders>
  <cellStyleXfs count="1">
    <xf numFmtId="0" fontId="0" fillId="0" borderId="0"/>
  </cellStyleXfs>
  <cellXfs count="21">
    <xf numFmtId="0" fontId="0" fillId="0" borderId="0" xfId="0"/>
    <xf numFmtId="0" fontId="0" fillId="0" borderId="0" xfId="0" pivotButton="1"/>
    <xf numFmtId="0" fontId="0" fillId="0" borderId="0" xfId="0" applyAlignment="1">
      <alignment horizontal="left"/>
    </xf>
    <xf numFmtId="1" fontId="0" fillId="0" borderId="0" xfId="0" applyNumberFormat="1"/>
    <xf numFmtId="2" fontId="0" fillId="0" borderId="0" xfId="0" applyNumberFormat="1"/>
    <xf numFmtId="164" fontId="0" fillId="0" borderId="0" xfId="0" applyNumberFormat="1"/>
    <xf numFmtId="165" fontId="0" fillId="0" borderId="0" xfId="0" applyNumberFormat="1"/>
    <xf numFmtId="10" fontId="0" fillId="0" borderId="0" xfId="0" applyNumberFormat="1"/>
    <xf numFmtId="166" fontId="0" fillId="0" borderId="0" xfId="0" applyNumberFormat="1"/>
    <xf numFmtId="0" fontId="0" fillId="0" borderId="0" xfId="0" applyAlignment="1">
      <alignment horizontal="left" indent="1"/>
    </xf>
    <xf numFmtId="167" fontId="0" fillId="0" borderId="0" xfId="0" applyNumberFormat="1"/>
    <xf numFmtId="168" fontId="0" fillId="0" borderId="0" xfId="0" applyNumberFormat="1"/>
    <xf numFmtId="169" fontId="0" fillId="0" borderId="0" xfId="0" applyNumberFormat="1"/>
    <xf numFmtId="170" fontId="0" fillId="0" borderId="0" xfId="0" applyNumberFormat="1"/>
    <xf numFmtId="0" fontId="0" fillId="2" borderId="0" xfId="0" applyFill="1"/>
    <xf numFmtId="171" fontId="0" fillId="0" borderId="0" xfId="0" applyNumberFormat="1"/>
    <xf numFmtId="172" fontId="0" fillId="0" borderId="0" xfId="0" applyNumberFormat="1"/>
    <xf numFmtId="0" fontId="0" fillId="0" borderId="0" xfId="0" applyAlignment="1">
      <alignment horizontal="center" vertical="center"/>
    </xf>
    <xf numFmtId="0" fontId="1" fillId="0" borderId="0" xfId="0" applyFont="1" applyAlignment="1">
      <alignment horizontal="center" vertical="center"/>
    </xf>
    <xf numFmtId="14" fontId="0" fillId="0" borderId="0" xfId="0" applyNumberFormat="1" applyAlignment="1">
      <alignment horizontal="center" vertical="center"/>
    </xf>
    <xf numFmtId="0" fontId="0" fillId="0" borderId="0" xfId="0" applyNumberFormat="1"/>
  </cellXfs>
  <cellStyles count="1">
    <cellStyle name="Normal" xfId="0" builtinId="0"/>
  </cellStyles>
  <dxfs count="177">
    <dxf>
      <numFmt numFmtId="168" formatCode="[&gt;=1000000]0.0,,&quot;M&quot;;[&gt;=1000]0.0,&quot;K&quot;;0\$"/>
    </dxf>
    <dxf>
      <numFmt numFmtId="172" formatCode="[&gt;=1000000]0.0,,\ &quot;M&quot;;[&gt;=1000]0.0,&quot;K&quot;"/>
    </dxf>
    <dxf>
      <numFmt numFmtId="168" formatCode="[&gt;=1000000]0.0,,&quot;M&quot;;[&gt;=1000]0.0,&quot;K&quot;;0\$"/>
    </dxf>
    <dxf>
      <numFmt numFmtId="164" formatCode="[&gt;=1000000]0.0,,&quot;M&quot;;[&gt;=1000]0.0,&quot;K&quot;"/>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4" formatCode="[&gt;=1000000]0.0,,&quot;M&quot;;[&gt;=1000]0.0,&quot;K&quot;"/>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4" formatCode="[&gt;=1000000]0.0,,&quot;M&quot;;[&gt;=1000]0.0,&quot;K&quot;"/>
    </dxf>
    <dxf>
      <numFmt numFmtId="168" formatCode="[&gt;=1000000]0.0,,&quot;M&quot;;[&gt;=1000]0.0,&quot;K&quot;;0\$"/>
    </dxf>
    <dxf>
      <numFmt numFmtId="168" formatCode="[&gt;=1000000]0.0,,&quot;M&quot;;[&gt;=1000]0.0,&quot;K&quot;;0\$"/>
    </dxf>
    <dxf>
      <numFmt numFmtId="168" formatCode="[&gt;=1000000]0.0,,&quot;M&quot;;[&gt;=1000]0.0,&quot;K&quot;;0\$"/>
    </dxf>
    <dxf>
      <numFmt numFmtId="170" formatCode="[&gt;=1000000]0.0,,&quot;M&quot;;[&gt;=1000]0.0,&quot;K&quot;;0.\$\,0"/>
    </dxf>
    <dxf>
      <numFmt numFmtId="168" formatCode="[&gt;=1000000]0.0,,&quot;M&quot;;[&gt;=1000]0.0,&quot;K&quot;;0\$"/>
    </dxf>
    <dxf>
      <numFmt numFmtId="172" formatCode="[&gt;=1000000]0.0,,\ &quot;M&quot;;[&gt;=1000]0.0,&quot;K&quot;"/>
    </dxf>
    <dxf>
      <numFmt numFmtId="168" formatCode="[&gt;=1000000]0.0,,&quot;M&quot;;[&gt;=1000]0.0,&quot;K&quot;;0\$"/>
    </dxf>
    <dxf>
      <numFmt numFmtId="164" formatCode="[&gt;=1000000]0.0,,&quot;M&quot;;[&gt;=1000]0.0,&quot;K&quot;"/>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4" formatCode="[&gt;=1000000]0.0,,&quot;M&quot;;[&gt;=1000]0.0,&quot;K&quot;"/>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4" formatCode="[&gt;=1000000]0.0,,&quot;M&quot;;[&gt;=1000]0.0,&quot;K&quot;"/>
    </dxf>
    <dxf>
      <numFmt numFmtId="168" formatCode="[&gt;=1000000]0.0,,&quot;M&quot;;[&gt;=1000]0.0,&quot;K&quot;;0\$"/>
    </dxf>
    <dxf>
      <numFmt numFmtId="168" formatCode="[&gt;=1000000]0.0,,&quot;M&quot;;[&gt;=1000]0.0,&quot;K&quot;;0\$"/>
    </dxf>
    <dxf>
      <numFmt numFmtId="168" formatCode="[&gt;=1000000]0.0,,&quot;M&quot;;[&gt;=1000]0.0,&quot;K&quot;;0\$"/>
    </dxf>
    <dxf>
      <numFmt numFmtId="170" formatCode="[&gt;=1000000]0.0,,&quot;M&quot;;[&gt;=1000]0.0,&quot;K&quot;;0.\$\,0"/>
    </dxf>
    <dxf>
      <numFmt numFmtId="168" formatCode="[&gt;=1000000]0.0,,&quot;M&quot;;[&gt;=1000]0.0,&quot;K&quot;;0\$"/>
    </dxf>
    <dxf>
      <numFmt numFmtId="168" formatCode="[&gt;=1000000]0.0,,&quot;M&quot;;[&gt;=1000]0.0,&quot;K&quot;;0\$"/>
    </dxf>
    <dxf>
      <numFmt numFmtId="168" formatCode="[&gt;=1000000]0.0,,&quot;M&quot;;[&gt;=1000]0.0,&quot;K&quot;;0\$"/>
    </dxf>
    <dxf>
      <numFmt numFmtId="170" formatCode="[&gt;=1000000]0.0,,&quot;M&quot;;[&gt;=1000]0.0,&quot;K&quot;;0.\$\,0"/>
    </dxf>
    <dxf>
      <numFmt numFmtId="164" formatCode="[&gt;=1000000]0.0,,&quot;M&quot;;[&gt;=1000]0.0,&quot;K&quot;"/>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4" formatCode="[&gt;=1000000]0.0,,&quot;M&quot;;[&gt;=1000]0.0,&quot;K&quot;"/>
    </dxf>
    <dxf>
      <numFmt numFmtId="172" formatCode="[&gt;=1000000]0.0,,\ &quot;M&quot;;[&gt;=1000]0.0,&quot;K&quot;"/>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4" formatCode="[&gt;=1000000]0.0,,&quot;M&quot;;[&gt;=1000]0.0,&quot;K&quot;"/>
    </dxf>
    <dxf>
      <numFmt numFmtId="168" formatCode="[&gt;=1000000]0.0,,&quot;M&quot;;[&gt;=1000]0.0,&quot;K&quot;;0\$"/>
    </dxf>
    <dxf>
      <numFmt numFmtId="1" formatCode="0"/>
    </dxf>
    <dxf>
      <numFmt numFmtId="168" formatCode="[&gt;=1000000]0.0,,&quot;M&quot;;[&gt;=1000]0.0,&quot;K&quot;;0\$"/>
    </dxf>
    <dxf>
      <numFmt numFmtId="168" formatCode="[&gt;=1000000]0.0,,&quot;M&quot;;[&gt;=1000]0.0,&quot;K&quot;;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9" formatCode="dd/mm/yyyy"/>
      <alignment horizontal="center" vertical="center" textRotation="0" wrapText="0" indent="0" justifyLastLine="0" shrinkToFit="0" readingOrder="0"/>
    </dxf>
    <dxf>
      <numFmt numFmtId="19" formatCode="dd/mm/yy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color theme="1"/>
      </font>
      <border>
        <bottom style="thin">
          <color theme="8"/>
        </bottom>
        <vertical/>
        <horizontal/>
      </border>
    </dxf>
    <dxf>
      <font>
        <b/>
        <i val="0"/>
        <sz val="18"/>
        <color rgb="FF6D60A4"/>
      </font>
      <border>
        <left style="thin">
          <color theme="8"/>
        </left>
        <right style="thin">
          <color theme="8"/>
        </right>
        <top style="thin">
          <color theme="8"/>
        </top>
        <bottom style="thin">
          <color theme="8"/>
        </bottom>
        <vertical/>
        <horizontal/>
      </border>
    </dxf>
    <dxf>
      <font>
        <b/>
        <color theme="1"/>
      </font>
      <border diagonalUp="0" diagonalDown="0">
        <left/>
        <right/>
        <top/>
        <bottom/>
        <vertical/>
        <horizontal/>
      </border>
    </dxf>
    <dxf>
      <font>
        <b/>
        <i val="0"/>
        <sz val="18"/>
        <color rgb="FF6D60A4"/>
      </font>
      <border diagonalUp="0" diagonalDown="0">
        <left/>
        <right/>
        <top/>
        <bottom/>
        <vertical/>
        <horizontal/>
      </border>
    </dxf>
    <dxf>
      <font>
        <b/>
        <color theme="1"/>
      </font>
      <border diagonalUp="0" diagonalDown="0">
        <left/>
        <right/>
        <top/>
        <bottom/>
        <vertical/>
        <horizontal/>
      </border>
    </dxf>
    <dxf>
      <font>
        <b/>
        <i val="0"/>
        <sz val="18"/>
        <color rgb="FF6D60A4"/>
      </font>
      <border diagonalUp="0" diagonalDown="0">
        <left/>
        <right/>
        <top/>
        <bottom/>
        <vertical/>
        <horizontal/>
      </border>
    </dxf>
    <dxf>
      <font>
        <b/>
        <color theme="1"/>
      </font>
      <border>
        <bottom style="thin">
          <color theme="8"/>
        </bottom>
        <vertical/>
        <horizontal/>
      </border>
    </dxf>
    <dxf>
      <font>
        <b/>
        <i val="0"/>
        <sz val="18"/>
        <color rgb="FF6D60A4"/>
      </font>
      <border diagonalUp="0" diagonalDown="0">
        <left/>
        <right/>
        <top/>
        <bottom/>
        <vertical/>
        <horizontal/>
      </border>
    </dxf>
    <dxf>
      <font>
        <b/>
        <color theme="1"/>
      </font>
      <border>
        <bottom style="thin">
          <color theme="8"/>
        </bottom>
        <vertical/>
        <horizontal/>
      </border>
    </dxf>
    <dxf>
      <font>
        <b/>
        <i val="0"/>
        <sz val="18"/>
        <color rgb="FF6D60A4"/>
      </font>
      <border>
        <left style="thin">
          <color theme="8"/>
        </left>
        <right style="thin">
          <color theme="8"/>
        </right>
        <top style="thin">
          <color theme="8"/>
        </top>
        <bottom style="thin">
          <color theme="8"/>
        </bottom>
        <vertical/>
        <horizontal/>
      </border>
    </dxf>
    <dxf>
      <font>
        <b/>
        <color theme="1"/>
      </font>
      <border>
        <bottom style="thin">
          <color theme="8"/>
        </bottom>
        <vertical/>
        <horizontal/>
      </border>
    </dxf>
    <dxf>
      <font>
        <b/>
        <i val="0"/>
        <sz val="18"/>
        <color rgb="FF6D60A4"/>
      </font>
      <border>
        <left style="thin">
          <color theme="8"/>
        </left>
        <right style="thin">
          <color theme="8"/>
        </right>
        <top style="thin">
          <color theme="8"/>
        </top>
        <bottom style="thin">
          <color theme="8"/>
        </bottom>
        <vertical/>
        <horizontal/>
      </border>
    </dxf>
    <dxf>
      <font>
        <b/>
        <color theme="1"/>
      </font>
      <border>
        <bottom style="thin">
          <color theme="8"/>
        </bottom>
        <vertical/>
        <horizontal/>
      </border>
    </dxf>
    <dxf>
      <font>
        <b/>
        <i val="0"/>
        <sz val="18"/>
        <color rgb="FF6D60A4"/>
      </font>
      <border>
        <left style="thin">
          <color theme="8"/>
        </left>
        <right style="thin">
          <color theme="8"/>
        </right>
        <top style="thin">
          <color theme="8"/>
        </top>
        <bottom style="thin">
          <color theme="8"/>
        </bottom>
        <vertical/>
        <horizontal/>
      </border>
    </dxf>
    <dxf>
      <font>
        <b/>
        <color theme="1"/>
      </font>
      <border>
        <bottom style="thin">
          <color theme="8"/>
        </bottom>
        <vertical/>
        <horizontal/>
      </border>
    </dxf>
    <dxf>
      <font>
        <b/>
        <i val="0"/>
        <sz val="18"/>
        <color rgb="FF6D60A4"/>
      </font>
      <border>
        <left style="thin">
          <color theme="8"/>
        </left>
        <right style="thin">
          <color theme="8"/>
        </right>
        <top style="thin">
          <color theme="8"/>
        </top>
        <bottom style="thin">
          <color theme="8"/>
        </bottom>
        <vertical/>
        <horizontal/>
      </border>
    </dxf>
    <dxf>
      <font>
        <b/>
        <color theme="1"/>
      </font>
      <border>
        <bottom style="thin">
          <color theme="8"/>
        </bottom>
        <vertical/>
        <horizontal/>
      </border>
    </dxf>
    <dxf>
      <font>
        <color theme="1"/>
      </font>
      <border>
        <left style="thin">
          <color theme="8"/>
        </left>
        <right style="thin">
          <color theme="8"/>
        </right>
        <top style="thin">
          <color theme="8"/>
        </top>
        <bottom style="thin">
          <color theme="8"/>
        </bottom>
        <vertical/>
        <horizontal/>
      </border>
    </dxf>
    <dxf>
      <font>
        <b/>
        <color theme="1"/>
      </font>
      <border>
        <bottom style="thin">
          <color theme="8"/>
        </bottom>
        <vertical/>
        <horizontal/>
      </border>
    </dxf>
    <dxf>
      <font>
        <color theme="1"/>
      </font>
      <border>
        <left style="thin">
          <color theme="8"/>
        </left>
        <right style="thin">
          <color theme="8"/>
        </right>
        <top style="thin">
          <color theme="8"/>
        </top>
        <bottom style="thin">
          <color theme="8"/>
        </bottom>
        <vertical/>
        <horizontal/>
      </border>
    </dxf>
    <dxf>
      <font>
        <b/>
        <color theme="1"/>
      </font>
      <border>
        <bottom style="thin">
          <color theme="8"/>
        </bottom>
        <vertical/>
        <horizontal/>
      </border>
    </dxf>
    <dxf>
      <font>
        <color theme="1"/>
      </font>
      <border>
        <left style="thin">
          <color theme="8"/>
        </left>
        <right style="thin">
          <color theme="8"/>
        </right>
        <top style="thin">
          <color theme="8"/>
        </top>
        <bottom style="thin">
          <color theme="8"/>
        </bottom>
        <vertical/>
        <horizontal/>
      </border>
    </dxf>
    <dxf>
      <font>
        <b/>
        <color theme="1"/>
      </font>
      <border>
        <bottom style="thin">
          <color theme="8"/>
        </bottom>
        <vertical/>
        <horizontal/>
      </border>
    </dxf>
    <dxf>
      <font>
        <color theme="1"/>
      </font>
      <border>
        <left style="thin">
          <color theme="8"/>
        </left>
        <right style="thin">
          <color theme="8"/>
        </right>
        <top style="thin">
          <color theme="8"/>
        </top>
        <bottom style="thin">
          <color theme="8"/>
        </bottom>
        <vertical/>
        <horizontal/>
      </border>
    </dxf>
    <dxf>
      <font>
        <b/>
        <color theme="1"/>
      </font>
      <border>
        <bottom style="thin">
          <color theme="8"/>
        </bottom>
        <vertical/>
        <horizontal/>
      </border>
    </dxf>
    <dxf>
      <font>
        <color theme="1"/>
      </font>
      <fill>
        <patternFill>
          <fgColor rgb="FFA8A0C8"/>
        </patternFill>
      </fill>
      <border>
        <left style="thin">
          <color theme="8"/>
        </left>
        <right style="thin">
          <color theme="8"/>
        </right>
        <top style="thin">
          <color theme="8"/>
        </top>
        <bottom style="thin">
          <color theme="8"/>
        </bottom>
        <vertical/>
        <horizontal/>
      </border>
    </dxf>
    <dxf>
      <fill>
        <patternFill patternType="solid">
          <fgColor auto="1"/>
          <bgColor rgb="FFBA629B"/>
        </patternFill>
      </fill>
    </dxf>
    <dxf>
      <font>
        <color rgb="FFA8A0C8"/>
      </font>
      <border diagonalUp="0" diagonalDown="0">
        <left/>
        <right/>
        <top/>
        <bottom/>
        <vertical/>
        <horizontal/>
      </border>
    </dxf>
    <dxf>
      <font>
        <b/>
        <i val="0"/>
        <strike val="0"/>
        <sz val="11"/>
        <name val="Calibri Light"/>
        <family val="2"/>
        <scheme val="major"/>
      </font>
      <fill>
        <patternFill>
          <fgColor rgb="FFA8A0C8"/>
        </patternFill>
      </fill>
      <border diagonalUp="0" diagonalDown="0">
        <left/>
        <right/>
        <top/>
        <bottom/>
        <vertical/>
        <horizontal style="thin">
          <color auto="1"/>
        </horizontal>
      </border>
    </dxf>
  </dxfs>
  <tableStyles count="20" defaultTableStyle="TableStyleMedium2" defaultPivotStyle="PivotStyleLight16">
    <tableStyle name="Slicer Style 1" pivot="0" table="0" count="0" xr9:uid="{E3736CC3-7C2B-424E-82BE-B871EA7ACD42}"/>
    <tableStyle name="Slicer Style 2" pivot="0" table="0" count="0" xr9:uid="{6A56DAC0-9C0B-4291-B985-3BC0569852E1}"/>
    <tableStyle name="Slicer Style 3" pivot="0" table="0" count="1" xr9:uid="{ACCB31F1-3391-4EF9-A7DF-F1AB66E14F86}"/>
    <tableStyle name="Slicer Style 4" pivot="0" table="0" count="0" xr9:uid="{D445A222-F5C9-4FAE-8869-8B7AB3F34ADA}"/>
    <tableStyle name="Slicer Style 5" pivot="0" table="0" count="1" xr9:uid="{40CD4509-A74C-46B2-8494-105CE92B610D}">
      <tableStyleElement type="wholeTable" dxfId="176"/>
    </tableStyle>
    <tableStyle name="Slicer Style 6" pivot="0" table="0" count="1" xr9:uid="{89D22FC6-44A3-4DDA-B0B7-B69F6C293989}">
      <tableStyleElement type="wholeTable" dxfId="175"/>
    </tableStyle>
    <tableStyle name="Slicer Style 7" pivot="0" table="0" count="1" xr9:uid="{0E933619-010F-4566-8A14-F3F7D7F086FD}">
      <tableStyleElement type="wholeTable" dxfId="174"/>
    </tableStyle>
    <tableStyle name="SlicerStyleDark5 2" pivot="0" table="0" count="10" xr9:uid="{FAF1CA13-B0F9-45DB-84F9-4D072F6D7626}">
      <tableStyleElement type="wholeTable" dxfId="173"/>
      <tableStyleElement type="headerRow" dxfId="172"/>
    </tableStyle>
    <tableStyle name="SlicerStyleDark5 3" pivot="0" table="0" count="10" xr9:uid="{FE25B006-E105-4B85-94A0-F299C1142DCD}">
      <tableStyleElement type="wholeTable" dxfId="171"/>
      <tableStyleElement type="headerRow" dxfId="170"/>
    </tableStyle>
    <tableStyle name="SlicerStyleDark5 4" pivot="0" table="0" count="10" xr9:uid="{82177916-0A4E-4096-9875-41EEAEA3887F}">
      <tableStyleElement type="wholeTable" dxfId="169"/>
      <tableStyleElement type="headerRow" dxfId="168"/>
    </tableStyle>
    <tableStyle name="SlicerStyleDark5 5" pivot="0" table="0" count="10" xr9:uid="{7BA28DBF-6BE6-42C9-83A5-752E84B3426F}">
      <tableStyleElement type="wholeTable" dxfId="167"/>
      <tableStyleElement type="headerRow" dxfId="166"/>
    </tableStyle>
    <tableStyle name="SlicerStyleDark5 5 2" pivot="0" table="0" count="10" xr9:uid="{ABB61A4C-E90A-4D7F-8209-D8EDBBC7FBE8}">
      <tableStyleElement type="wholeTable" dxfId="165"/>
      <tableStyleElement type="headerRow" dxfId="164"/>
    </tableStyle>
    <tableStyle name="SlicerStyleDark5 5 3" pivot="0" table="0" count="10" xr9:uid="{0B75243B-5FDA-4499-BFBB-DB5420E6FC6F}">
      <tableStyleElement type="wholeTable" dxfId="163"/>
      <tableStyleElement type="headerRow" dxfId="162"/>
    </tableStyle>
    <tableStyle name="SlicerStyleDark5 5 3 2" pivot="0" table="0" count="10" xr9:uid="{E1249D3E-52A3-445E-A6C5-91A9F151F0CB}">
      <tableStyleElement type="wholeTable" dxfId="161"/>
      <tableStyleElement type="headerRow" dxfId="160"/>
    </tableStyle>
    <tableStyle name="SlicerStyleDark5 5 3 2 2" pivot="0" table="0" count="10" xr9:uid="{31F951CB-F2F1-471B-A315-62DD41A60C74}">
      <tableStyleElement type="wholeTable" dxfId="159"/>
      <tableStyleElement type="headerRow" dxfId="158"/>
    </tableStyle>
    <tableStyle name="SlicerStyleDark5 5 3 2 2 2" pivot="0" table="0" count="10" xr9:uid="{BBFB63FE-728C-4EFE-B372-A37C7620656C}">
      <tableStyleElement type="wholeTable" dxfId="157"/>
      <tableStyleElement type="headerRow" dxfId="156"/>
    </tableStyle>
    <tableStyle name="SlicerStyleDark5 5 3 2 2 2 2" pivot="0" table="0" count="10" xr9:uid="{F773A4C3-9271-4486-A543-476368858A5C}">
      <tableStyleElement type="wholeTable" dxfId="155"/>
      <tableStyleElement type="headerRow" dxfId="154"/>
    </tableStyle>
    <tableStyle name="SlicerStyleDark5 5 3 2 2 2 3" pivot="0" table="0" count="10" xr9:uid="{B15AE432-07D4-445B-919A-76E9BA6899C2}">
      <tableStyleElement type="wholeTable" dxfId="153"/>
      <tableStyleElement type="headerRow" dxfId="152"/>
    </tableStyle>
    <tableStyle name="SlicerStyleDark5 5 3 2 2 2 3 2" pivot="0" table="0" count="10" xr9:uid="{5E297842-8BEB-4241-9955-60A27C14D0B2}">
      <tableStyleElement type="wholeTable" dxfId="151"/>
      <tableStyleElement type="headerRow" dxfId="150"/>
    </tableStyle>
    <tableStyle name="SlicerStyleDark5 5 3 3" pivot="0" table="0" count="10" xr9:uid="{A5329228-4815-4C5B-9F29-2621B7591D8B}">
      <tableStyleElement type="wholeTable" dxfId="149"/>
      <tableStyleElement type="headerRow" dxfId="148"/>
    </tableStyle>
  </tableStyles>
  <colors>
    <mruColors>
      <color rgb="FF78739D"/>
      <color rgb="FF928EB0"/>
      <color rgb="FF433D60"/>
      <color rgb="FF716C98"/>
      <color rgb="FF817CA4"/>
      <color rgb="FF554F77"/>
      <color rgb="FF625D85"/>
      <color rgb="FF67628D"/>
      <color rgb="FF4C466B"/>
      <color rgb="FF5E5982"/>
    </mruColors>
  </colors>
  <extLst>
    <ext xmlns:x14="http://schemas.microsoft.com/office/spreadsheetml/2009/9/main" uri="{46F421CA-312F-682f-3DD2-61675219B42D}">
      <x14:dxfs count="105">
        <dxf>
          <font>
            <color rgb="FF675A9C"/>
          </font>
          <fill>
            <patternFill patternType="solid">
              <fgColor auto="1"/>
              <bgColor rgb="FF9F97C3"/>
            </patternFill>
          </fill>
          <border>
            <left style="thin">
              <color rgb="FF999999"/>
            </left>
            <right style="thin">
              <color rgb="FF999999"/>
            </right>
            <top style="thin">
              <color rgb="FF999999"/>
            </top>
            <bottom style="thin">
              <color rgb="FF999999"/>
            </bottom>
            <vertical/>
            <horizontal/>
          </border>
        </dxf>
        <dxf>
          <font>
            <color rgb="FF675A9C"/>
          </font>
          <fill>
            <patternFill patternType="solid">
              <fgColor auto="1"/>
              <bgColor rgb="FF9B92C0"/>
            </patternFill>
          </fill>
          <border>
            <left style="thin">
              <color rgb="FF999999"/>
            </left>
            <right style="thin">
              <color rgb="FF999999"/>
            </right>
            <top style="thin">
              <color rgb="FF999999"/>
            </top>
            <bottom style="thin">
              <color rgb="FF999999"/>
            </bottom>
            <vertical/>
            <horizontal/>
          </border>
        </dxf>
        <dxf>
          <font>
            <color rgb="FF675A9C"/>
          </font>
          <fill>
            <patternFill patternType="solid">
              <fgColor auto="1"/>
              <bgColor rgb="FF887EB4"/>
            </patternFill>
          </fill>
          <border>
            <left style="thin">
              <color rgb="FF999999"/>
            </left>
            <right style="thin">
              <color rgb="FF999999"/>
            </right>
            <top style="thin">
              <color rgb="FF999999"/>
            </top>
            <bottom style="thin">
              <color rgb="FF999999"/>
            </bottom>
            <vertical/>
            <horizontal/>
          </border>
        </dxf>
        <dxf>
          <font>
            <color rgb="FF675A9C"/>
          </font>
          <fill>
            <patternFill patternType="solid">
              <fgColor auto="1"/>
              <bgColor rgb="FF9D95C1"/>
            </pattern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rgb="FF968DBD"/>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0"/>
          </font>
          <fill>
            <patternFill patternType="solid">
              <fgColor theme="8"/>
              <bgColor rgb="FF8075AF"/>
            </patternFill>
          </fill>
          <border>
            <left style="thin">
              <color theme="8"/>
            </left>
            <right style="thin">
              <color theme="8"/>
            </right>
            <top style="thin">
              <color theme="8"/>
            </top>
            <bottom style="thin">
              <color theme="8"/>
            </bottom>
            <vertical/>
            <horizontal/>
          </border>
        </dxf>
        <dxf>
          <font>
            <color rgb="FF959595"/>
          </font>
          <fill>
            <patternFill patternType="solid">
              <fgColor rgb="FFDFDFDF"/>
              <bgColor rgb="FFD5D1E5"/>
            </patternFill>
          </fill>
          <border>
            <left style="thin">
              <color rgb="FFDFDFDF"/>
            </left>
            <right style="thin">
              <color rgb="FFDFDFDF"/>
            </right>
            <top style="thin">
              <color rgb="FFDFDFDF"/>
            </top>
            <bottom style="thin">
              <color rgb="FFDFDFDF"/>
            </bottom>
            <vertical/>
            <horizontal/>
          </border>
        </dxf>
        <dxf>
          <font>
            <color rgb="FF675A9C"/>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322C4E"/>
          </font>
          <fill>
            <patternFill patternType="solid">
              <fgColor auto="1"/>
              <bgColor rgb="FF9F97C3"/>
            </patternFill>
          </fill>
          <border>
            <left style="thin">
              <color rgb="FF999999"/>
            </left>
            <right style="thin">
              <color rgb="FF999999"/>
            </right>
            <top style="thin">
              <color rgb="FF999999"/>
            </top>
            <bottom style="thin">
              <color rgb="FF999999"/>
            </bottom>
            <vertical/>
            <horizontal/>
          </border>
        </dxf>
        <dxf>
          <font>
            <color rgb="FF322C4E"/>
          </font>
          <fill>
            <patternFill patternType="solid">
              <fgColor auto="1"/>
              <bgColor rgb="FF9B92C0"/>
            </patternFill>
          </fill>
          <border>
            <left style="thin">
              <color rgb="FF999999"/>
            </left>
            <right style="thin">
              <color rgb="FF999999"/>
            </right>
            <top style="thin">
              <color rgb="FF999999"/>
            </top>
            <bottom style="thin">
              <color rgb="FF999999"/>
            </bottom>
            <vertical/>
            <horizontal/>
          </border>
        </dxf>
        <dxf>
          <font>
            <color rgb="FF322C4E"/>
          </font>
          <fill>
            <patternFill patternType="solid">
              <fgColor auto="1"/>
              <bgColor rgb="FF887EB4"/>
            </patternFill>
          </fill>
          <border>
            <left style="thin">
              <color rgb="FF999999"/>
            </left>
            <right style="thin">
              <color rgb="FF999999"/>
            </right>
            <top style="thin">
              <color rgb="FF999999"/>
            </top>
            <bottom style="thin">
              <color rgb="FF999999"/>
            </bottom>
            <vertical/>
            <horizontal/>
          </border>
        </dxf>
        <dxf>
          <font>
            <color rgb="FF322C4E"/>
          </font>
          <fill>
            <patternFill patternType="solid">
              <fgColor auto="1"/>
              <bgColor rgb="FF9D95C1"/>
            </patternFill>
          </fill>
          <border>
            <left style="thin">
              <color rgb="FF999999"/>
            </left>
            <right style="thin">
              <color rgb="FF999999"/>
            </right>
            <top style="thin">
              <color rgb="FF999999"/>
            </top>
            <bottom style="thin">
              <color rgb="FF999999"/>
            </bottom>
            <vertical/>
            <horizontal/>
          </border>
        </dxf>
        <dxf>
          <font>
            <color rgb="FF675A9C"/>
          </font>
          <fill>
            <patternFill patternType="solid">
              <fgColor theme="8" tint="0.59999389629810485"/>
              <bgColor rgb="FF968DBD"/>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0"/>
          </font>
          <fill>
            <patternFill patternType="solid">
              <fgColor theme="8"/>
              <bgColor rgb="FF8075AF"/>
            </patternFill>
          </fill>
          <border>
            <left style="thin">
              <color theme="8"/>
            </left>
            <right style="thin">
              <color theme="8"/>
            </right>
            <top style="thin">
              <color theme="8"/>
            </top>
            <bottom style="thin">
              <color theme="8"/>
            </bottom>
            <vertical/>
            <horizontal/>
          </border>
        </dxf>
        <dxf>
          <font>
            <color rgb="FF322C4E"/>
          </font>
          <fill>
            <patternFill patternType="solid">
              <fgColor rgb="FFDFDFDF"/>
              <bgColor rgb="FFD5D1E5"/>
            </patternFill>
          </fill>
          <border>
            <left style="thin">
              <color rgb="FFDFDFDF"/>
            </left>
            <right style="thin">
              <color rgb="FFDFDFDF"/>
            </right>
            <top style="thin">
              <color rgb="FFDFDFDF"/>
            </top>
            <bottom style="thin">
              <color rgb="FFDFDFDF"/>
            </bottom>
            <vertical/>
            <horizontal/>
          </border>
        </dxf>
        <dxf>
          <font>
            <color rgb="FF322C4E"/>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322C4E"/>
          </font>
          <fill>
            <patternFill patternType="solid">
              <fgColor auto="1"/>
              <bgColor rgb="FF9F97C3"/>
            </patternFill>
          </fill>
          <border>
            <left style="thin">
              <color rgb="FF999999"/>
            </left>
            <right style="thin">
              <color rgb="FF999999"/>
            </right>
            <top style="thin">
              <color rgb="FF999999"/>
            </top>
            <bottom style="thin">
              <color rgb="FF999999"/>
            </bottom>
            <vertical/>
            <horizontal/>
          </border>
        </dxf>
        <dxf>
          <font>
            <color rgb="FF322C4E"/>
          </font>
          <fill>
            <patternFill patternType="solid">
              <fgColor auto="1"/>
              <bgColor rgb="FF9B92C0"/>
            </patternFill>
          </fill>
          <border>
            <left style="thin">
              <color rgb="FF999999"/>
            </left>
            <right style="thin">
              <color rgb="FF999999"/>
            </right>
            <top style="thin">
              <color rgb="FF999999"/>
            </top>
            <bottom style="thin">
              <color rgb="FF999999"/>
            </bottom>
            <vertical/>
            <horizontal/>
          </border>
        </dxf>
        <dxf>
          <font>
            <color rgb="FF322C4E"/>
          </font>
          <fill>
            <patternFill patternType="solid">
              <fgColor auto="1"/>
              <bgColor rgb="FF887EB4"/>
            </patternFill>
          </fill>
          <border>
            <left style="thin">
              <color rgb="FF999999"/>
            </left>
            <right style="thin">
              <color rgb="FF999999"/>
            </right>
            <top style="thin">
              <color rgb="FF999999"/>
            </top>
            <bottom style="thin">
              <color rgb="FF999999"/>
            </bottom>
            <vertical/>
            <horizontal/>
          </border>
        </dxf>
        <dxf>
          <font>
            <color rgb="FF322C4E"/>
          </font>
          <fill>
            <patternFill patternType="solid">
              <fgColor auto="1"/>
              <bgColor rgb="FF9D95C1"/>
            </pattern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rgb="FF968DBD"/>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0"/>
          </font>
          <fill>
            <patternFill patternType="solid">
              <fgColor theme="8"/>
              <bgColor rgb="FF8075AF"/>
            </patternFill>
          </fill>
          <border>
            <left style="thin">
              <color theme="8"/>
            </left>
            <right style="thin">
              <color theme="8"/>
            </right>
            <top style="thin">
              <color theme="8"/>
            </top>
            <bottom style="thin">
              <color theme="8"/>
            </bottom>
            <vertical/>
            <horizontal/>
          </border>
        </dxf>
        <dxf>
          <font>
            <color rgb="FF322C4E"/>
          </font>
          <fill>
            <patternFill patternType="solid">
              <fgColor rgb="FFDFDFDF"/>
              <bgColor rgb="FFD5D1E5"/>
            </patternFill>
          </fill>
          <border>
            <left style="thin">
              <color rgb="FFDFDFDF"/>
            </left>
            <right style="thin">
              <color rgb="FFDFDFDF"/>
            </right>
            <top style="thin">
              <color rgb="FFDFDFDF"/>
            </top>
            <bottom style="thin">
              <color rgb="FFDFDFDF"/>
            </bottom>
            <vertical/>
            <horizontal/>
          </border>
        </dxf>
        <dxf>
          <font>
            <color rgb="FF322C4E"/>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322C4E"/>
          </font>
          <fill>
            <patternFill patternType="solid">
              <fgColor auto="1"/>
              <bgColor rgb="FF9F97C3"/>
            </patternFill>
          </fill>
          <border>
            <left style="thin">
              <color rgb="FF999999"/>
            </left>
            <right style="thin">
              <color rgb="FF999999"/>
            </right>
            <top style="thin">
              <color rgb="FF999999"/>
            </top>
            <bottom style="thin">
              <color rgb="FF999999"/>
            </bottom>
            <vertical/>
            <horizontal/>
          </border>
        </dxf>
        <dxf>
          <font>
            <color rgb="FF322C4E"/>
          </font>
          <fill>
            <patternFill patternType="solid">
              <fgColor auto="1"/>
              <bgColor rgb="FF9B92C0"/>
            </patternFill>
          </fill>
          <border>
            <left style="thin">
              <color rgb="FF999999"/>
            </left>
            <right style="thin">
              <color rgb="FF999999"/>
            </right>
            <top style="thin">
              <color rgb="FF999999"/>
            </top>
            <bottom style="thin">
              <color rgb="FF999999"/>
            </bottom>
            <vertical/>
            <horizontal/>
          </border>
        </dxf>
        <dxf>
          <font>
            <color rgb="FF322C4E"/>
          </font>
          <fill>
            <patternFill patternType="solid">
              <fgColor auto="1"/>
              <bgColor rgb="FF887EB4"/>
            </patternFill>
          </fill>
          <border>
            <left style="thin">
              <color rgb="FF999999"/>
            </left>
            <right style="thin">
              <color rgb="FF999999"/>
            </right>
            <top style="thin">
              <color rgb="FF999999"/>
            </top>
            <bottom style="thin">
              <color rgb="FF999999"/>
            </bottom>
            <vertical/>
            <horizontal/>
          </border>
        </dxf>
        <dxf>
          <font>
            <color rgb="FF322C4E"/>
          </font>
          <fill>
            <patternFill patternType="solid">
              <fgColor auto="1"/>
              <bgColor rgb="FF9D95C1"/>
            </pattern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rgb="FF968DBD"/>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0"/>
          </font>
          <fill>
            <patternFill patternType="solid">
              <fgColor theme="8"/>
              <bgColor rgb="FF8075AF"/>
            </patternFill>
          </fill>
          <border>
            <left style="thin">
              <color theme="8"/>
            </left>
            <right style="thin">
              <color theme="8"/>
            </right>
            <top style="thin">
              <color theme="8"/>
            </top>
            <bottom style="thin">
              <color theme="8"/>
            </bottom>
            <vertical/>
            <horizontal/>
          </border>
        </dxf>
        <dxf>
          <font>
            <color rgb="FF322C4E"/>
          </font>
          <fill>
            <patternFill patternType="solid">
              <fgColor rgb="FFDFDFDF"/>
              <bgColor rgb="FFD5D1E5"/>
            </patternFill>
          </fill>
          <border>
            <left style="thin">
              <color rgb="FFDFDFDF"/>
            </left>
            <right style="thin">
              <color rgb="FFDFDFDF"/>
            </right>
            <top style="thin">
              <color rgb="FFDFDFDF"/>
            </top>
            <bottom style="thin">
              <color rgb="FFDFDFDF"/>
            </bottom>
            <vertical/>
            <horizontal/>
          </border>
        </dxf>
        <dxf>
          <font>
            <color rgb="FF322C4E"/>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322C4E"/>
          </font>
          <fill>
            <patternFill patternType="solid">
              <fgColor auto="1"/>
              <bgColor rgb="FF9F97C3"/>
            </patternFill>
          </fill>
          <border>
            <left style="thin">
              <color rgb="FF999999"/>
            </left>
            <right style="thin">
              <color rgb="FF999999"/>
            </right>
            <top style="thin">
              <color rgb="FF999999"/>
            </top>
            <bottom style="thin">
              <color rgb="FF999999"/>
            </bottom>
            <vertical/>
            <horizontal/>
          </border>
        </dxf>
        <dxf>
          <font>
            <color rgb="FF322C4E"/>
          </font>
          <fill>
            <patternFill patternType="solid">
              <fgColor auto="1"/>
              <bgColor rgb="FF9B92C0"/>
            </patternFill>
          </fill>
          <border>
            <left style="thin">
              <color rgb="FF999999"/>
            </left>
            <right style="thin">
              <color rgb="FF999999"/>
            </right>
            <top style="thin">
              <color rgb="FF999999"/>
            </top>
            <bottom style="thin">
              <color rgb="FF999999"/>
            </bottom>
            <vertical/>
            <horizontal/>
          </border>
        </dxf>
        <dxf>
          <font>
            <color rgb="FF322C4E"/>
          </font>
          <fill>
            <patternFill patternType="solid">
              <fgColor auto="1"/>
              <bgColor rgb="FF887EB4"/>
            </patternFill>
          </fill>
          <border>
            <left style="thin">
              <color rgb="FF999999"/>
            </left>
            <right style="thin">
              <color rgb="FF999999"/>
            </right>
            <top style="thin">
              <color rgb="FF999999"/>
            </top>
            <bottom style="thin">
              <color rgb="FF999999"/>
            </bottom>
            <vertical/>
            <horizontal/>
          </border>
        </dxf>
        <dxf>
          <font>
            <color rgb="FF322C4E"/>
          </font>
          <fill>
            <patternFill patternType="solid">
              <fgColor auto="1"/>
              <bgColor rgb="FF9D95C1"/>
            </pattern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rgb="FF968DBD"/>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0"/>
          </font>
          <fill>
            <patternFill patternType="solid">
              <fgColor theme="8"/>
              <bgColor rgb="FF8075AF"/>
            </patternFill>
          </fill>
          <border>
            <left style="thin">
              <color theme="8"/>
            </left>
            <right style="thin">
              <color theme="8"/>
            </right>
            <top style="thin">
              <color theme="8"/>
            </top>
            <bottom style="thin">
              <color theme="8"/>
            </bottom>
            <vertical/>
            <horizontal/>
          </border>
        </dxf>
        <dxf>
          <font>
            <color rgb="FF322C4E"/>
          </font>
          <fill>
            <patternFill patternType="solid">
              <fgColor rgb="FFDFDFDF"/>
              <bgColor rgb="FFD5D1E5"/>
            </patternFill>
          </fill>
          <border>
            <left style="thin">
              <color rgb="FFDFDFDF"/>
            </left>
            <right style="thin">
              <color rgb="FFDFDFDF"/>
            </right>
            <top style="thin">
              <color rgb="FFDFDFDF"/>
            </top>
            <bottom style="thin">
              <color rgb="FFDFDFDF"/>
            </bottom>
            <vertical/>
            <horizontal/>
          </border>
        </dxf>
        <dxf>
          <font>
            <color rgb="FF322C4E"/>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463D6B"/>
          </font>
          <fill>
            <patternFill patternType="solid">
              <fgColor auto="1"/>
              <bgColor rgb="FF9F97C3"/>
            </patternFill>
          </fill>
          <border>
            <left style="thin">
              <color rgb="FF999999"/>
            </left>
            <right style="thin">
              <color rgb="FF999999"/>
            </right>
            <top style="thin">
              <color rgb="FF999999"/>
            </top>
            <bottom style="thin">
              <color rgb="FF999999"/>
            </bottom>
            <vertical/>
            <horizontal/>
          </border>
        </dxf>
        <dxf>
          <font>
            <color rgb="FF463D6B"/>
          </font>
          <fill>
            <patternFill patternType="solid">
              <fgColor auto="1"/>
              <bgColor rgb="FF9B92C0"/>
            </patternFill>
          </fill>
          <border>
            <left style="thin">
              <color rgb="FF999999"/>
            </left>
            <right style="thin">
              <color rgb="FF999999"/>
            </right>
            <top style="thin">
              <color rgb="FF999999"/>
            </top>
            <bottom style="thin">
              <color rgb="FF999999"/>
            </bottom>
            <vertical/>
            <horizontal/>
          </border>
        </dxf>
        <dxf>
          <font>
            <color rgb="FF463D6B"/>
          </font>
          <fill>
            <patternFill patternType="solid">
              <fgColor auto="1"/>
              <bgColor rgb="FF887EB4"/>
            </patternFill>
          </fill>
          <border>
            <left style="thin">
              <color rgb="FF999999"/>
            </left>
            <right style="thin">
              <color rgb="FF999999"/>
            </right>
            <top style="thin">
              <color rgb="FF999999"/>
            </top>
            <bottom style="thin">
              <color rgb="FF999999"/>
            </bottom>
            <vertical/>
            <horizontal/>
          </border>
        </dxf>
        <dxf>
          <font>
            <color rgb="FF463D6B"/>
          </font>
          <fill>
            <patternFill patternType="solid">
              <fgColor auto="1"/>
              <bgColor rgb="FF9D95C1"/>
            </pattern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rgb="FF968DBD"/>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0"/>
          </font>
          <fill>
            <patternFill patternType="solid">
              <fgColor theme="8"/>
              <bgColor rgb="FF8075AF"/>
            </patternFill>
          </fill>
          <border>
            <left style="thin">
              <color theme="8"/>
            </left>
            <right style="thin">
              <color theme="8"/>
            </right>
            <top style="thin">
              <color theme="8"/>
            </top>
            <bottom style="thin">
              <color theme="8"/>
            </bottom>
            <vertical/>
            <horizontal/>
          </border>
        </dxf>
        <dxf>
          <font>
            <color rgb="FF463D6B"/>
          </font>
          <fill>
            <patternFill patternType="solid">
              <fgColor rgb="FFDFDFDF"/>
              <bgColor rgb="FFD5D1E5"/>
            </patternFill>
          </fill>
          <border>
            <left style="thin">
              <color rgb="FFDFDFDF"/>
            </left>
            <right style="thin">
              <color rgb="FFDFDFDF"/>
            </right>
            <top style="thin">
              <color rgb="FFDFDFDF"/>
            </top>
            <bottom style="thin">
              <color rgb="FFDFDFDF"/>
            </bottom>
            <vertical/>
            <horizontal/>
          </border>
        </dxf>
        <dxf>
          <font>
            <color rgb="FF463D6B"/>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6D60A4"/>
          </font>
          <fill>
            <patternFill patternType="solid">
              <fgColor auto="1"/>
              <bgColor rgb="FF9F97C3"/>
            </patternFill>
          </fill>
          <border>
            <left style="thin">
              <color rgb="FF999999"/>
            </left>
            <right style="thin">
              <color rgb="FF999999"/>
            </right>
            <top style="thin">
              <color rgb="FF999999"/>
            </top>
            <bottom style="thin">
              <color rgb="FF999999"/>
            </bottom>
            <vertical/>
            <horizontal/>
          </border>
        </dxf>
        <dxf>
          <font>
            <color rgb="FF6D60A4"/>
          </font>
          <fill>
            <patternFill patternType="solid">
              <fgColor auto="1"/>
              <bgColor rgb="FF9B92C0"/>
            </patternFill>
          </fill>
          <border>
            <left style="thin">
              <color rgb="FF999999"/>
            </left>
            <right style="thin">
              <color rgb="FF999999"/>
            </right>
            <top style="thin">
              <color rgb="FF999999"/>
            </top>
            <bottom style="thin">
              <color rgb="FF999999"/>
            </bottom>
            <vertical/>
            <horizontal/>
          </border>
        </dxf>
        <dxf>
          <font>
            <color rgb="FF6D60A4"/>
          </font>
          <fill>
            <patternFill patternType="solid">
              <fgColor auto="1"/>
              <bgColor rgb="FF887EB4"/>
            </patternFill>
          </fill>
          <border>
            <left style="thin">
              <color rgb="FF999999"/>
            </left>
            <right style="thin">
              <color rgb="FF999999"/>
            </right>
            <top style="thin">
              <color rgb="FF999999"/>
            </top>
            <bottom style="thin">
              <color rgb="FF999999"/>
            </bottom>
            <vertical/>
            <horizontal/>
          </border>
        </dxf>
        <dxf>
          <font>
            <color rgb="FF6D60A4"/>
          </font>
          <fill>
            <patternFill patternType="solid">
              <fgColor auto="1"/>
              <bgColor rgb="FF9D95C1"/>
            </pattern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rgb="FF968DBD"/>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0"/>
          </font>
          <fill>
            <patternFill patternType="solid">
              <fgColor theme="8"/>
              <bgColor rgb="FF8075AF"/>
            </patternFill>
          </fill>
          <border>
            <left style="thin">
              <color theme="8"/>
            </left>
            <right style="thin">
              <color theme="8"/>
            </right>
            <top style="thin">
              <color theme="8"/>
            </top>
            <bottom style="thin">
              <color theme="8"/>
            </bottom>
            <vertical/>
            <horizontal/>
          </border>
        </dxf>
        <dxf>
          <font>
            <color rgb="FF9F97C3"/>
          </font>
          <fill>
            <patternFill patternType="solid">
              <fgColor rgb="FFDFDFDF"/>
              <bgColor rgb="FFD5D1E5"/>
            </patternFill>
          </fill>
          <border>
            <left style="thin">
              <color rgb="FFDFDFDF"/>
            </left>
            <right style="thin">
              <color rgb="FFDFDFDF"/>
            </right>
            <top style="thin">
              <color rgb="FFDFDFDF"/>
            </top>
            <bottom style="thin">
              <color rgb="FFDFDFDF"/>
            </bottom>
            <vertical/>
            <horizontal/>
          </border>
        </dxf>
        <dxf>
          <font>
            <color rgb="FF6D60A4"/>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patternFill patternType="solid">
              <fgColor auto="1"/>
              <bgColor rgb="FF9F97C3"/>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rgb="FF9B92C0"/>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rgb="FF887EB4"/>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rgb="FF9D95C1"/>
            </pattern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rgb="FF968DBD"/>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0"/>
          </font>
          <fill>
            <patternFill patternType="solid">
              <fgColor theme="8"/>
              <bgColor rgb="FF8075AF"/>
            </patternFill>
          </fill>
          <border>
            <left style="thin">
              <color theme="8"/>
            </left>
            <right style="thin">
              <color theme="8"/>
            </right>
            <top style="thin">
              <color theme="8"/>
            </top>
            <bottom style="thin">
              <color theme="8"/>
            </bottom>
            <vertical/>
            <horizontal/>
          </border>
        </dxf>
        <dxf>
          <font>
            <color rgb="FF959595"/>
          </font>
          <fill>
            <patternFill patternType="solid">
              <fgColor rgb="FFDFDFDF"/>
              <bgColor rgb="FFD5D1E5"/>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patternFill patternType="solid">
              <fgColor auto="1"/>
              <bgColor rgb="FFAAA3C9"/>
            </patternFill>
          </fill>
          <border>
            <left style="thin">
              <color rgb="FF999999"/>
            </left>
            <right style="thin">
              <color rgb="FF999999"/>
            </right>
            <top style="thin">
              <color rgb="FF999999"/>
            </top>
            <bottom style="thin">
              <color rgb="FF999999"/>
            </bottom>
            <vertical/>
            <horizontal/>
          </border>
        </dxf>
        <dxf>
          <font>
            <b/>
            <i val="0"/>
            <color rgb="FF6D60A4"/>
          </font>
          <fill>
            <patternFill patternType="solid">
              <fgColor auto="1"/>
              <bgColor rgb="FFACA5CB"/>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rgb="FFB1AACE"/>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rgb="FFAAA3C9"/>
            </pattern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rgb="FF9F97C3"/>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0"/>
          </font>
          <fill>
            <patternFill patternType="solid">
              <fgColor theme="8"/>
              <bgColor rgb="FF9F97C3"/>
            </patternFill>
          </fill>
          <border>
            <left style="thin">
              <color theme="8"/>
            </left>
            <right style="thin">
              <color theme="8"/>
            </right>
            <top style="thin">
              <color theme="8"/>
            </top>
            <bottom style="thin">
              <color theme="8"/>
            </bottom>
            <vertical/>
            <horizontal/>
          </border>
        </dxf>
        <dxf>
          <font>
            <color rgb="FF959595"/>
          </font>
          <fill>
            <patternFill patternType="solid">
              <fgColor rgb="FFDFDFDF"/>
              <bgColor rgb="FF8A80B6"/>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7468A8"/>
            </patternFill>
          </fill>
          <border>
            <left style="thin">
              <color rgb="FFC0C0C0"/>
            </left>
            <right style="thin">
              <color rgb="FFC0C0C0"/>
            </right>
            <top style="thin">
              <color rgb="FFC0C0C0"/>
            </top>
            <bottom style="thin">
              <color rgb="FFC0C0C0"/>
            </bottom>
            <vertical/>
            <horizontal/>
          </border>
        </dxf>
        <dxf>
          <font>
            <color rgb="FF000000"/>
          </font>
          <fill>
            <patternFill patternType="solid">
              <fgColor auto="1"/>
              <bgColor rgb="FF9F97C3"/>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rgb="FF9B92C0"/>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rgb="FF887EB4"/>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rgb="FF9D95C1"/>
            </pattern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rgb="FF968DBD"/>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0"/>
          </font>
          <fill>
            <patternFill patternType="solid">
              <fgColor theme="8"/>
              <bgColor rgb="FF8075AF"/>
            </patternFill>
          </fill>
          <border>
            <left style="thin">
              <color theme="8"/>
            </left>
            <right style="thin">
              <color theme="8"/>
            </right>
            <top style="thin">
              <color theme="8"/>
            </top>
            <bottom style="thin">
              <color theme="8"/>
            </bottom>
            <vertical/>
            <horizontal/>
          </border>
        </dxf>
        <dxf>
          <font>
            <color rgb="FF959595"/>
          </font>
          <fill>
            <patternFill patternType="solid">
              <fgColor rgb="FFDFDFDF"/>
              <bgColor rgb="FFD5D1E5"/>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patternFill patternType="solid">
              <fgColor auto="1"/>
              <bgColor rgb="FFB5AFD1"/>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rgb="FFA8A0C8"/>
              <bgColor rgb="FFBCB6D4"/>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theme="8" tint="0.59999389629810485"/>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0"/>
          </font>
          <fill>
            <patternFill patternType="solid">
              <fgColor rgb="FF5F5490"/>
              <bgColor theme="8"/>
            </patternFill>
          </fill>
          <border>
            <left style="thin">
              <color theme="8"/>
            </left>
            <right style="thin">
              <color theme="8"/>
            </right>
            <top style="thin">
              <color theme="8"/>
            </top>
            <bottom style="thin">
              <color theme="8"/>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5F549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theme="8" tint="0.59999389629810485"/>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0"/>
          </font>
          <fill>
            <patternFill patternType="solid">
              <fgColor theme="8"/>
              <bgColor theme="8"/>
            </patternFill>
          </fill>
          <border>
            <left style="thin">
              <color theme="8"/>
            </left>
            <right style="thin">
              <color theme="8"/>
            </right>
            <top style="thin">
              <color theme="8"/>
            </top>
            <bottom style="thin">
              <color theme="8"/>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theme="8" tint="0.59999389629810485"/>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0"/>
          </font>
          <fill>
            <patternFill patternType="solid">
              <fgColor theme="8"/>
              <bgColor theme="8"/>
            </patternFill>
          </fill>
          <border>
            <left style="thin">
              <color theme="8"/>
            </left>
            <right style="thin">
              <color theme="8"/>
            </right>
            <top style="thin">
              <color theme="8"/>
            </top>
            <bottom style="thin">
              <color theme="8"/>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5F5490"/>
          </font>
        </dxf>
      </x14:dxfs>
    </ext>
    <ext xmlns:x14="http://schemas.microsoft.com/office/spreadsheetml/2009/9/main" uri="{EB79DEF2-80B8-43e5-95BD-54CBDDF9020C}">
      <x14:slicerStyles defaultSlicerStyle="SlicerStyleDark5 5 3 2 2 2 3 2">
        <x14:slicerStyle name="Slicer Style 1"/>
        <x14:slicerStyle name="Slicer Style 2"/>
        <x14:slicerStyle name="Slicer Style 3">
          <x14:slicerStyleElements>
            <x14:slicerStyleElement type="hoveredSelectedItemWithData" dxfId="104"/>
          </x14:slicerStyleElements>
        </x14:slicerStyle>
        <x14:slicerStyle name="Slicer Style 4"/>
        <x14:slicerStyle name="Slicer Style 5"/>
        <x14:slicerStyle name="Slicer Style 6"/>
        <x14:slicerStyle name="Slicer Style 7"/>
        <x14:slicerStyle name="SlicerStyleDark5 2">
          <x14:slicerStyleElements>
            <x14:slicerStyleElement type="unselectedItemWithData" dxfId="103"/>
            <x14:slicerStyleElement type="unselectedItemWithNoData" dxfId="102"/>
            <x14:slicerStyleElement type="selectedItemWithData" dxfId="101"/>
            <x14:slicerStyleElement type="selectedItemWithNoData" dxfId="100"/>
            <x14:slicerStyleElement type="hoveredUnselectedItemWithData" dxfId="99"/>
            <x14:slicerStyleElement type="hoveredSelectedItemWithData" dxfId="98"/>
            <x14:slicerStyleElement type="hoveredUnselectedItemWithNoData" dxfId="97"/>
            <x14:slicerStyleElement type="hoveredSelectedItemWithNoData" dxfId="96"/>
          </x14:slicerStyleElements>
        </x14:slicerStyle>
        <x14:slicerStyle name="SlicerStyleDark5 3">
          <x14:slicerStyleElements>
            <x14:slicerStyleElement type="unselectedItemWithData" dxfId="95"/>
            <x14:slicerStyleElement type="unselectedItemWithNoData" dxfId="94"/>
            <x14:slicerStyleElement type="selectedItemWithData" dxfId="93"/>
            <x14:slicerStyleElement type="selectedItemWithNoData" dxfId="92"/>
            <x14:slicerStyleElement type="hoveredUnselectedItemWithData" dxfId="91"/>
            <x14:slicerStyleElement type="hoveredSelectedItemWithData" dxfId="90"/>
            <x14:slicerStyleElement type="hoveredUnselectedItemWithNoData" dxfId="89"/>
            <x14:slicerStyleElement type="hoveredSelectedItemWithNoData" dxfId="88"/>
          </x14:slicerStyleElements>
        </x14:slicerStyle>
        <x14:slicerStyle name="SlicerStyleDark5 4">
          <x14:slicerStyleElements>
            <x14:slicerStyleElement type="unselectedItemWithData" dxfId="87"/>
            <x14:slicerStyleElement type="unselectedItemWithNoData" dxfId="86"/>
            <x14:slicerStyleElement type="selectedItemWithData" dxfId="85"/>
            <x14:slicerStyleElement type="selectedItemWithNoData" dxfId="84"/>
            <x14:slicerStyleElement type="hoveredUnselectedItemWithData" dxfId="83"/>
            <x14:slicerStyleElement type="hoveredSelectedItemWithData" dxfId="82"/>
            <x14:slicerStyleElement type="hoveredUnselectedItemWithNoData" dxfId="81"/>
            <x14:slicerStyleElement type="hoveredSelectedItemWithNoData" dxfId="80"/>
          </x14:slicerStyleElements>
        </x14:slicerStyle>
        <x14:slicerStyle name="SlicerStyleDark5 5">
          <x14:slicerStyleElements>
            <x14:slicerStyleElement type="unselectedItemWithData" dxfId="79"/>
            <x14:slicerStyleElement type="unselectedItemWithNoData" dxfId="78"/>
            <x14:slicerStyleElement type="selectedItemWithData" dxfId="77"/>
            <x14:slicerStyleElement type="selectedItemWithNoData" dxfId="76"/>
            <x14:slicerStyleElement type="hoveredUnselectedItemWithData" dxfId="75"/>
            <x14:slicerStyleElement type="hoveredSelectedItemWithData" dxfId="74"/>
            <x14:slicerStyleElement type="hoveredUnselectedItemWithNoData" dxfId="73"/>
            <x14:slicerStyleElement type="hoveredSelectedItemWithNoData" dxfId="72"/>
          </x14:slicerStyleElements>
        </x14:slicerStyle>
        <x14:slicerStyle name="SlicerStyleDark5 5 2">
          <x14:slicerStyleElements>
            <x14:slicerStyleElement type="unselectedItemWithData" dxfId="71"/>
            <x14:slicerStyleElement type="unselectedItemWithNoData" dxfId="70"/>
            <x14:slicerStyleElement type="selectedItemWithData" dxfId="69"/>
            <x14:slicerStyleElement type="selectedItemWithNoData" dxfId="68"/>
            <x14:slicerStyleElement type="hoveredUnselectedItemWithData" dxfId="67"/>
            <x14:slicerStyleElement type="hoveredSelectedItemWithData" dxfId="66"/>
            <x14:slicerStyleElement type="hoveredUnselectedItemWithNoData" dxfId="65"/>
            <x14:slicerStyleElement type="hoveredSelectedItemWithNoData" dxfId="64"/>
          </x14:slicerStyleElements>
        </x14:slicerStyle>
        <x14:slicerStyle name="SlicerStyleDark5 5 3">
          <x14:slicerStyleElements>
            <x14:slicerStyleElement type="unselectedItemWithData" dxfId="63"/>
            <x14:slicerStyleElement type="unselectedItemWithNoData" dxfId="62"/>
            <x14:slicerStyleElement type="selectedItemWithData" dxfId="61"/>
            <x14:slicerStyleElement type="selectedItemWithNoData" dxfId="60"/>
            <x14:slicerStyleElement type="hoveredUnselectedItemWithData" dxfId="59"/>
            <x14:slicerStyleElement type="hoveredSelectedItemWithData" dxfId="58"/>
            <x14:slicerStyleElement type="hoveredUnselectedItemWithNoData" dxfId="57"/>
            <x14:slicerStyleElement type="hoveredSelectedItemWithNoData" dxfId="56"/>
          </x14:slicerStyleElements>
        </x14:slicerStyle>
        <x14:slicerStyle name="SlicerStyleDark5 5 3 2">
          <x14:slicerStyleElements>
            <x14:slicerStyleElement type="unselectedItemWithData" dxfId="55"/>
            <x14:slicerStyleElement type="unselectedItemWithNoData" dxfId="54"/>
            <x14:slicerStyleElement type="selectedItemWithData" dxfId="53"/>
            <x14:slicerStyleElement type="selectedItemWithNoData" dxfId="52"/>
            <x14:slicerStyleElement type="hoveredUnselectedItemWithData" dxfId="51"/>
            <x14:slicerStyleElement type="hoveredSelectedItemWithData" dxfId="50"/>
            <x14:slicerStyleElement type="hoveredUnselectedItemWithNoData" dxfId="49"/>
            <x14:slicerStyleElement type="hoveredSelectedItemWithNoData" dxfId="48"/>
          </x14:slicerStyleElements>
        </x14:slicerStyle>
        <x14:slicerStyle name="SlicerStyleDark5 5 3 2 2">
          <x14:slicerStyleElements>
            <x14:slicerStyleElement type="unselectedItemWithData" dxfId="47"/>
            <x14:slicerStyleElement type="unselectedItemWithNoData" dxfId="46"/>
            <x14:slicerStyleElement type="selectedItemWithData" dxfId="45"/>
            <x14:slicerStyleElement type="selectedItemWithNoData" dxfId="44"/>
            <x14:slicerStyleElement type="hoveredUnselectedItemWithData" dxfId="43"/>
            <x14:slicerStyleElement type="hoveredSelectedItemWithData" dxfId="42"/>
            <x14:slicerStyleElement type="hoveredUnselectedItemWithNoData" dxfId="41"/>
            <x14:slicerStyleElement type="hoveredSelectedItemWithNoData" dxfId="40"/>
          </x14:slicerStyleElements>
        </x14:slicerStyle>
        <x14:slicerStyle name="SlicerStyleDark5 5 3 2 2 2">
          <x14:slicerStyleElements>
            <x14:slicerStyleElement type="unselectedItemWithData" dxfId="39"/>
            <x14:slicerStyleElement type="unselectedItemWithNoData" dxfId="38"/>
            <x14:slicerStyleElement type="selectedItemWithData" dxfId="37"/>
            <x14:slicerStyleElement type="selectedItemWithNoData" dxfId="36"/>
            <x14:slicerStyleElement type="hoveredUnselectedItemWithData" dxfId="35"/>
            <x14:slicerStyleElement type="hoveredSelectedItemWithData" dxfId="34"/>
            <x14:slicerStyleElement type="hoveredUnselectedItemWithNoData" dxfId="33"/>
            <x14:slicerStyleElement type="hoveredSelectedItemWithNoData" dxfId="32"/>
          </x14:slicerStyleElements>
        </x14:slicerStyle>
        <x14:slicerStyle name="SlicerStyleDark5 5 3 2 2 2 2">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licerStyleDark5 5 3 2 2 2 3">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Dark5 5 3 2 2 2 3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Dark5 5 3 3">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1.xml"/><Relationship Id="rId21" Type="http://schemas.openxmlformats.org/officeDocument/2006/relationships/pivotCacheDefinition" Target="pivotCache/pivotCacheDefinition6.xml"/><Relationship Id="rId42" Type="http://schemas.microsoft.com/office/2007/relationships/slicerCache" Target="slicerCaches/slicerCache2.xml"/><Relationship Id="rId47" Type="http://schemas.openxmlformats.org/officeDocument/2006/relationships/sharedStrings" Target="sharedStrings.xml"/><Relationship Id="rId63" Type="http://schemas.openxmlformats.org/officeDocument/2006/relationships/customXml" Target="../customXml/item14.xml"/><Relationship Id="rId68" Type="http://schemas.openxmlformats.org/officeDocument/2006/relationships/customXml" Target="../customXml/item19.xml"/><Relationship Id="rId84" Type="http://schemas.openxmlformats.org/officeDocument/2006/relationships/customXml" Target="../customXml/item35.xml"/><Relationship Id="rId89" Type="http://schemas.openxmlformats.org/officeDocument/2006/relationships/customXml" Target="../customXml/item40.xml"/><Relationship Id="rId16" Type="http://schemas.openxmlformats.org/officeDocument/2006/relationships/pivotCacheDefinition" Target="pivotCache/pivotCacheDefinition1.xml"/><Relationship Id="rId11" Type="http://schemas.openxmlformats.org/officeDocument/2006/relationships/worksheet" Target="worksheets/sheet11.xml"/><Relationship Id="rId32" Type="http://schemas.openxmlformats.org/officeDocument/2006/relationships/pivotCacheDefinition" Target="pivotCache/pivotCacheDefinition17.xml"/><Relationship Id="rId37" Type="http://schemas.openxmlformats.org/officeDocument/2006/relationships/pivotCacheDefinition" Target="pivotCache/pivotCacheDefinition22.xml"/><Relationship Id="rId53" Type="http://schemas.openxmlformats.org/officeDocument/2006/relationships/customXml" Target="../customXml/item4.xml"/><Relationship Id="rId58" Type="http://schemas.openxmlformats.org/officeDocument/2006/relationships/customXml" Target="../customXml/item9.xml"/><Relationship Id="rId74" Type="http://schemas.openxmlformats.org/officeDocument/2006/relationships/customXml" Target="../customXml/item25.xml"/><Relationship Id="rId79" Type="http://schemas.openxmlformats.org/officeDocument/2006/relationships/customXml" Target="../customXml/item30.xml"/><Relationship Id="rId5" Type="http://schemas.openxmlformats.org/officeDocument/2006/relationships/worksheet" Target="worksheets/sheet5.xml"/><Relationship Id="rId90" Type="http://schemas.openxmlformats.org/officeDocument/2006/relationships/customXml" Target="../customXml/item41.xml"/><Relationship Id="rId95" Type="http://schemas.openxmlformats.org/officeDocument/2006/relationships/customXml" Target="../customXml/item46.xml"/><Relationship Id="rId22" Type="http://schemas.openxmlformats.org/officeDocument/2006/relationships/pivotCacheDefinition" Target="pivotCache/pivotCacheDefinition7.xml"/><Relationship Id="rId27" Type="http://schemas.openxmlformats.org/officeDocument/2006/relationships/pivotCacheDefinition" Target="pivotCache/pivotCacheDefinition12.xml"/><Relationship Id="rId43" Type="http://schemas.microsoft.com/office/2007/relationships/slicerCache" Target="slicerCaches/slicerCache3.xml"/><Relationship Id="rId48" Type="http://schemas.openxmlformats.org/officeDocument/2006/relationships/powerPivotData" Target="model/item.data"/><Relationship Id="rId64" Type="http://schemas.openxmlformats.org/officeDocument/2006/relationships/customXml" Target="../customXml/item15.xml"/><Relationship Id="rId69" Type="http://schemas.openxmlformats.org/officeDocument/2006/relationships/customXml" Target="../customXml/item20.xml"/><Relationship Id="rId80" Type="http://schemas.openxmlformats.org/officeDocument/2006/relationships/customXml" Target="../customXml/item31.xml"/><Relationship Id="rId85" Type="http://schemas.openxmlformats.org/officeDocument/2006/relationships/customXml" Target="../customXml/item36.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openxmlformats.org/officeDocument/2006/relationships/pivotCacheDefinition" Target="pivotCache/pivotCacheDefinition10.xml"/><Relationship Id="rId33" Type="http://schemas.openxmlformats.org/officeDocument/2006/relationships/pivotCacheDefinition" Target="pivotCache/pivotCacheDefinition18.xml"/><Relationship Id="rId38" Type="http://schemas.openxmlformats.org/officeDocument/2006/relationships/pivotCacheDefinition" Target="pivotCache/pivotCacheDefinition23.xml"/><Relationship Id="rId46" Type="http://schemas.openxmlformats.org/officeDocument/2006/relationships/styles" Target="styles.xml"/><Relationship Id="rId59" Type="http://schemas.openxmlformats.org/officeDocument/2006/relationships/customXml" Target="../customXml/item10.xml"/><Relationship Id="rId67" Type="http://schemas.openxmlformats.org/officeDocument/2006/relationships/customXml" Target="../customXml/item18.xml"/><Relationship Id="rId20" Type="http://schemas.openxmlformats.org/officeDocument/2006/relationships/pivotCacheDefinition" Target="pivotCache/pivotCacheDefinition5.xml"/><Relationship Id="rId41" Type="http://schemas.microsoft.com/office/2007/relationships/slicerCache" Target="slicerCaches/slicerCache1.xml"/><Relationship Id="rId54" Type="http://schemas.openxmlformats.org/officeDocument/2006/relationships/customXml" Target="../customXml/item5.xml"/><Relationship Id="rId62" Type="http://schemas.openxmlformats.org/officeDocument/2006/relationships/customXml" Target="../customXml/item13.xml"/><Relationship Id="rId70" Type="http://schemas.openxmlformats.org/officeDocument/2006/relationships/customXml" Target="../customXml/item21.xml"/><Relationship Id="rId75" Type="http://schemas.openxmlformats.org/officeDocument/2006/relationships/customXml" Target="../customXml/item26.xml"/><Relationship Id="rId83" Type="http://schemas.openxmlformats.org/officeDocument/2006/relationships/customXml" Target="../customXml/item34.xml"/><Relationship Id="rId88" Type="http://schemas.openxmlformats.org/officeDocument/2006/relationships/customXml" Target="../customXml/item39.xml"/><Relationship Id="rId91" Type="http://schemas.openxmlformats.org/officeDocument/2006/relationships/customXml" Target="../customXml/item42.xml"/><Relationship Id="rId96" Type="http://schemas.openxmlformats.org/officeDocument/2006/relationships/customXml" Target="../customXml/item47.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8.xml"/><Relationship Id="rId28" Type="http://schemas.openxmlformats.org/officeDocument/2006/relationships/pivotCacheDefinition" Target="pivotCache/pivotCacheDefinition13.xml"/><Relationship Id="rId36" Type="http://schemas.openxmlformats.org/officeDocument/2006/relationships/pivotCacheDefinition" Target="pivotCache/pivotCacheDefinition21.xml"/><Relationship Id="rId49" Type="http://schemas.openxmlformats.org/officeDocument/2006/relationships/calcChain" Target="calcChain.xml"/><Relationship Id="rId57" Type="http://schemas.openxmlformats.org/officeDocument/2006/relationships/customXml" Target="../customXml/item8.xml"/><Relationship Id="rId10" Type="http://schemas.openxmlformats.org/officeDocument/2006/relationships/worksheet" Target="worksheets/sheet10.xml"/><Relationship Id="rId31" Type="http://schemas.openxmlformats.org/officeDocument/2006/relationships/pivotCacheDefinition" Target="pivotCache/pivotCacheDefinition16.xml"/><Relationship Id="rId44" Type="http://schemas.openxmlformats.org/officeDocument/2006/relationships/theme" Target="theme/theme1.xml"/><Relationship Id="rId52" Type="http://schemas.openxmlformats.org/officeDocument/2006/relationships/customXml" Target="../customXml/item3.xml"/><Relationship Id="rId60" Type="http://schemas.openxmlformats.org/officeDocument/2006/relationships/customXml" Target="../customXml/item11.xml"/><Relationship Id="rId65" Type="http://schemas.openxmlformats.org/officeDocument/2006/relationships/customXml" Target="../customXml/item16.xml"/><Relationship Id="rId73" Type="http://schemas.openxmlformats.org/officeDocument/2006/relationships/customXml" Target="../customXml/item24.xml"/><Relationship Id="rId78" Type="http://schemas.openxmlformats.org/officeDocument/2006/relationships/customXml" Target="../customXml/item29.xml"/><Relationship Id="rId81" Type="http://schemas.openxmlformats.org/officeDocument/2006/relationships/customXml" Target="../customXml/item32.xml"/><Relationship Id="rId86" Type="http://schemas.openxmlformats.org/officeDocument/2006/relationships/customXml" Target="../customXml/item37.xml"/><Relationship Id="rId94" Type="http://schemas.openxmlformats.org/officeDocument/2006/relationships/customXml" Target="../customXml/item45.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39" Type="http://schemas.openxmlformats.org/officeDocument/2006/relationships/pivotCacheDefinition" Target="pivotCache/pivotCacheDefinition24.xml"/><Relationship Id="rId34" Type="http://schemas.openxmlformats.org/officeDocument/2006/relationships/pivotCacheDefinition" Target="pivotCache/pivotCacheDefinition19.xml"/><Relationship Id="rId50" Type="http://schemas.openxmlformats.org/officeDocument/2006/relationships/customXml" Target="../customXml/item1.xml"/><Relationship Id="rId55" Type="http://schemas.openxmlformats.org/officeDocument/2006/relationships/customXml" Target="../customXml/item6.xml"/><Relationship Id="rId76" Type="http://schemas.openxmlformats.org/officeDocument/2006/relationships/customXml" Target="../customXml/item27.xml"/><Relationship Id="rId97" Type="http://schemas.openxmlformats.org/officeDocument/2006/relationships/customXml" Target="../customXml/item48.xml"/><Relationship Id="rId7" Type="http://schemas.openxmlformats.org/officeDocument/2006/relationships/worksheet" Target="worksheets/sheet7.xml"/><Relationship Id="rId71" Type="http://schemas.openxmlformats.org/officeDocument/2006/relationships/customXml" Target="../customXml/item22.xml"/><Relationship Id="rId92" Type="http://schemas.openxmlformats.org/officeDocument/2006/relationships/customXml" Target="../customXml/item43.xml"/><Relationship Id="rId2" Type="http://schemas.openxmlformats.org/officeDocument/2006/relationships/worksheet" Target="worksheets/sheet2.xml"/><Relationship Id="rId29" Type="http://schemas.openxmlformats.org/officeDocument/2006/relationships/pivotCacheDefinition" Target="pivotCache/pivotCacheDefinition14.xml"/><Relationship Id="rId24" Type="http://schemas.openxmlformats.org/officeDocument/2006/relationships/pivotCacheDefinition" Target="pivotCache/pivotCacheDefinition9.xml"/><Relationship Id="rId40" Type="http://schemas.openxmlformats.org/officeDocument/2006/relationships/pivotCacheDefinition" Target="pivotCache/pivotCacheDefinition25.xml"/><Relationship Id="rId45" Type="http://schemas.openxmlformats.org/officeDocument/2006/relationships/connections" Target="connections.xml"/><Relationship Id="rId66" Type="http://schemas.openxmlformats.org/officeDocument/2006/relationships/customXml" Target="../customXml/item17.xml"/><Relationship Id="rId87" Type="http://schemas.openxmlformats.org/officeDocument/2006/relationships/customXml" Target="../customXml/item38.xml"/><Relationship Id="rId61" Type="http://schemas.openxmlformats.org/officeDocument/2006/relationships/customXml" Target="../customXml/item12.xml"/><Relationship Id="rId82" Type="http://schemas.openxmlformats.org/officeDocument/2006/relationships/customXml" Target="../customXml/item33.xml"/><Relationship Id="rId19" Type="http://schemas.openxmlformats.org/officeDocument/2006/relationships/pivotCacheDefinition" Target="pivotCache/pivotCacheDefinition4.xml"/><Relationship Id="rId14" Type="http://schemas.openxmlformats.org/officeDocument/2006/relationships/worksheet" Target="worksheets/sheet14.xml"/><Relationship Id="rId30" Type="http://schemas.openxmlformats.org/officeDocument/2006/relationships/pivotCacheDefinition" Target="pivotCache/pivotCacheDefinition15.xml"/><Relationship Id="rId35" Type="http://schemas.openxmlformats.org/officeDocument/2006/relationships/pivotCacheDefinition" Target="pivotCache/pivotCacheDefinition20.xml"/><Relationship Id="rId56" Type="http://schemas.openxmlformats.org/officeDocument/2006/relationships/customXml" Target="../customXml/item7.xml"/><Relationship Id="rId77" Type="http://schemas.openxmlformats.org/officeDocument/2006/relationships/customXml" Target="../customXml/item28.xml"/><Relationship Id="rId8" Type="http://schemas.openxmlformats.org/officeDocument/2006/relationships/worksheet" Target="worksheets/sheet8.xml"/><Relationship Id="rId51" Type="http://schemas.openxmlformats.org/officeDocument/2006/relationships/customXml" Target="../customXml/item2.xml"/><Relationship Id="rId72" Type="http://schemas.openxmlformats.org/officeDocument/2006/relationships/customXml" Target="../customXml/item23.xml"/><Relationship Id="rId93" Type="http://schemas.openxmlformats.org/officeDocument/2006/relationships/customXml" Target="../customXml/item44.xml"/><Relationship Id="rId98"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6.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7.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8.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9.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0.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1.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2.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3.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4.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5.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6.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7.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8.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29.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0.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1.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2.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3.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4.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5.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6.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Ex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4.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Ex5.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Data.xlsm]KPI!Total Order</c:name>
    <c:fmtId val="7"/>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A39BC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A39BC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A39BC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KPI!$F$2</c:f>
              <c:strCache>
                <c:ptCount val="1"/>
                <c:pt idx="0">
                  <c:v>Total</c:v>
                </c:pt>
              </c:strCache>
            </c:strRef>
          </c:tx>
          <c:spPr>
            <a:ln w="28575" cap="rnd">
              <a:solidFill>
                <a:srgbClr val="A39BC5"/>
              </a:solidFill>
              <a:round/>
            </a:ln>
            <a:effectLst/>
          </c:spPr>
          <c:marker>
            <c:symbol val="none"/>
          </c:marker>
          <c:cat>
            <c:strRef>
              <c:f>KPI!$E$3:$E$15</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KPI!$F$3:$F$15</c:f>
              <c:numCache>
                <c:formatCode>General</c:formatCode>
                <c:ptCount val="12"/>
                <c:pt idx="0">
                  <c:v>343</c:v>
                </c:pt>
                <c:pt idx="1">
                  <c:v>341</c:v>
                </c:pt>
                <c:pt idx="2">
                  <c:v>702</c:v>
                </c:pt>
                <c:pt idx="3">
                  <c:v>162</c:v>
                </c:pt>
                <c:pt idx="4">
                  <c:v>178</c:v>
                </c:pt>
                <c:pt idx="5">
                  <c:v>338</c:v>
                </c:pt>
                <c:pt idx="6">
                  <c:v>364</c:v>
                </c:pt>
                <c:pt idx="7">
                  <c:v>354</c:v>
                </c:pt>
                <c:pt idx="8">
                  <c:v>369</c:v>
                </c:pt>
                <c:pt idx="9">
                  <c:v>753</c:v>
                </c:pt>
                <c:pt idx="10">
                  <c:v>417</c:v>
                </c:pt>
                <c:pt idx="11">
                  <c:v>688</c:v>
                </c:pt>
              </c:numCache>
            </c:numRef>
          </c:val>
          <c:smooth val="0"/>
          <c:extLst>
            <c:ext xmlns:c16="http://schemas.microsoft.com/office/drawing/2014/chart" uri="{C3380CC4-5D6E-409C-BE32-E72D297353CC}">
              <c16:uniqueId val="{00000001-CEA7-49F3-BAC0-1EECD0B4E904}"/>
            </c:ext>
          </c:extLst>
        </c:ser>
        <c:dLbls>
          <c:showLegendKey val="0"/>
          <c:showVal val="0"/>
          <c:showCatName val="0"/>
          <c:showSerName val="0"/>
          <c:showPercent val="0"/>
          <c:showBubbleSize val="0"/>
        </c:dLbls>
        <c:smooth val="0"/>
        <c:axId val="1030807151"/>
        <c:axId val="1030810991"/>
      </c:lineChart>
      <c:catAx>
        <c:axId val="1030807151"/>
        <c:scaling>
          <c:orientation val="minMax"/>
        </c:scaling>
        <c:delete val="1"/>
        <c:axPos val="b"/>
        <c:numFmt formatCode="General" sourceLinked="1"/>
        <c:majorTickMark val="none"/>
        <c:minorTickMark val="none"/>
        <c:tickLblPos val="nextTo"/>
        <c:crossAx val="1030810991"/>
        <c:crosses val="autoZero"/>
        <c:auto val="1"/>
        <c:lblAlgn val="ctr"/>
        <c:lblOffset val="100"/>
        <c:noMultiLvlLbl val="0"/>
      </c:catAx>
      <c:valAx>
        <c:axId val="1030810991"/>
        <c:scaling>
          <c:orientation val="minMax"/>
        </c:scaling>
        <c:delete val="1"/>
        <c:axPos val="l"/>
        <c:numFmt formatCode="General" sourceLinked="1"/>
        <c:majorTickMark val="none"/>
        <c:minorTickMark val="none"/>
        <c:tickLblPos val="nextTo"/>
        <c:crossAx val="1030807151"/>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Data.xlsm]KPI!Total Quantiy </c:name>
    <c:fmtId val="4"/>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rgbClr val="A39BC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KPI!$L$2</c:f>
              <c:strCache>
                <c:ptCount val="1"/>
                <c:pt idx="0">
                  <c:v>Total</c:v>
                </c:pt>
              </c:strCache>
            </c:strRef>
          </c:tx>
          <c:spPr>
            <a:ln w="28575" cap="rnd">
              <a:solidFill>
                <a:srgbClr val="A39BC5"/>
              </a:solidFill>
              <a:round/>
            </a:ln>
            <a:effectLst/>
          </c:spPr>
          <c:marker>
            <c:symbol val="none"/>
          </c:marker>
          <c:cat>
            <c:strRef>
              <c:f>KPI!$K$3:$K$15</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KPI!$L$3:$L$15</c:f>
              <c:numCache>
                <c:formatCode>General</c:formatCode>
                <c:ptCount val="12"/>
                <c:pt idx="0">
                  <c:v>2447</c:v>
                </c:pt>
                <c:pt idx="1">
                  <c:v>2784</c:v>
                </c:pt>
                <c:pt idx="2">
                  <c:v>5419</c:v>
                </c:pt>
                <c:pt idx="3">
                  <c:v>1067</c:v>
                </c:pt>
                <c:pt idx="4">
                  <c:v>1475</c:v>
                </c:pt>
                <c:pt idx="5">
                  <c:v>2705</c:v>
                </c:pt>
                <c:pt idx="6">
                  <c:v>2680</c:v>
                </c:pt>
                <c:pt idx="7">
                  <c:v>2564</c:v>
                </c:pt>
                <c:pt idx="8">
                  <c:v>2791</c:v>
                </c:pt>
                <c:pt idx="9">
                  <c:v>5775</c:v>
                </c:pt>
                <c:pt idx="10">
                  <c:v>3104</c:v>
                </c:pt>
                <c:pt idx="11">
                  <c:v>5062</c:v>
                </c:pt>
              </c:numCache>
            </c:numRef>
          </c:val>
          <c:smooth val="0"/>
          <c:extLst>
            <c:ext xmlns:c16="http://schemas.microsoft.com/office/drawing/2014/chart" uri="{C3380CC4-5D6E-409C-BE32-E72D297353CC}">
              <c16:uniqueId val="{00000000-A660-4C45-BD6D-1FA592BCE388}"/>
            </c:ext>
          </c:extLst>
        </c:ser>
        <c:dLbls>
          <c:showLegendKey val="0"/>
          <c:showVal val="0"/>
          <c:showCatName val="0"/>
          <c:showSerName val="0"/>
          <c:showPercent val="0"/>
          <c:showBubbleSize val="0"/>
        </c:dLbls>
        <c:smooth val="0"/>
        <c:axId val="1030847471"/>
        <c:axId val="1030850831"/>
      </c:lineChart>
      <c:catAx>
        <c:axId val="1030847471"/>
        <c:scaling>
          <c:orientation val="minMax"/>
        </c:scaling>
        <c:delete val="1"/>
        <c:axPos val="b"/>
        <c:numFmt formatCode="General" sourceLinked="1"/>
        <c:majorTickMark val="none"/>
        <c:minorTickMark val="none"/>
        <c:tickLblPos val="nextTo"/>
        <c:crossAx val="1030850831"/>
        <c:crosses val="autoZero"/>
        <c:auto val="1"/>
        <c:lblAlgn val="ctr"/>
        <c:lblOffset val="100"/>
        <c:noMultiLvlLbl val="0"/>
      </c:catAx>
      <c:valAx>
        <c:axId val="1030850831"/>
        <c:scaling>
          <c:orientation val="minMax"/>
        </c:scaling>
        <c:delete val="1"/>
        <c:axPos val="l"/>
        <c:numFmt formatCode="General" sourceLinked="1"/>
        <c:majorTickMark val="none"/>
        <c:minorTickMark val="none"/>
        <c:tickLblPos val="nextTo"/>
        <c:crossAx val="1030847471"/>
        <c:crosses val="autoZero"/>
        <c:crossBetween val="between"/>
      </c:valAx>
      <c:spPr>
        <a:noFill/>
        <a:ln>
          <a:noFill/>
        </a:ln>
        <a:effectLst>
          <a:glow rad="76200">
            <a:schemeClr val="accent1">
              <a:alpha val="40000"/>
            </a:schemeClr>
          </a:glow>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Data.xlsm]KPI!Total Profit</c:name>
    <c:fmtId val="5"/>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A39BC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KPI!$I$2</c:f>
              <c:strCache>
                <c:ptCount val="1"/>
                <c:pt idx="0">
                  <c:v>Total</c:v>
                </c:pt>
              </c:strCache>
            </c:strRef>
          </c:tx>
          <c:spPr>
            <a:ln w="28575" cap="rnd">
              <a:solidFill>
                <a:srgbClr val="A39BC5"/>
              </a:solidFill>
              <a:round/>
            </a:ln>
            <a:effectLst/>
          </c:spPr>
          <c:marker>
            <c:symbol val="none"/>
          </c:marker>
          <c:cat>
            <c:strRef>
              <c:f>KPI!$H$3:$H$15</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KPI!$I$3:$I$15</c:f>
              <c:numCache>
                <c:formatCode>General</c:formatCode>
                <c:ptCount val="12"/>
                <c:pt idx="0">
                  <c:v>11587.436299999999</c:v>
                </c:pt>
                <c:pt idx="1">
                  <c:v>21776.938399999999</c:v>
                </c:pt>
                <c:pt idx="2">
                  <c:v>43369.191899999998</c:v>
                </c:pt>
                <c:pt idx="3">
                  <c:v>10294.610699999999</c:v>
                </c:pt>
                <c:pt idx="4">
                  <c:v>9134.4460999999992</c:v>
                </c:pt>
                <c:pt idx="5">
                  <c:v>13832.6648</c:v>
                </c:pt>
                <c:pt idx="6">
                  <c:v>21285.795399999999</c:v>
                </c:pt>
                <c:pt idx="7">
                  <c:v>28594.6872</c:v>
                </c:pt>
                <c:pt idx="8">
                  <c:v>22411.307799999999</c:v>
                </c:pt>
                <c:pt idx="9">
                  <c:v>35468.426500000001</c:v>
                </c:pt>
                <c:pt idx="10">
                  <c:v>31784.041300000001</c:v>
                </c:pt>
                <c:pt idx="11">
                  <c:v>36857.475299999998</c:v>
                </c:pt>
              </c:numCache>
            </c:numRef>
          </c:val>
          <c:smooth val="0"/>
          <c:extLst>
            <c:ext xmlns:c16="http://schemas.microsoft.com/office/drawing/2014/chart" uri="{C3380CC4-5D6E-409C-BE32-E72D297353CC}">
              <c16:uniqueId val="{00000000-24CB-48FA-A467-C46B7C4AA287}"/>
            </c:ext>
          </c:extLst>
        </c:ser>
        <c:dLbls>
          <c:showLegendKey val="0"/>
          <c:showVal val="0"/>
          <c:showCatName val="0"/>
          <c:showSerName val="0"/>
          <c:showPercent val="0"/>
          <c:showBubbleSize val="0"/>
        </c:dLbls>
        <c:smooth val="0"/>
        <c:axId val="1030831631"/>
        <c:axId val="1030839791"/>
      </c:lineChart>
      <c:catAx>
        <c:axId val="1030831631"/>
        <c:scaling>
          <c:orientation val="minMax"/>
        </c:scaling>
        <c:delete val="1"/>
        <c:axPos val="b"/>
        <c:numFmt formatCode="General" sourceLinked="1"/>
        <c:majorTickMark val="none"/>
        <c:minorTickMark val="none"/>
        <c:tickLblPos val="nextTo"/>
        <c:crossAx val="1030839791"/>
        <c:crosses val="autoZero"/>
        <c:auto val="1"/>
        <c:lblAlgn val="ctr"/>
        <c:lblOffset val="100"/>
        <c:noMultiLvlLbl val="0"/>
      </c:catAx>
      <c:valAx>
        <c:axId val="1030839791"/>
        <c:scaling>
          <c:orientation val="minMax"/>
        </c:scaling>
        <c:delete val="1"/>
        <c:axPos val="l"/>
        <c:numFmt formatCode="General" sourceLinked="1"/>
        <c:majorTickMark val="none"/>
        <c:minorTickMark val="none"/>
        <c:tickLblPos val="nextTo"/>
        <c:crossAx val="10308316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Data.xlsm]KPI!Profit Margin</c:name>
    <c:fmtId val="4"/>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A39BC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KPI!$O$2</c:f>
              <c:strCache>
                <c:ptCount val="1"/>
                <c:pt idx="0">
                  <c:v>Total</c:v>
                </c:pt>
              </c:strCache>
            </c:strRef>
          </c:tx>
          <c:spPr>
            <a:ln w="28575" cap="rnd">
              <a:solidFill>
                <a:srgbClr val="A39BC5"/>
              </a:solidFill>
              <a:round/>
            </a:ln>
            <a:effectLst/>
          </c:spPr>
          <c:marker>
            <c:symbol val="none"/>
          </c:marker>
          <c:cat>
            <c:strRef>
              <c:f>KPI!$N$3:$N$15</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KPI!$O$3:$O$15</c:f>
              <c:numCache>
                <c:formatCode>0.00%;\-0.00%;0.00%</c:formatCode>
                <c:ptCount val="12"/>
                <c:pt idx="0">
                  <c:v>8.4111913903746116E-2</c:v>
                </c:pt>
                <c:pt idx="1">
                  <c:v>0.13692393157737676</c:v>
                </c:pt>
                <c:pt idx="2">
                  <c:v>0.13332326478508968</c:v>
                </c:pt>
                <c:pt idx="3">
                  <c:v>0.17229113129503426</c:v>
                </c:pt>
                <c:pt idx="4">
                  <c:v>9.6228200367828698E-2</c:v>
                </c:pt>
                <c:pt idx="5">
                  <c:v>9.3947592924947948E-2</c:v>
                </c:pt>
                <c:pt idx="6">
                  <c:v>0.13937912177845818</c:v>
                </c:pt>
                <c:pt idx="7">
                  <c:v>0.13948254443029334</c:v>
                </c:pt>
                <c:pt idx="8">
                  <c:v>0.14456221107705233</c:v>
                </c:pt>
                <c:pt idx="9">
                  <c:v>0.10063076299282993</c:v>
                </c:pt>
                <c:pt idx="10">
                  <c:v>0.15866397631604379</c:v>
                </c:pt>
                <c:pt idx="11">
                  <c:v>0.11980328881949807</c:v>
                </c:pt>
              </c:numCache>
            </c:numRef>
          </c:val>
          <c:smooth val="0"/>
          <c:extLst>
            <c:ext xmlns:c16="http://schemas.microsoft.com/office/drawing/2014/chart" uri="{C3380CC4-5D6E-409C-BE32-E72D297353CC}">
              <c16:uniqueId val="{00000000-F1DA-42FC-B040-4C58DC303E84}"/>
            </c:ext>
          </c:extLst>
        </c:ser>
        <c:dLbls>
          <c:showLegendKey val="0"/>
          <c:showVal val="0"/>
          <c:showCatName val="0"/>
          <c:showSerName val="0"/>
          <c:showPercent val="0"/>
          <c:showBubbleSize val="0"/>
        </c:dLbls>
        <c:smooth val="0"/>
        <c:axId val="1030799951"/>
        <c:axId val="1030819631"/>
      </c:lineChart>
      <c:catAx>
        <c:axId val="1030799951"/>
        <c:scaling>
          <c:orientation val="minMax"/>
        </c:scaling>
        <c:delete val="1"/>
        <c:axPos val="b"/>
        <c:numFmt formatCode="General" sourceLinked="1"/>
        <c:majorTickMark val="none"/>
        <c:minorTickMark val="none"/>
        <c:tickLblPos val="nextTo"/>
        <c:crossAx val="1030819631"/>
        <c:crosses val="autoZero"/>
        <c:auto val="1"/>
        <c:lblAlgn val="ctr"/>
        <c:lblOffset val="100"/>
        <c:noMultiLvlLbl val="0"/>
      </c:catAx>
      <c:valAx>
        <c:axId val="1030819631"/>
        <c:scaling>
          <c:orientation val="minMax"/>
        </c:scaling>
        <c:delete val="1"/>
        <c:axPos val="l"/>
        <c:numFmt formatCode="0.00%;\-0.00%;0.00%" sourceLinked="1"/>
        <c:majorTickMark val="none"/>
        <c:minorTickMark val="none"/>
        <c:tickLblPos val="nextTo"/>
        <c:crossAx val="1030799951"/>
        <c:crosses val="autoZero"/>
        <c:crossBetween val="between"/>
      </c:valAx>
      <c:spPr>
        <a:noFill/>
        <a:ln>
          <a:noFill/>
        </a:ln>
        <a:effectLst>
          <a:glow rad="127000">
            <a:srgbClr val="A39BC5"/>
          </a:glow>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Data.xlsm]KPI!Total Sales</c:name>
    <c:fmtId val="3"/>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A39BC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KPI!$B$1</c:f>
              <c:strCache>
                <c:ptCount val="1"/>
                <c:pt idx="0">
                  <c:v>Total</c:v>
                </c:pt>
              </c:strCache>
            </c:strRef>
          </c:tx>
          <c:spPr>
            <a:ln w="28575" cap="rnd">
              <a:solidFill>
                <a:srgbClr val="A39BC5"/>
              </a:solidFill>
              <a:round/>
            </a:ln>
            <a:effectLst/>
          </c:spPr>
          <c:marker>
            <c:symbol val="none"/>
          </c:marker>
          <c:cat>
            <c:strRef>
              <c:f>KPI!$A$2:$A$14</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KPI!$B$2:$B$14</c:f>
              <c:numCache>
                <c:formatCode>General</c:formatCode>
                <c:ptCount val="12"/>
                <c:pt idx="0">
                  <c:v>137762.1286</c:v>
                </c:pt>
                <c:pt idx="1">
                  <c:v>159044.06299999999</c:v>
                </c:pt>
                <c:pt idx="2">
                  <c:v>325293.50349999999</c:v>
                </c:pt>
                <c:pt idx="3">
                  <c:v>59751.251400000001</c:v>
                </c:pt>
                <c:pt idx="4">
                  <c:v>94924.835600000006</c:v>
                </c:pt>
                <c:pt idx="5">
                  <c:v>147238.09700000001</c:v>
                </c:pt>
                <c:pt idx="6">
                  <c:v>152718.67929999999</c:v>
                </c:pt>
                <c:pt idx="7">
                  <c:v>205005.48879999999</c:v>
                </c:pt>
                <c:pt idx="8">
                  <c:v>155028.81169999999</c:v>
                </c:pt>
                <c:pt idx="9">
                  <c:v>352461.071</c:v>
                </c:pt>
                <c:pt idx="10">
                  <c:v>200322.9847</c:v>
                </c:pt>
                <c:pt idx="11">
                  <c:v>307649.94569999998</c:v>
                </c:pt>
              </c:numCache>
            </c:numRef>
          </c:val>
          <c:smooth val="0"/>
          <c:extLst>
            <c:ext xmlns:c16="http://schemas.microsoft.com/office/drawing/2014/chart" uri="{C3380CC4-5D6E-409C-BE32-E72D297353CC}">
              <c16:uniqueId val="{00000000-7A85-4874-A2DA-3AA86E963763}"/>
            </c:ext>
          </c:extLst>
        </c:ser>
        <c:dLbls>
          <c:showLegendKey val="0"/>
          <c:showVal val="0"/>
          <c:showCatName val="0"/>
          <c:showSerName val="0"/>
          <c:showPercent val="0"/>
          <c:showBubbleSize val="0"/>
        </c:dLbls>
        <c:smooth val="0"/>
        <c:axId val="1030816751"/>
        <c:axId val="1030821551"/>
      </c:lineChart>
      <c:catAx>
        <c:axId val="1030816751"/>
        <c:scaling>
          <c:orientation val="minMax"/>
        </c:scaling>
        <c:delete val="1"/>
        <c:axPos val="b"/>
        <c:numFmt formatCode="General" sourceLinked="1"/>
        <c:majorTickMark val="none"/>
        <c:minorTickMark val="none"/>
        <c:tickLblPos val="nextTo"/>
        <c:crossAx val="1030821551"/>
        <c:crosses val="autoZero"/>
        <c:auto val="1"/>
        <c:lblAlgn val="ctr"/>
        <c:lblOffset val="100"/>
        <c:noMultiLvlLbl val="0"/>
      </c:catAx>
      <c:valAx>
        <c:axId val="1030821551"/>
        <c:scaling>
          <c:orientation val="minMax"/>
        </c:scaling>
        <c:delete val="1"/>
        <c:axPos val="l"/>
        <c:numFmt formatCode="General" sourceLinked="1"/>
        <c:majorTickMark val="none"/>
        <c:minorTickMark val="none"/>
        <c:tickLblPos val="nextTo"/>
        <c:crossAx val="103081675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Data.xlsm]KPI!Total Order</c:name>
    <c:fmtId val="3"/>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A39BC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KPI!$F$2</c:f>
              <c:strCache>
                <c:ptCount val="1"/>
                <c:pt idx="0">
                  <c:v>Total</c:v>
                </c:pt>
              </c:strCache>
            </c:strRef>
          </c:tx>
          <c:spPr>
            <a:ln w="28575" cap="rnd">
              <a:solidFill>
                <a:srgbClr val="A39BC5"/>
              </a:solidFill>
              <a:round/>
            </a:ln>
            <a:effectLst/>
          </c:spPr>
          <c:marker>
            <c:symbol val="none"/>
          </c:marker>
          <c:cat>
            <c:strRef>
              <c:f>KPI!$E$3:$E$15</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KPI!$F$3:$F$15</c:f>
              <c:numCache>
                <c:formatCode>General</c:formatCode>
                <c:ptCount val="12"/>
                <c:pt idx="0">
                  <c:v>343</c:v>
                </c:pt>
                <c:pt idx="1">
                  <c:v>341</c:v>
                </c:pt>
                <c:pt idx="2">
                  <c:v>702</c:v>
                </c:pt>
                <c:pt idx="3">
                  <c:v>162</c:v>
                </c:pt>
                <c:pt idx="4">
                  <c:v>178</c:v>
                </c:pt>
                <c:pt idx="5">
                  <c:v>338</c:v>
                </c:pt>
                <c:pt idx="6">
                  <c:v>364</c:v>
                </c:pt>
                <c:pt idx="7">
                  <c:v>354</c:v>
                </c:pt>
                <c:pt idx="8">
                  <c:v>369</c:v>
                </c:pt>
                <c:pt idx="9">
                  <c:v>753</c:v>
                </c:pt>
                <c:pt idx="10">
                  <c:v>417</c:v>
                </c:pt>
                <c:pt idx="11">
                  <c:v>688</c:v>
                </c:pt>
              </c:numCache>
            </c:numRef>
          </c:val>
          <c:smooth val="0"/>
          <c:extLst>
            <c:ext xmlns:c16="http://schemas.microsoft.com/office/drawing/2014/chart" uri="{C3380CC4-5D6E-409C-BE32-E72D297353CC}">
              <c16:uniqueId val="{00000000-2BF3-4C2D-82CC-DF039C2F61FD}"/>
            </c:ext>
          </c:extLst>
        </c:ser>
        <c:dLbls>
          <c:showLegendKey val="0"/>
          <c:showVal val="0"/>
          <c:showCatName val="0"/>
          <c:showSerName val="0"/>
          <c:showPercent val="0"/>
          <c:showBubbleSize val="0"/>
        </c:dLbls>
        <c:smooth val="0"/>
        <c:axId val="1030807151"/>
        <c:axId val="1030810991"/>
      </c:lineChart>
      <c:catAx>
        <c:axId val="1030807151"/>
        <c:scaling>
          <c:orientation val="minMax"/>
        </c:scaling>
        <c:delete val="1"/>
        <c:axPos val="b"/>
        <c:numFmt formatCode="General" sourceLinked="1"/>
        <c:majorTickMark val="none"/>
        <c:minorTickMark val="none"/>
        <c:tickLblPos val="nextTo"/>
        <c:crossAx val="1030810991"/>
        <c:crosses val="autoZero"/>
        <c:auto val="1"/>
        <c:lblAlgn val="ctr"/>
        <c:lblOffset val="100"/>
        <c:noMultiLvlLbl val="0"/>
      </c:catAx>
      <c:valAx>
        <c:axId val="1030810991"/>
        <c:scaling>
          <c:orientation val="minMax"/>
        </c:scaling>
        <c:delete val="1"/>
        <c:axPos val="l"/>
        <c:numFmt formatCode="General" sourceLinked="1"/>
        <c:majorTickMark val="none"/>
        <c:minorTickMark val="none"/>
        <c:tickLblPos val="nextTo"/>
        <c:crossAx val="1030807151"/>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Data.xlsm]Profit Month!Monthly Profit  Trend </c:name>
    <c:fmtId val="3"/>
  </c:pivotSource>
  <c:chart>
    <c:title>
      <c:tx>
        <c:rich>
          <a:bodyPr rot="0" spcFirstLastPara="1" vertOverflow="ellipsis" vert="horz" wrap="square" anchor="ctr" anchorCtr="1"/>
          <a:lstStyle/>
          <a:p>
            <a:pPr>
              <a:defRPr lang="en-US" sz="1080" b="0" i="0" u="none" strike="noStrike" kern="1200" spc="0" baseline="0">
                <a:solidFill>
                  <a:srgbClr val="5F5490"/>
                </a:solidFill>
                <a:latin typeface="+mn-lt"/>
                <a:ea typeface="+mn-ea"/>
                <a:cs typeface="+mn-cs"/>
              </a:defRPr>
            </a:pPr>
            <a:r>
              <a:rPr lang="en-US" sz="2300" b="1" kern="1100" baseline="0">
                <a:solidFill>
                  <a:srgbClr val="5F5490"/>
                </a:solidFill>
              </a:rPr>
              <a:t>Monthly Profit  Trend </a:t>
            </a:r>
          </a:p>
        </c:rich>
      </c:tx>
      <c:overlay val="0"/>
      <c:spPr>
        <a:noFill/>
        <a:ln>
          <a:noFill/>
        </a:ln>
        <a:effectLst/>
      </c:spPr>
    </c:title>
    <c:autoTitleDeleted val="0"/>
    <c:pivotFmts>
      <c:pivotFmt>
        <c:idx val="0"/>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3"/>
        <c:spPr>
          <a:ln w="28575" cap="rnd">
            <a:solidFill>
              <a:srgbClr val="7468A8"/>
            </a:solidFill>
            <a:round/>
          </a:ln>
          <a:effectLst/>
        </c:spPr>
        <c:marker>
          <c:symbol val="none"/>
        </c:marker>
        <c:dLbl>
          <c:idx val="0"/>
          <c:spPr>
            <a:noFill/>
            <a:ln>
              <a:noFill/>
            </a:ln>
            <a:effectLst/>
          </c:spPr>
          <c:txPr>
            <a:bodyPr rot="0" spcFirstLastPara="1" vertOverflow="ellipsis" vert="horz" wrap="square" anchor="ctr" anchorCtr="1"/>
            <a:lstStyle/>
            <a:p>
              <a:pPr>
                <a:defRPr lang="en-US" sz="1400" b="1" i="0" u="none" strike="noStrike" kern="1200" baseline="0">
                  <a:solidFill>
                    <a:schemeClr val="tx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rgbClr val="7468A8"/>
            </a:solidFill>
            <a:round/>
          </a:ln>
          <a:effectLst/>
        </c:spPr>
        <c:marker>
          <c:symbol val="none"/>
        </c:marker>
        <c:dLbl>
          <c:idx val="0"/>
          <c:tx>
            <c:rich>
              <a:bodyPr rot="0" spcFirstLastPara="1" vertOverflow="ellipsis" vert="horz" wrap="square" anchor="ctr" anchorCtr="1"/>
              <a:lstStyle/>
              <a:p>
                <a:pPr>
                  <a:defRPr lang="en-US" sz="1400" b="1" i="0" u="none" strike="noStrike" kern="1200" baseline="0">
                    <a:solidFill>
                      <a:schemeClr val="tx1">
                        <a:lumMod val="65000"/>
                        <a:lumOff val="35000"/>
                      </a:schemeClr>
                    </a:solidFill>
                    <a:latin typeface="+mn-lt"/>
                    <a:ea typeface="+mn-ea"/>
                    <a:cs typeface="+mn-cs"/>
                  </a:defRPr>
                </a:pPr>
                <a:fld id="{A050AAFC-BBB5-44A9-AF0E-50D6D63316AB}" type="VALUE">
                  <a:rPr lang="en-US" sz="1600" b="1"/>
                  <a:pPr>
                    <a:defRPr lang="en-US" sz="1400" b="1" i="0" u="none" strike="noStrike" kern="1200" baseline="0">
                      <a:solidFill>
                        <a:schemeClr val="tx1">
                          <a:lumMod val="65000"/>
                          <a:lumOff val="35000"/>
                        </a:schemeClr>
                      </a:solidFill>
                      <a:latin typeface="+mn-lt"/>
                      <a:ea typeface="+mn-ea"/>
                      <a:cs typeface="+mn-cs"/>
                    </a:defRPr>
                  </a:pPr>
                  <a:t>[VALUE]</a:t>
                </a:fld>
                <a:endParaRPr lang="en-GB"/>
              </a:p>
            </c:rich>
          </c:tx>
          <c:spPr>
            <a:noFill/>
            <a:ln>
              <a:noFill/>
            </a:ln>
            <a:effectLst/>
          </c:spPr>
          <c:dLblPos val="t"/>
          <c:showLegendKey val="0"/>
          <c:showVal val="1"/>
          <c:showCatName val="0"/>
          <c:showSerName val="0"/>
          <c:showPercent val="0"/>
          <c:showBubbleSize val="0"/>
          <c:extLst>
            <c:ext xmlns:c15="http://schemas.microsoft.com/office/drawing/2012/chart" uri="{CE6537A1-D6FC-4f65-9D91-7224C49458BB}">
              <c15:layout>
                <c:manualLayout>
                  <c:w val="0.18314808982210554"/>
                  <c:h val="0.14380715568448679"/>
                </c:manualLayout>
              </c15:layout>
              <c15:dlblFieldTable/>
              <c15:showDataLabelsRange val="0"/>
            </c:ext>
          </c:extLst>
        </c:dLbl>
      </c:pivotFmt>
      <c:pivotFmt>
        <c:idx val="5"/>
        <c:spPr>
          <a:ln w="28575" cap="rnd">
            <a:solidFill>
              <a:srgbClr val="7468A8"/>
            </a:solidFill>
            <a:round/>
          </a:ln>
          <a:effectLst/>
        </c:spPr>
        <c:marker>
          <c:symbol val="none"/>
        </c:marker>
        <c:dLbl>
          <c:idx val="0"/>
          <c:layout>
            <c:manualLayout>
              <c:x val="-4.480796445518978E-2"/>
              <c:y val="3.2169654516376031E-2"/>
            </c:manualLayout>
          </c:layout>
          <c:spPr>
            <a:noFill/>
            <a:ln>
              <a:noFill/>
            </a:ln>
            <a:effectLst/>
          </c:spPr>
          <c:txPr>
            <a:bodyPr rot="0" spcFirstLastPara="1" vertOverflow="ellipsis" vert="horz" wrap="square" lIns="252000" tIns="108000" bIns="180000" anchor="ctr" anchorCtr="1"/>
            <a:lstStyle/>
            <a:p>
              <a:pPr>
                <a:defRPr lang="en-US" sz="1400" b="1" i="0" u="none" strike="noStrike" kern="1200" baseline="0">
                  <a:solidFill>
                    <a:sysClr val="windowText" lastClr="000000">
                      <a:lumMod val="65000"/>
                      <a:lumOff val="35000"/>
                    </a:sys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
        <c:dLbl>
          <c:idx val="0"/>
          <c:layout>
            <c:manualLayout>
              <c:x val="-3.8941908412252382E-2"/>
              <c:y val="4.1532890518342351E-2"/>
            </c:manualLayout>
          </c:layout>
          <c:spPr>
            <a:noFill/>
            <a:ln>
              <a:noFill/>
            </a:ln>
            <a:effectLst/>
          </c:spPr>
          <c:txPr>
            <a:bodyPr rot="0" spcFirstLastPara="1" vertOverflow="ellipsis" vert="horz" wrap="square" anchor="ctr" anchorCtr="1"/>
            <a:lstStyle/>
            <a:p>
              <a:pPr>
                <a:defRPr lang="en-US" sz="1400" b="1" i="0" u="none" strike="noStrike" kern="1200" baseline="0">
                  <a:solidFill>
                    <a:schemeClr val="tx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
        <c:spPr>
          <a:ln w="28575" cap="rnd">
            <a:solidFill>
              <a:srgbClr val="7468A8"/>
            </a:solidFill>
            <a:round/>
          </a:ln>
          <a:effectLst/>
        </c:spPr>
        <c:marker>
          <c:symbol val="none"/>
        </c:marker>
        <c:dLbl>
          <c:idx val="0"/>
          <c:layout>
            <c:manualLayout>
              <c:x val="-3.3721845462789717E-2"/>
              <c:y val="4.912847078325723E-2"/>
            </c:manualLayout>
          </c:layout>
          <c:spPr>
            <a:noFill/>
            <a:ln>
              <a:noFill/>
            </a:ln>
            <a:effectLst/>
          </c:spPr>
          <c:txPr>
            <a:bodyPr rot="0" spcFirstLastPara="1" vertOverflow="ellipsis" wrap="square" lIns="0" rIns="396000" bIns="36000" anchor="ctr" anchorCtr="0"/>
            <a:lstStyle/>
            <a:p>
              <a:pPr algn="ctr">
                <a:defRPr lang="en-US" sz="1400" b="1" i="0" u="none" strike="noStrike" kern="1200" baseline="0">
                  <a:solidFill>
                    <a:sysClr val="windowText" lastClr="000000">
                      <a:lumMod val="65000"/>
                      <a:lumOff val="35000"/>
                    </a:sys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manualLayout>
                  <c:w val="0.10422968795567221"/>
                  <c:h val="7.9052631578947347E-2"/>
                </c:manualLayout>
              </c15:layout>
            </c:ext>
          </c:extLst>
        </c:dLbl>
      </c:pivotFmt>
      <c:pivotFmt>
        <c:idx val="8"/>
        <c:spPr>
          <a:ln w="28575" cap="rnd">
            <a:solidFill>
              <a:srgbClr val="7468A8"/>
            </a:solidFill>
            <a:round/>
          </a:ln>
          <a:effectLst/>
        </c:spPr>
        <c:marker>
          <c:symbol val="none"/>
        </c:marker>
        <c:dLbl>
          <c:idx val="0"/>
          <c:layout>
            <c:manualLayout>
              <c:x val="-3.4437667270122541E-2"/>
              <c:y val="-8.4321368801927241E-2"/>
            </c:manualLayout>
          </c:layout>
          <c:spPr>
            <a:noFill/>
            <a:ln>
              <a:noFill/>
            </a:ln>
            <a:effectLst/>
          </c:spPr>
          <c:txPr>
            <a:bodyPr rot="0" spcFirstLastPara="1" vertOverflow="ellipsis" vert="horz" wrap="square" anchor="ctr" anchorCtr="0"/>
            <a:lstStyle/>
            <a:p>
              <a:pPr algn="ctr">
                <a:defRPr lang="en-US" sz="1400" b="1" i="0" u="none" strike="noStrike" kern="1200" baseline="0">
                  <a:solidFill>
                    <a:sysClr val="windowText" lastClr="000000">
                      <a:lumMod val="65000"/>
                      <a:lumOff val="35000"/>
                    </a:sys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
        <c:spPr>
          <a:ln w="28575" cap="rnd">
            <a:solidFill>
              <a:srgbClr val="7468A8"/>
            </a:solidFill>
            <a:round/>
          </a:ln>
          <a:effectLst/>
        </c:spPr>
        <c:marker>
          <c:symbol val="none"/>
        </c:marker>
        <c:dLbl>
          <c:idx val="0"/>
          <c:layout>
            <c:manualLayout>
              <c:x val="-3.3597865916560415E-2"/>
              <c:y val="-6.1366209672308152E-2"/>
            </c:manualLayout>
          </c:layout>
          <c:spPr>
            <a:noFill/>
            <a:ln>
              <a:noFill/>
            </a:ln>
            <a:effectLst/>
          </c:spPr>
          <c:txPr>
            <a:bodyPr rot="0" spcFirstLastPara="1" vertOverflow="ellipsis" vert="horz" wrap="square" anchor="ctr" anchorCtr="1"/>
            <a:lstStyle/>
            <a:p>
              <a:pPr>
                <a:defRPr lang="en-US" sz="1400" b="1" i="0" u="none" strike="noStrike" kern="1200" baseline="0">
                  <a:solidFill>
                    <a:schemeClr val="tx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manualLayout>
                  <c:w val="6.2767159989422575E-2"/>
                  <c:h val="0.13360961212672814"/>
                </c:manualLayout>
              </c15:layout>
            </c:ext>
          </c:extLst>
        </c:dLbl>
      </c:pivotFmt>
      <c:pivotFmt>
        <c:idx val="10"/>
        <c:spPr>
          <a:ln w="28575" cap="rnd">
            <a:solidFill>
              <a:srgbClr val="7468A8"/>
            </a:solidFill>
            <a:round/>
          </a:ln>
          <a:effectLst/>
        </c:spPr>
        <c:marker>
          <c:symbol val="none"/>
        </c:marker>
        <c:dLbl>
          <c:idx val="0"/>
          <c:layout>
            <c:manualLayout>
              <c:x val="-3.8786850279982216E-2"/>
              <c:y val="5.0766228286296851E-2"/>
            </c:manualLayout>
          </c:layout>
          <c:spPr>
            <a:noFill/>
            <a:ln>
              <a:noFill/>
            </a:ln>
            <a:effectLst/>
          </c:spPr>
          <c:txPr>
            <a:bodyPr rot="0" spcFirstLastPara="1" vertOverflow="ellipsis" vert="horz" wrap="square" anchor="ctr" anchorCtr="0"/>
            <a:lstStyle/>
            <a:p>
              <a:pPr algn="ctr">
                <a:defRPr lang="en-US" sz="1400" b="1" i="0" u="none" strike="noStrike" kern="1200" baseline="0">
                  <a:solidFill>
                    <a:sysClr val="windowText" lastClr="000000">
                      <a:lumMod val="65000"/>
                      <a:lumOff val="35000"/>
                    </a:sys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
        <c:spPr>
          <a:ln w="28575" cap="rnd">
            <a:solidFill>
              <a:srgbClr val="7468A8"/>
            </a:solidFill>
            <a:round/>
          </a:ln>
          <a:effectLst/>
        </c:spPr>
        <c:marker>
          <c:symbol val="none"/>
        </c:marker>
        <c:dLbl>
          <c:idx val="0"/>
          <c:layout>
            <c:manualLayout>
              <c:x val="-5.360699040185523E-2"/>
              <c:y val="-9.2040749789736281E-2"/>
            </c:manualLayout>
          </c:layout>
          <c:spPr>
            <a:noFill/>
            <a:ln>
              <a:noFill/>
            </a:ln>
            <a:effectLst/>
          </c:spPr>
          <c:txPr>
            <a:bodyPr rot="0" spcFirstLastPara="1" vertOverflow="ellipsis" vert="horz" wrap="square" anchor="ctr" anchorCtr="0"/>
            <a:lstStyle/>
            <a:p>
              <a:pPr algn="ctr">
                <a:defRPr lang="en-US" sz="1400" b="1" i="0" u="none" strike="noStrike" kern="1200" baseline="0">
                  <a:solidFill>
                    <a:sysClr val="windowText" lastClr="000000">
                      <a:lumMod val="65000"/>
                      <a:lumOff val="35000"/>
                    </a:sys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
        <c:dLbl>
          <c:idx val="0"/>
          <c:layout>
            <c:manualLayout>
              <c:x val="-5.0622295708876719E-2"/>
              <c:y val="-6.3613306375405326E-2"/>
            </c:manualLayout>
          </c:layout>
          <c:spPr>
            <a:noFill/>
            <a:ln>
              <a:noFill/>
            </a:ln>
            <a:effectLst/>
          </c:spPr>
          <c:txPr>
            <a:bodyPr rot="0" spcFirstLastPara="1" vertOverflow="ellipsis" vert="horz" wrap="square" anchor="ctr" anchorCtr="1"/>
            <a:lstStyle/>
            <a:p>
              <a:pPr>
                <a:defRPr lang="en-US" sz="1400" b="1" i="0" u="none" strike="noStrike" kern="1200" baseline="0">
                  <a:solidFill>
                    <a:schemeClr val="tx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
        <c:spPr>
          <a:ln w="28575" cap="rnd">
            <a:solidFill>
              <a:srgbClr val="7468A8"/>
            </a:solidFill>
            <a:round/>
          </a:ln>
          <a:effectLst/>
        </c:spPr>
        <c:marker>
          <c:symbol val="none"/>
        </c:marker>
        <c:dLbl>
          <c:idx val="0"/>
          <c:layout>
            <c:manualLayout>
              <c:x val="-2.843770795254116E-2"/>
              <c:y val="4.7023446203003111E-2"/>
            </c:manualLayout>
          </c:layout>
          <c:spPr>
            <a:noFill/>
            <a:ln>
              <a:noFill/>
            </a:ln>
            <a:effectLst/>
          </c:spPr>
          <c:txPr>
            <a:bodyPr rot="0" spcFirstLastPara="1" vertOverflow="ellipsis" vert="horz" wrap="square" anchor="ctr" anchorCtr="0"/>
            <a:lstStyle/>
            <a:p>
              <a:pPr algn="ctr">
                <a:defRPr lang="en-US" sz="1400" b="1" i="0" u="none" strike="noStrike" kern="1200" baseline="0">
                  <a:solidFill>
                    <a:sysClr val="windowText" lastClr="000000">
                      <a:lumMod val="65000"/>
                      <a:lumOff val="35000"/>
                    </a:sys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
        <c:spPr>
          <a:ln w="28575" cap="rnd">
            <a:solidFill>
              <a:srgbClr val="7468A8"/>
            </a:solidFill>
            <a:round/>
          </a:ln>
          <a:effectLst/>
        </c:spPr>
        <c:marker>
          <c:symbol val="none"/>
        </c:marker>
        <c:dLbl>
          <c:idx val="0"/>
          <c:layout>
            <c:manualLayout>
              <c:x val="-6.2501871417758342E-2"/>
              <c:y val="-2.8648984666390386E-2"/>
            </c:manualLayout>
          </c:layout>
          <c:spPr>
            <a:noFill/>
            <a:ln>
              <a:noFill/>
            </a:ln>
            <a:effectLst/>
          </c:spPr>
          <c:txPr>
            <a:bodyPr rot="0" spcFirstLastPara="1" vertOverflow="ellipsis" vert="horz" wrap="square" anchor="ctr" anchorCtr="0"/>
            <a:lstStyle/>
            <a:p>
              <a:pPr algn="ctr">
                <a:defRPr lang="en-US" sz="1400" b="1" i="0" u="none" strike="noStrike" kern="1200" baseline="0">
                  <a:solidFill>
                    <a:sysClr val="windowText" lastClr="000000">
                      <a:lumMod val="65000"/>
                      <a:lumOff val="35000"/>
                    </a:sys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
        <c:dLbl>
          <c:idx val="0"/>
          <c:layout>
            <c:manualLayout>
              <c:x val="1.0443758009350062E-3"/>
              <c:y val="-4.9110382665922936E-2"/>
            </c:manualLayout>
          </c:layout>
          <c:spPr>
            <a:noFill/>
            <a:ln>
              <a:noFill/>
            </a:ln>
            <a:effectLst/>
          </c:spPr>
          <c:txPr>
            <a:bodyPr rot="0" spcFirstLastPara="1" vertOverflow="ellipsis" vert="horz" wrap="square" anchor="ctr" anchorCtr="1"/>
            <a:lstStyle/>
            <a:p>
              <a:pPr>
                <a:defRPr lang="en-US" sz="1400" b="1" i="0" u="none" strike="noStrike" kern="1200" baseline="0">
                  <a:solidFill>
                    <a:schemeClr val="tx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'Profit Month'!$B$2</c:f>
              <c:strCache>
                <c:ptCount val="1"/>
                <c:pt idx="0">
                  <c:v>Total</c:v>
                </c:pt>
              </c:strCache>
            </c:strRef>
          </c:tx>
          <c:spPr>
            <a:ln w="28575" cap="rnd">
              <a:solidFill>
                <a:srgbClr val="7468A8"/>
              </a:solidFill>
              <a:round/>
            </a:ln>
            <a:effectLst/>
          </c:spPr>
          <c:marker>
            <c:symbol val="none"/>
          </c:marker>
          <c:dPt>
            <c:idx val="1"/>
            <c:bubble3D val="0"/>
            <c:extLst>
              <c:ext xmlns:c16="http://schemas.microsoft.com/office/drawing/2014/chart" uri="{C3380CC4-5D6E-409C-BE32-E72D297353CC}">
                <c16:uniqueId val="{00000001-8281-4B54-A11E-55BE9C9BD37D}"/>
              </c:ext>
            </c:extLst>
          </c:dPt>
          <c:dPt>
            <c:idx val="2"/>
            <c:bubble3D val="0"/>
            <c:extLst>
              <c:ext xmlns:c16="http://schemas.microsoft.com/office/drawing/2014/chart" uri="{C3380CC4-5D6E-409C-BE32-E72D297353CC}">
                <c16:uniqueId val="{00000000-8281-4B54-A11E-55BE9C9BD37D}"/>
              </c:ext>
            </c:extLst>
          </c:dPt>
          <c:dPt>
            <c:idx val="3"/>
            <c:bubble3D val="0"/>
            <c:extLst>
              <c:ext xmlns:c16="http://schemas.microsoft.com/office/drawing/2014/chart" uri="{C3380CC4-5D6E-409C-BE32-E72D297353CC}">
                <c16:uniqueId val="{00000003-8281-4B54-A11E-55BE9C9BD37D}"/>
              </c:ext>
            </c:extLst>
          </c:dPt>
          <c:dPt>
            <c:idx val="4"/>
            <c:bubble3D val="0"/>
            <c:extLst>
              <c:ext xmlns:c16="http://schemas.microsoft.com/office/drawing/2014/chart" uri="{C3380CC4-5D6E-409C-BE32-E72D297353CC}">
                <c16:uniqueId val="{00000004-8281-4B54-A11E-55BE9C9BD37D}"/>
              </c:ext>
            </c:extLst>
          </c:dPt>
          <c:dPt>
            <c:idx val="5"/>
            <c:bubble3D val="0"/>
            <c:extLst>
              <c:ext xmlns:c16="http://schemas.microsoft.com/office/drawing/2014/chart" uri="{C3380CC4-5D6E-409C-BE32-E72D297353CC}">
                <c16:uniqueId val="{00000005-8281-4B54-A11E-55BE9C9BD37D}"/>
              </c:ext>
            </c:extLst>
          </c:dPt>
          <c:dPt>
            <c:idx val="6"/>
            <c:bubble3D val="0"/>
            <c:extLst>
              <c:ext xmlns:c16="http://schemas.microsoft.com/office/drawing/2014/chart" uri="{C3380CC4-5D6E-409C-BE32-E72D297353CC}">
                <c16:uniqueId val="{00000006-8281-4B54-A11E-55BE9C9BD37D}"/>
              </c:ext>
            </c:extLst>
          </c:dPt>
          <c:dPt>
            <c:idx val="7"/>
            <c:bubble3D val="0"/>
            <c:extLst>
              <c:ext xmlns:c16="http://schemas.microsoft.com/office/drawing/2014/chart" uri="{C3380CC4-5D6E-409C-BE32-E72D297353CC}">
                <c16:uniqueId val="{00000007-8281-4B54-A11E-55BE9C9BD37D}"/>
              </c:ext>
            </c:extLst>
          </c:dPt>
          <c:dPt>
            <c:idx val="9"/>
            <c:bubble3D val="0"/>
            <c:extLst>
              <c:ext xmlns:c16="http://schemas.microsoft.com/office/drawing/2014/chart" uri="{C3380CC4-5D6E-409C-BE32-E72D297353CC}">
                <c16:uniqueId val="{00000009-8281-4B54-A11E-55BE9C9BD37D}"/>
              </c:ext>
            </c:extLst>
          </c:dPt>
          <c:dPt>
            <c:idx val="10"/>
            <c:bubble3D val="0"/>
            <c:extLst>
              <c:ext xmlns:c16="http://schemas.microsoft.com/office/drawing/2014/chart" uri="{C3380CC4-5D6E-409C-BE32-E72D297353CC}">
                <c16:uniqueId val="{0000000A-8281-4B54-A11E-55BE9C9BD37D}"/>
              </c:ext>
            </c:extLst>
          </c:dPt>
          <c:dLbls>
            <c:dLbl>
              <c:idx val="0"/>
              <c:layout>
                <c:manualLayout>
                  <c:x val="-3.8941908412252382E-2"/>
                  <c:y val="4.153289051834235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049-48D7-AC87-87034C3D90A3}"/>
                </c:ext>
              </c:extLst>
            </c:dLbl>
            <c:dLbl>
              <c:idx val="1"/>
              <c:layout>
                <c:manualLayout>
                  <c:x val="-4.480796445518978E-2"/>
                  <c:y val="3.2169654516376031E-2"/>
                </c:manualLayout>
              </c:layout>
              <c:spPr>
                <a:noFill/>
                <a:ln>
                  <a:noFill/>
                </a:ln>
                <a:effectLst/>
              </c:spPr>
              <c:txPr>
                <a:bodyPr rot="0" spcFirstLastPara="1" vertOverflow="ellipsis" vert="horz" wrap="square" lIns="252000" tIns="108000" bIns="180000" anchor="ctr" anchorCtr="1"/>
                <a:lstStyle/>
                <a:p>
                  <a:pPr>
                    <a:defRPr lang="en-US" sz="1400" b="1" i="0" u="none" strike="noStrike" kern="1200" baseline="0">
                      <a:solidFill>
                        <a:sysClr val="windowText" lastClr="000000">
                          <a:lumMod val="65000"/>
                          <a:lumOff val="35000"/>
                        </a:sys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1-8281-4B54-A11E-55BE9C9BD37D}"/>
                </c:ext>
              </c:extLst>
            </c:dLbl>
            <c:dLbl>
              <c:idx val="2"/>
              <c:tx>
                <c:rich>
                  <a:bodyPr/>
                  <a:lstStyle/>
                  <a:p>
                    <a:fld id="{A050AAFC-BBB5-44A9-AF0E-50D6D63316AB}" type="VALUE">
                      <a:rPr lang="en-US" sz="1600" b="1"/>
                      <a:pPr/>
                      <a:t>[VALUE]</a:t>
                    </a:fld>
                    <a:endParaRPr lang="en-GB"/>
                  </a:p>
                </c:rich>
              </c:tx>
              <c:dLblPos val="t"/>
              <c:showLegendKey val="0"/>
              <c:showVal val="1"/>
              <c:showCatName val="0"/>
              <c:showSerName val="0"/>
              <c:showPercent val="0"/>
              <c:showBubbleSize val="0"/>
              <c:extLst>
                <c:ext xmlns:c15="http://schemas.microsoft.com/office/drawing/2012/chart" uri="{CE6537A1-D6FC-4f65-9D91-7224C49458BB}">
                  <c15:layout>
                    <c:manualLayout>
                      <c:w val="0.18314808982210554"/>
                      <c:h val="0.14380715568448679"/>
                    </c:manualLayout>
                  </c15:layout>
                  <c15:dlblFieldTable/>
                  <c15:showDataLabelsRange val="0"/>
                </c:ext>
                <c:ext xmlns:c16="http://schemas.microsoft.com/office/drawing/2014/chart" uri="{C3380CC4-5D6E-409C-BE32-E72D297353CC}">
                  <c16:uniqueId val="{00000000-8281-4B54-A11E-55BE9C9BD37D}"/>
                </c:ext>
              </c:extLst>
            </c:dLbl>
            <c:dLbl>
              <c:idx val="3"/>
              <c:layout>
                <c:manualLayout>
                  <c:x val="-3.3721845462789717E-2"/>
                  <c:y val="4.912847078325723E-2"/>
                </c:manualLayout>
              </c:layout>
              <c:spPr>
                <a:noFill/>
                <a:ln>
                  <a:noFill/>
                </a:ln>
                <a:effectLst/>
              </c:spPr>
              <c:txPr>
                <a:bodyPr rot="0" spcFirstLastPara="1" vertOverflow="ellipsis" wrap="square" lIns="0" rIns="396000" bIns="36000" anchor="ctr" anchorCtr="0"/>
                <a:lstStyle/>
                <a:p>
                  <a:pPr algn="ctr">
                    <a:defRPr lang="en-US" sz="1400" b="1" i="0" u="none" strike="noStrike" kern="1200" baseline="0">
                      <a:solidFill>
                        <a:sysClr val="windowText" lastClr="000000">
                          <a:lumMod val="65000"/>
                          <a:lumOff val="35000"/>
                        </a:sys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manualLayout>
                      <c:w val="0.10422968795567221"/>
                      <c:h val="7.9052631578947347E-2"/>
                    </c:manualLayout>
                  </c15:layout>
                </c:ext>
                <c:ext xmlns:c16="http://schemas.microsoft.com/office/drawing/2014/chart" uri="{C3380CC4-5D6E-409C-BE32-E72D297353CC}">
                  <c16:uniqueId val="{00000003-8281-4B54-A11E-55BE9C9BD37D}"/>
                </c:ext>
              </c:extLst>
            </c:dLbl>
            <c:dLbl>
              <c:idx val="4"/>
              <c:layout>
                <c:manualLayout>
                  <c:x val="-3.4437667270122541E-2"/>
                  <c:y val="-8.4321368801927241E-2"/>
                </c:manualLayout>
              </c:layout>
              <c:spPr>
                <a:noFill/>
                <a:ln>
                  <a:noFill/>
                </a:ln>
                <a:effectLst/>
              </c:spPr>
              <c:txPr>
                <a:bodyPr rot="0" spcFirstLastPara="1" vertOverflow="ellipsis" vert="horz" wrap="square" anchor="ctr" anchorCtr="0"/>
                <a:lstStyle/>
                <a:p>
                  <a:pPr algn="ctr">
                    <a:defRPr lang="en-US" sz="1400" b="1" i="0" u="none" strike="noStrike" kern="1200" baseline="0">
                      <a:solidFill>
                        <a:sysClr val="windowText" lastClr="000000">
                          <a:lumMod val="65000"/>
                          <a:lumOff val="35000"/>
                        </a:sys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281-4B54-A11E-55BE9C9BD37D}"/>
                </c:ext>
              </c:extLst>
            </c:dLbl>
            <c:dLbl>
              <c:idx val="5"/>
              <c:layout>
                <c:manualLayout>
                  <c:x val="-3.3597865916560415E-2"/>
                  <c:y val="-6.1366209672308152E-2"/>
                </c:manualLayout>
              </c:layout>
              <c:dLblPos val="r"/>
              <c:showLegendKey val="0"/>
              <c:showVal val="1"/>
              <c:showCatName val="0"/>
              <c:showSerName val="0"/>
              <c:showPercent val="0"/>
              <c:showBubbleSize val="0"/>
              <c:extLst>
                <c:ext xmlns:c15="http://schemas.microsoft.com/office/drawing/2012/chart" uri="{CE6537A1-D6FC-4f65-9D91-7224C49458BB}">
                  <c15:layout>
                    <c:manualLayout>
                      <c:w val="6.2767159989422575E-2"/>
                      <c:h val="0.13360961212672814"/>
                    </c:manualLayout>
                  </c15:layout>
                </c:ext>
                <c:ext xmlns:c16="http://schemas.microsoft.com/office/drawing/2014/chart" uri="{C3380CC4-5D6E-409C-BE32-E72D297353CC}">
                  <c16:uniqueId val="{00000005-8281-4B54-A11E-55BE9C9BD37D}"/>
                </c:ext>
              </c:extLst>
            </c:dLbl>
            <c:dLbl>
              <c:idx val="6"/>
              <c:layout>
                <c:manualLayout>
                  <c:x val="-3.8786850279982216E-2"/>
                  <c:y val="5.0766228286296851E-2"/>
                </c:manualLayout>
              </c:layout>
              <c:spPr>
                <a:noFill/>
                <a:ln>
                  <a:noFill/>
                </a:ln>
                <a:effectLst/>
              </c:spPr>
              <c:txPr>
                <a:bodyPr rot="0" spcFirstLastPara="1" vertOverflow="ellipsis" vert="horz" wrap="square" anchor="ctr" anchorCtr="0"/>
                <a:lstStyle/>
                <a:p>
                  <a:pPr algn="ctr">
                    <a:defRPr lang="en-US" sz="1400" b="1" i="0" u="none" strike="noStrike" kern="1200" baseline="0">
                      <a:solidFill>
                        <a:sysClr val="windowText" lastClr="000000">
                          <a:lumMod val="65000"/>
                          <a:lumOff val="35000"/>
                        </a:sys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8281-4B54-A11E-55BE9C9BD37D}"/>
                </c:ext>
              </c:extLst>
            </c:dLbl>
            <c:dLbl>
              <c:idx val="7"/>
              <c:layout>
                <c:manualLayout>
                  <c:x val="-5.360699040185523E-2"/>
                  <c:y val="-9.2040749789736281E-2"/>
                </c:manualLayout>
              </c:layout>
              <c:spPr>
                <a:noFill/>
                <a:ln>
                  <a:noFill/>
                </a:ln>
                <a:effectLst/>
              </c:spPr>
              <c:txPr>
                <a:bodyPr rot="0" spcFirstLastPara="1" vertOverflow="ellipsis" vert="horz" wrap="square" anchor="ctr" anchorCtr="0"/>
                <a:lstStyle/>
                <a:p>
                  <a:pPr algn="ctr">
                    <a:defRPr lang="en-US" sz="1400" b="1" i="0" u="none" strike="noStrike" kern="1200" baseline="0">
                      <a:solidFill>
                        <a:sysClr val="windowText" lastClr="000000">
                          <a:lumMod val="65000"/>
                          <a:lumOff val="35000"/>
                        </a:sys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281-4B54-A11E-55BE9C9BD37D}"/>
                </c:ext>
              </c:extLst>
            </c:dLbl>
            <c:dLbl>
              <c:idx val="8"/>
              <c:layout>
                <c:manualLayout>
                  <c:x val="-5.0622295708876719E-2"/>
                  <c:y val="-6.361330637540532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049-48D7-AC87-87034C3D90A3}"/>
                </c:ext>
              </c:extLst>
            </c:dLbl>
            <c:dLbl>
              <c:idx val="9"/>
              <c:layout>
                <c:manualLayout>
                  <c:x val="-2.843770795254116E-2"/>
                  <c:y val="4.7023446203003111E-2"/>
                </c:manualLayout>
              </c:layout>
              <c:spPr>
                <a:noFill/>
                <a:ln>
                  <a:noFill/>
                </a:ln>
                <a:effectLst/>
              </c:spPr>
              <c:txPr>
                <a:bodyPr rot="0" spcFirstLastPara="1" vertOverflow="ellipsis" vert="horz" wrap="square" anchor="ctr" anchorCtr="0"/>
                <a:lstStyle/>
                <a:p>
                  <a:pPr algn="ctr">
                    <a:defRPr lang="en-US" sz="1400" b="1" i="0" u="none" strike="noStrike" kern="1200" baseline="0">
                      <a:solidFill>
                        <a:sysClr val="windowText" lastClr="000000">
                          <a:lumMod val="65000"/>
                          <a:lumOff val="35000"/>
                        </a:sys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8281-4B54-A11E-55BE9C9BD37D}"/>
                </c:ext>
              </c:extLst>
            </c:dLbl>
            <c:dLbl>
              <c:idx val="10"/>
              <c:layout>
                <c:manualLayout>
                  <c:x val="-6.2501871417758342E-2"/>
                  <c:y val="-2.8648984666390386E-2"/>
                </c:manualLayout>
              </c:layout>
              <c:spPr>
                <a:noFill/>
                <a:ln>
                  <a:noFill/>
                </a:ln>
                <a:effectLst/>
              </c:spPr>
              <c:txPr>
                <a:bodyPr rot="0" spcFirstLastPara="1" vertOverflow="ellipsis" vert="horz" wrap="square" anchor="ctr" anchorCtr="0"/>
                <a:lstStyle/>
                <a:p>
                  <a:pPr algn="ctr">
                    <a:defRPr lang="en-US" sz="1400" b="1" i="0" u="none" strike="noStrike" kern="1200" baseline="0">
                      <a:solidFill>
                        <a:sysClr val="windowText" lastClr="000000">
                          <a:lumMod val="65000"/>
                          <a:lumOff val="35000"/>
                        </a:sys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8281-4B54-A11E-55BE9C9BD37D}"/>
                </c:ext>
              </c:extLst>
            </c:dLbl>
            <c:dLbl>
              <c:idx val="11"/>
              <c:layout>
                <c:manualLayout>
                  <c:x val="1.0443758009350062E-3"/>
                  <c:y val="-4.911038266592293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049-48D7-AC87-87034C3D90A3}"/>
                </c:ext>
              </c:extLst>
            </c:dLbl>
            <c:spPr>
              <a:noFill/>
              <a:ln>
                <a:noFill/>
              </a:ln>
              <a:effectLst/>
            </c:spPr>
            <c:txPr>
              <a:bodyPr rot="0" spcFirstLastPara="1" vertOverflow="ellipsis" vert="horz" wrap="square" anchor="ctr" anchorCtr="1"/>
              <a:lstStyle/>
              <a:p>
                <a:pPr>
                  <a:defRPr lang="en-US" sz="1400" b="1" i="0" u="none" strike="noStrike" kern="1200" baseline="0">
                    <a:solidFill>
                      <a:schemeClr val="tx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'Profit Month'!$A$3:$A$15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'Profit Month'!$B$3:$B$15</c:f>
              <c:numCache>
                <c:formatCode>[&gt;=1000000]0.0,,"M";[&gt;=1000]0.0,"K";0\$</c:formatCode>
                <c:ptCount val="12"/>
                <c:pt idx="0">
                  <c:v>9134.4460999999992</c:v>
                </c:pt>
                <c:pt idx="1">
                  <c:v>10294.610699999999</c:v>
                </c:pt>
                <c:pt idx="2">
                  <c:v>28594.6872</c:v>
                </c:pt>
                <c:pt idx="3">
                  <c:v>11587.436299999999</c:v>
                </c:pt>
                <c:pt idx="4">
                  <c:v>22411.307799999999</c:v>
                </c:pt>
                <c:pt idx="5">
                  <c:v>21285.795399999999</c:v>
                </c:pt>
                <c:pt idx="6">
                  <c:v>13832.6648</c:v>
                </c:pt>
                <c:pt idx="7">
                  <c:v>21776.938399999999</c:v>
                </c:pt>
                <c:pt idx="8">
                  <c:v>36857.475299999998</c:v>
                </c:pt>
                <c:pt idx="9">
                  <c:v>31784.041300000001</c:v>
                </c:pt>
                <c:pt idx="10">
                  <c:v>35468.426500000001</c:v>
                </c:pt>
                <c:pt idx="11">
                  <c:v>43369.191899999998</c:v>
                </c:pt>
              </c:numCache>
            </c:numRef>
          </c:val>
          <c:smooth val="0"/>
          <c:extLst>
            <c:ext xmlns:c16="http://schemas.microsoft.com/office/drawing/2014/chart" uri="{C3380CC4-5D6E-409C-BE32-E72D297353CC}">
              <c16:uniqueId val="{00000000-C75A-4053-8887-6405DF83946A}"/>
            </c:ext>
          </c:extLst>
        </c:ser>
        <c:dLbls>
          <c:showLegendKey val="0"/>
          <c:showVal val="0"/>
          <c:showCatName val="0"/>
          <c:showSerName val="0"/>
          <c:showPercent val="0"/>
          <c:showBubbleSize val="0"/>
        </c:dLbls>
        <c:smooth val="0"/>
        <c:axId val="1039318671"/>
        <c:axId val="1039334031"/>
      </c:lineChart>
      <c:catAx>
        <c:axId val="1039318671"/>
        <c:scaling>
          <c:orientation val="minMax"/>
        </c:scaling>
        <c:delete val="0"/>
        <c:axPos val="b"/>
        <c:numFmt formatCode="General" sourceLinked="1"/>
        <c:majorTickMark val="none"/>
        <c:minorTickMark val="none"/>
        <c:tickLblPos val="nextTo"/>
        <c:spPr>
          <a:noFill/>
          <a:ln w="9525" cap="flat" cmpd="sng" algn="ctr">
            <a:solidFill>
              <a:srgbClr val="3F375F"/>
            </a:solidFill>
            <a:round/>
          </a:ln>
          <a:effectLst>
            <a:glow rad="711200">
              <a:srgbClr val="3F375F">
                <a:alpha val="0"/>
              </a:srgbClr>
            </a:glow>
            <a:softEdge rad="0"/>
          </a:effectLst>
        </c:spPr>
        <c:txPr>
          <a:bodyPr rot="-2700000" spcFirstLastPara="1" vertOverflow="ellipsis" wrap="square" anchor="ctr" anchorCtr="1"/>
          <a:lstStyle/>
          <a:p>
            <a:pPr>
              <a:defRPr lang="en-US" sz="900" b="1" i="0" u="none" strike="noStrike" kern="1200" baseline="0">
                <a:solidFill>
                  <a:srgbClr val="3F375F"/>
                </a:solidFill>
                <a:latin typeface="+mn-lt"/>
                <a:ea typeface="+mn-ea"/>
                <a:cs typeface="+mn-cs"/>
              </a:defRPr>
            </a:pPr>
            <a:endParaRPr lang="en-US"/>
          </a:p>
        </c:txPr>
        <c:crossAx val="1039334031"/>
        <c:crosses val="autoZero"/>
        <c:auto val="1"/>
        <c:lblAlgn val="ctr"/>
        <c:lblOffset val="20"/>
        <c:tickLblSkip val="1"/>
        <c:tickMarkSkip val="1"/>
        <c:noMultiLvlLbl val="0"/>
      </c:catAx>
      <c:valAx>
        <c:axId val="1039334031"/>
        <c:scaling>
          <c:orientation val="minMax"/>
        </c:scaling>
        <c:delete val="1"/>
        <c:axPos val="l"/>
        <c:numFmt formatCode="[&gt;=1000000]0.0,,&quot;M&quot;;[&gt;=1000]0.0,&quot;K&quot;;0\$" sourceLinked="1"/>
        <c:majorTickMark val="out"/>
        <c:minorTickMark val="none"/>
        <c:tickLblPos val="nextTo"/>
        <c:crossAx val="1039318671"/>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nchor="t" anchorCtr="0"/>
    <a:lstStyle/>
    <a:p>
      <a:pPr algn="ctr">
        <a:defRPr lang="en-US" sz="900" b="0" i="0" u="none" strike="noStrike" kern="1200" baseline="0">
          <a:solidFill>
            <a:schemeClr val="tx1">
              <a:lumMod val="65000"/>
              <a:lumOff val="35000"/>
            </a:schemeClr>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Data.xlsm]KPI!Total Order</c:name>
    <c:fmtId val="12"/>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A39BC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A39BC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rgbClr val="A39BC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rgbClr val="A39BC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rgbClr val="A39BC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KPI!$F$2</c:f>
              <c:strCache>
                <c:ptCount val="1"/>
                <c:pt idx="0">
                  <c:v>Total</c:v>
                </c:pt>
              </c:strCache>
            </c:strRef>
          </c:tx>
          <c:spPr>
            <a:ln w="28575" cap="rnd">
              <a:solidFill>
                <a:srgbClr val="A39BC5"/>
              </a:solidFill>
              <a:round/>
            </a:ln>
            <a:effectLst/>
          </c:spPr>
          <c:marker>
            <c:symbol val="none"/>
          </c:marker>
          <c:cat>
            <c:strRef>
              <c:f>KPI!$E$3:$E$15</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KPI!$F$3:$F$15</c:f>
              <c:numCache>
                <c:formatCode>General</c:formatCode>
                <c:ptCount val="12"/>
                <c:pt idx="0">
                  <c:v>343</c:v>
                </c:pt>
                <c:pt idx="1">
                  <c:v>341</c:v>
                </c:pt>
                <c:pt idx="2">
                  <c:v>702</c:v>
                </c:pt>
                <c:pt idx="3">
                  <c:v>162</c:v>
                </c:pt>
                <c:pt idx="4">
                  <c:v>178</c:v>
                </c:pt>
                <c:pt idx="5">
                  <c:v>338</c:v>
                </c:pt>
                <c:pt idx="6">
                  <c:v>364</c:v>
                </c:pt>
                <c:pt idx="7">
                  <c:v>354</c:v>
                </c:pt>
                <c:pt idx="8">
                  <c:v>369</c:v>
                </c:pt>
                <c:pt idx="9">
                  <c:v>753</c:v>
                </c:pt>
                <c:pt idx="10">
                  <c:v>417</c:v>
                </c:pt>
                <c:pt idx="11">
                  <c:v>688</c:v>
                </c:pt>
              </c:numCache>
            </c:numRef>
          </c:val>
          <c:smooth val="0"/>
          <c:extLst>
            <c:ext xmlns:c16="http://schemas.microsoft.com/office/drawing/2014/chart" uri="{C3380CC4-5D6E-409C-BE32-E72D297353CC}">
              <c16:uniqueId val="{00000000-5CAD-4613-8368-5B6FB3DBCFD4}"/>
            </c:ext>
          </c:extLst>
        </c:ser>
        <c:dLbls>
          <c:showLegendKey val="0"/>
          <c:showVal val="0"/>
          <c:showCatName val="0"/>
          <c:showSerName val="0"/>
          <c:showPercent val="0"/>
          <c:showBubbleSize val="0"/>
        </c:dLbls>
        <c:smooth val="0"/>
        <c:axId val="1030807151"/>
        <c:axId val="1030810991"/>
      </c:lineChart>
      <c:catAx>
        <c:axId val="1030807151"/>
        <c:scaling>
          <c:orientation val="minMax"/>
        </c:scaling>
        <c:delete val="1"/>
        <c:axPos val="b"/>
        <c:numFmt formatCode="General" sourceLinked="1"/>
        <c:majorTickMark val="none"/>
        <c:minorTickMark val="none"/>
        <c:tickLblPos val="nextTo"/>
        <c:crossAx val="1030810991"/>
        <c:crosses val="autoZero"/>
        <c:auto val="1"/>
        <c:lblAlgn val="ctr"/>
        <c:lblOffset val="100"/>
        <c:noMultiLvlLbl val="0"/>
      </c:catAx>
      <c:valAx>
        <c:axId val="1030810991"/>
        <c:scaling>
          <c:orientation val="minMax"/>
        </c:scaling>
        <c:delete val="1"/>
        <c:axPos val="l"/>
        <c:numFmt formatCode="General" sourceLinked="1"/>
        <c:majorTickMark val="none"/>
        <c:minorTickMark val="none"/>
        <c:tickLblPos val="nextTo"/>
        <c:crossAx val="1030807151"/>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Data.xlsm]KPI!Total Sales</c:name>
    <c:fmtId val="10"/>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A39BC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A39BC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A39BC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KPI!$B$1</c:f>
              <c:strCache>
                <c:ptCount val="1"/>
                <c:pt idx="0">
                  <c:v>Total</c:v>
                </c:pt>
              </c:strCache>
            </c:strRef>
          </c:tx>
          <c:spPr>
            <a:ln w="28575" cap="rnd">
              <a:solidFill>
                <a:srgbClr val="A39BC5"/>
              </a:solidFill>
              <a:round/>
            </a:ln>
            <a:effectLst/>
          </c:spPr>
          <c:marker>
            <c:symbol val="none"/>
          </c:marker>
          <c:cat>
            <c:strRef>
              <c:f>KPI!$A$2:$A$14</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KPI!$B$2:$B$14</c:f>
              <c:numCache>
                <c:formatCode>General</c:formatCode>
                <c:ptCount val="12"/>
                <c:pt idx="0">
                  <c:v>137762.1286</c:v>
                </c:pt>
                <c:pt idx="1">
                  <c:v>159044.06299999999</c:v>
                </c:pt>
                <c:pt idx="2">
                  <c:v>325293.50349999999</c:v>
                </c:pt>
                <c:pt idx="3">
                  <c:v>59751.251400000001</c:v>
                </c:pt>
                <c:pt idx="4">
                  <c:v>94924.835600000006</c:v>
                </c:pt>
                <c:pt idx="5">
                  <c:v>147238.09700000001</c:v>
                </c:pt>
                <c:pt idx="6">
                  <c:v>152718.67929999999</c:v>
                </c:pt>
                <c:pt idx="7">
                  <c:v>205005.48879999999</c:v>
                </c:pt>
                <c:pt idx="8">
                  <c:v>155028.81169999999</c:v>
                </c:pt>
                <c:pt idx="9">
                  <c:v>352461.071</c:v>
                </c:pt>
                <c:pt idx="10">
                  <c:v>200322.9847</c:v>
                </c:pt>
                <c:pt idx="11">
                  <c:v>307649.94569999998</c:v>
                </c:pt>
              </c:numCache>
            </c:numRef>
          </c:val>
          <c:smooth val="0"/>
          <c:extLst>
            <c:ext xmlns:c16="http://schemas.microsoft.com/office/drawing/2014/chart" uri="{C3380CC4-5D6E-409C-BE32-E72D297353CC}">
              <c16:uniqueId val="{00000000-83E4-4699-B48C-8008521478EA}"/>
            </c:ext>
          </c:extLst>
        </c:ser>
        <c:dLbls>
          <c:showLegendKey val="0"/>
          <c:showVal val="0"/>
          <c:showCatName val="0"/>
          <c:showSerName val="0"/>
          <c:showPercent val="0"/>
          <c:showBubbleSize val="0"/>
        </c:dLbls>
        <c:smooth val="0"/>
        <c:axId val="1030816751"/>
        <c:axId val="1030821551"/>
      </c:lineChart>
      <c:catAx>
        <c:axId val="1030816751"/>
        <c:scaling>
          <c:orientation val="minMax"/>
        </c:scaling>
        <c:delete val="1"/>
        <c:axPos val="b"/>
        <c:numFmt formatCode="General" sourceLinked="1"/>
        <c:majorTickMark val="none"/>
        <c:minorTickMark val="none"/>
        <c:tickLblPos val="nextTo"/>
        <c:crossAx val="1030821551"/>
        <c:crosses val="autoZero"/>
        <c:auto val="1"/>
        <c:lblAlgn val="ctr"/>
        <c:lblOffset val="100"/>
        <c:noMultiLvlLbl val="0"/>
      </c:catAx>
      <c:valAx>
        <c:axId val="1030821551"/>
        <c:scaling>
          <c:orientation val="minMax"/>
        </c:scaling>
        <c:delete val="1"/>
        <c:axPos val="l"/>
        <c:numFmt formatCode="General" sourceLinked="1"/>
        <c:majorTickMark val="none"/>
        <c:minorTickMark val="none"/>
        <c:tickLblPos val="nextTo"/>
        <c:crossAx val="103081675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Data.xlsm]KPI!Total Order</c:name>
    <c:fmtId val="13"/>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A39BC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A39BC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A39BC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KPI!$F$2</c:f>
              <c:strCache>
                <c:ptCount val="1"/>
                <c:pt idx="0">
                  <c:v>Total</c:v>
                </c:pt>
              </c:strCache>
            </c:strRef>
          </c:tx>
          <c:spPr>
            <a:ln w="28575" cap="rnd">
              <a:solidFill>
                <a:srgbClr val="A39BC5"/>
              </a:solidFill>
              <a:round/>
            </a:ln>
            <a:effectLst/>
          </c:spPr>
          <c:marker>
            <c:symbol val="none"/>
          </c:marker>
          <c:cat>
            <c:strRef>
              <c:f>KPI!$E$3:$E$15</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KPI!$F$3:$F$15</c:f>
              <c:numCache>
                <c:formatCode>General</c:formatCode>
                <c:ptCount val="12"/>
                <c:pt idx="0">
                  <c:v>343</c:v>
                </c:pt>
                <c:pt idx="1">
                  <c:v>341</c:v>
                </c:pt>
                <c:pt idx="2">
                  <c:v>702</c:v>
                </c:pt>
                <c:pt idx="3">
                  <c:v>162</c:v>
                </c:pt>
                <c:pt idx="4">
                  <c:v>178</c:v>
                </c:pt>
                <c:pt idx="5">
                  <c:v>338</c:v>
                </c:pt>
                <c:pt idx="6">
                  <c:v>364</c:v>
                </c:pt>
                <c:pt idx="7">
                  <c:v>354</c:v>
                </c:pt>
                <c:pt idx="8">
                  <c:v>369</c:v>
                </c:pt>
                <c:pt idx="9">
                  <c:v>753</c:v>
                </c:pt>
                <c:pt idx="10">
                  <c:v>417</c:v>
                </c:pt>
                <c:pt idx="11">
                  <c:v>688</c:v>
                </c:pt>
              </c:numCache>
            </c:numRef>
          </c:val>
          <c:smooth val="0"/>
          <c:extLst>
            <c:ext xmlns:c16="http://schemas.microsoft.com/office/drawing/2014/chart" uri="{C3380CC4-5D6E-409C-BE32-E72D297353CC}">
              <c16:uniqueId val="{00000000-B162-41CC-911C-5F502F42FEBA}"/>
            </c:ext>
          </c:extLst>
        </c:ser>
        <c:dLbls>
          <c:showLegendKey val="0"/>
          <c:showVal val="0"/>
          <c:showCatName val="0"/>
          <c:showSerName val="0"/>
          <c:showPercent val="0"/>
          <c:showBubbleSize val="0"/>
        </c:dLbls>
        <c:smooth val="0"/>
        <c:axId val="1030807151"/>
        <c:axId val="1030810991"/>
      </c:lineChart>
      <c:catAx>
        <c:axId val="1030807151"/>
        <c:scaling>
          <c:orientation val="minMax"/>
        </c:scaling>
        <c:delete val="1"/>
        <c:axPos val="b"/>
        <c:numFmt formatCode="General" sourceLinked="1"/>
        <c:majorTickMark val="none"/>
        <c:minorTickMark val="none"/>
        <c:tickLblPos val="nextTo"/>
        <c:crossAx val="1030810991"/>
        <c:crosses val="autoZero"/>
        <c:auto val="1"/>
        <c:lblAlgn val="ctr"/>
        <c:lblOffset val="100"/>
        <c:noMultiLvlLbl val="0"/>
      </c:catAx>
      <c:valAx>
        <c:axId val="1030810991"/>
        <c:scaling>
          <c:orientation val="minMax"/>
        </c:scaling>
        <c:delete val="1"/>
        <c:axPos val="l"/>
        <c:numFmt formatCode="General" sourceLinked="1"/>
        <c:majorTickMark val="none"/>
        <c:minorTickMark val="none"/>
        <c:tickLblPos val="nextTo"/>
        <c:crossAx val="1030807151"/>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Data.xlsm]KPI!Total Quantiy </c:name>
    <c:fmtId val="12"/>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A39BC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rgbClr val="A39BC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rgbClr val="A39BC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KPI!$L$2</c:f>
              <c:strCache>
                <c:ptCount val="1"/>
                <c:pt idx="0">
                  <c:v>Total</c:v>
                </c:pt>
              </c:strCache>
            </c:strRef>
          </c:tx>
          <c:spPr>
            <a:ln w="28575" cap="rnd">
              <a:solidFill>
                <a:srgbClr val="A39BC5"/>
              </a:solidFill>
              <a:round/>
            </a:ln>
            <a:effectLst/>
          </c:spPr>
          <c:marker>
            <c:symbol val="none"/>
          </c:marker>
          <c:cat>
            <c:strRef>
              <c:f>KPI!$K$3:$K$15</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KPI!$L$3:$L$15</c:f>
              <c:numCache>
                <c:formatCode>General</c:formatCode>
                <c:ptCount val="12"/>
                <c:pt idx="0">
                  <c:v>2447</c:v>
                </c:pt>
                <c:pt idx="1">
                  <c:v>2784</c:v>
                </c:pt>
                <c:pt idx="2">
                  <c:v>5419</c:v>
                </c:pt>
                <c:pt idx="3">
                  <c:v>1067</c:v>
                </c:pt>
                <c:pt idx="4">
                  <c:v>1475</c:v>
                </c:pt>
                <c:pt idx="5">
                  <c:v>2705</c:v>
                </c:pt>
                <c:pt idx="6">
                  <c:v>2680</c:v>
                </c:pt>
                <c:pt idx="7">
                  <c:v>2564</c:v>
                </c:pt>
                <c:pt idx="8">
                  <c:v>2791</c:v>
                </c:pt>
                <c:pt idx="9">
                  <c:v>5775</c:v>
                </c:pt>
                <c:pt idx="10">
                  <c:v>3104</c:v>
                </c:pt>
                <c:pt idx="11">
                  <c:v>5062</c:v>
                </c:pt>
              </c:numCache>
            </c:numRef>
          </c:val>
          <c:smooth val="0"/>
          <c:extLst>
            <c:ext xmlns:c16="http://schemas.microsoft.com/office/drawing/2014/chart" uri="{C3380CC4-5D6E-409C-BE32-E72D297353CC}">
              <c16:uniqueId val="{00000000-21B8-455E-AB28-55420FC777A8}"/>
            </c:ext>
          </c:extLst>
        </c:ser>
        <c:dLbls>
          <c:showLegendKey val="0"/>
          <c:showVal val="0"/>
          <c:showCatName val="0"/>
          <c:showSerName val="0"/>
          <c:showPercent val="0"/>
          <c:showBubbleSize val="0"/>
        </c:dLbls>
        <c:smooth val="0"/>
        <c:axId val="1030847471"/>
        <c:axId val="1030850831"/>
      </c:lineChart>
      <c:catAx>
        <c:axId val="1030847471"/>
        <c:scaling>
          <c:orientation val="minMax"/>
        </c:scaling>
        <c:delete val="1"/>
        <c:axPos val="b"/>
        <c:numFmt formatCode="General" sourceLinked="1"/>
        <c:majorTickMark val="none"/>
        <c:minorTickMark val="none"/>
        <c:tickLblPos val="nextTo"/>
        <c:crossAx val="1030850831"/>
        <c:crosses val="autoZero"/>
        <c:auto val="1"/>
        <c:lblAlgn val="ctr"/>
        <c:lblOffset val="100"/>
        <c:noMultiLvlLbl val="0"/>
      </c:catAx>
      <c:valAx>
        <c:axId val="1030850831"/>
        <c:scaling>
          <c:orientation val="minMax"/>
        </c:scaling>
        <c:delete val="1"/>
        <c:axPos val="l"/>
        <c:numFmt formatCode="General" sourceLinked="1"/>
        <c:majorTickMark val="none"/>
        <c:minorTickMark val="none"/>
        <c:tickLblPos val="nextTo"/>
        <c:crossAx val="1030847471"/>
        <c:crosses val="autoZero"/>
        <c:crossBetween val="between"/>
      </c:valAx>
      <c:spPr>
        <a:noFill/>
        <a:ln>
          <a:noFill/>
        </a:ln>
        <a:effectLst>
          <a:glow rad="76200">
            <a:schemeClr val="accent1">
              <a:alpha val="40000"/>
            </a:schemeClr>
          </a:glow>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Data.xlsm]KPI!Total Profit</c:name>
    <c:fmtId val="7"/>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A39BC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A39BC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A39BC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KPI!$I$2</c:f>
              <c:strCache>
                <c:ptCount val="1"/>
                <c:pt idx="0">
                  <c:v>Total</c:v>
                </c:pt>
              </c:strCache>
            </c:strRef>
          </c:tx>
          <c:spPr>
            <a:ln w="28575" cap="rnd">
              <a:solidFill>
                <a:srgbClr val="A39BC5"/>
              </a:solidFill>
              <a:round/>
            </a:ln>
            <a:effectLst/>
          </c:spPr>
          <c:marker>
            <c:symbol val="none"/>
          </c:marker>
          <c:cat>
            <c:strRef>
              <c:f>KPI!$H$3:$H$15</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KPI!$I$3:$I$15</c:f>
              <c:numCache>
                <c:formatCode>General</c:formatCode>
                <c:ptCount val="12"/>
                <c:pt idx="0">
                  <c:v>11587.436299999999</c:v>
                </c:pt>
                <c:pt idx="1">
                  <c:v>21776.938399999999</c:v>
                </c:pt>
                <c:pt idx="2">
                  <c:v>43369.191899999998</c:v>
                </c:pt>
                <c:pt idx="3">
                  <c:v>10294.610699999999</c:v>
                </c:pt>
                <c:pt idx="4">
                  <c:v>9134.4460999999992</c:v>
                </c:pt>
                <c:pt idx="5">
                  <c:v>13832.6648</c:v>
                </c:pt>
                <c:pt idx="6">
                  <c:v>21285.795399999999</c:v>
                </c:pt>
                <c:pt idx="7">
                  <c:v>28594.6872</c:v>
                </c:pt>
                <c:pt idx="8">
                  <c:v>22411.307799999999</c:v>
                </c:pt>
                <c:pt idx="9">
                  <c:v>35468.426500000001</c:v>
                </c:pt>
                <c:pt idx="10">
                  <c:v>31784.041300000001</c:v>
                </c:pt>
                <c:pt idx="11">
                  <c:v>36857.475299999998</c:v>
                </c:pt>
              </c:numCache>
            </c:numRef>
          </c:val>
          <c:smooth val="0"/>
          <c:extLst>
            <c:ext xmlns:c16="http://schemas.microsoft.com/office/drawing/2014/chart" uri="{C3380CC4-5D6E-409C-BE32-E72D297353CC}">
              <c16:uniqueId val="{00000000-EE18-42EA-9858-57DCAB98F9B2}"/>
            </c:ext>
          </c:extLst>
        </c:ser>
        <c:dLbls>
          <c:showLegendKey val="0"/>
          <c:showVal val="0"/>
          <c:showCatName val="0"/>
          <c:showSerName val="0"/>
          <c:showPercent val="0"/>
          <c:showBubbleSize val="0"/>
        </c:dLbls>
        <c:smooth val="0"/>
        <c:axId val="1030831631"/>
        <c:axId val="1030839791"/>
      </c:lineChart>
      <c:catAx>
        <c:axId val="1030831631"/>
        <c:scaling>
          <c:orientation val="minMax"/>
        </c:scaling>
        <c:delete val="1"/>
        <c:axPos val="b"/>
        <c:numFmt formatCode="General" sourceLinked="1"/>
        <c:majorTickMark val="none"/>
        <c:minorTickMark val="none"/>
        <c:tickLblPos val="nextTo"/>
        <c:crossAx val="1030839791"/>
        <c:crosses val="autoZero"/>
        <c:auto val="1"/>
        <c:lblAlgn val="ctr"/>
        <c:lblOffset val="100"/>
        <c:noMultiLvlLbl val="0"/>
      </c:catAx>
      <c:valAx>
        <c:axId val="1030839791"/>
        <c:scaling>
          <c:orientation val="minMax"/>
        </c:scaling>
        <c:delete val="1"/>
        <c:axPos val="l"/>
        <c:numFmt formatCode="General" sourceLinked="1"/>
        <c:majorTickMark val="none"/>
        <c:minorTickMark val="none"/>
        <c:tickLblPos val="nextTo"/>
        <c:crossAx val="10308316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Data.xlsm]KPI!Profit Margin</c:name>
    <c:fmtId val="9"/>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A39BC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A39BC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A39BC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KPI!$O$2</c:f>
              <c:strCache>
                <c:ptCount val="1"/>
                <c:pt idx="0">
                  <c:v>Total</c:v>
                </c:pt>
              </c:strCache>
            </c:strRef>
          </c:tx>
          <c:spPr>
            <a:ln w="28575" cap="rnd">
              <a:solidFill>
                <a:srgbClr val="A39BC5"/>
              </a:solidFill>
              <a:round/>
            </a:ln>
            <a:effectLst/>
          </c:spPr>
          <c:marker>
            <c:symbol val="none"/>
          </c:marker>
          <c:cat>
            <c:strRef>
              <c:f>KPI!$N$3:$N$15</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KPI!$O$3:$O$15</c:f>
              <c:numCache>
                <c:formatCode>0.00%;\-0.00%;0.00%</c:formatCode>
                <c:ptCount val="12"/>
                <c:pt idx="0">
                  <c:v>8.4111913903746116E-2</c:v>
                </c:pt>
                <c:pt idx="1">
                  <c:v>0.13692393157737676</c:v>
                </c:pt>
                <c:pt idx="2">
                  <c:v>0.13332326478508968</c:v>
                </c:pt>
                <c:pt idx="3">
                  <c:v>0.17229113129503426</c:v>
                </c:pt>
                <c:pt idx="4">
                  <c:v>9.6228200367828698E-2</c:v>
                </c:pt>
                <c:pt idx="5">
                  <c:v>9.3947592924947948E-2</c:v>
                </c:pt>
                <c:pt idx="6">
                  <c:v>0.13937912177845818</c:v>
                </c:pt>
                <c:pt idx="7">
                  <c:v>0.13948254443029334</c:v>
                </c:pt>
                <c:pt idx="8">
                  <c:v>0.14456221107705233</c:v>
                </c:pt>
                <c:pt idx="9">
                  <c:v>0.10063076299282993</c:v>
                </c:pt>
                <c:pt idx="10">
                  <c:v>0.15866397631604379</c:v>
                </c:pt>
                <c:pt idx="11">
                  <c:v>0.11980328881949807</c:v>
                </c:pt>
              </c:numCache>
            </c:numRef>
          </c:val>
          <c:smooth val="0"/>
          <c:extLst>
            <c:ext xmlns:c16="http://schemas.microsoft.com/office/drawing/2014/chart" uri="{C3380CC4-5D6E-409C-BE32-E72D297353CC}">
              <c16:uniqueId val="{00000000-8217-4D38-86B2-B6E38802D523}"/>
            </c:ext>
          </c:extLst>
        </c:ser>
        <c:dLbls>
          <c:showLegendKey val="0"/>
          <c:showVal val="0"/>
          <c:showCatName val="0"/>
          <c:showSerName val="0"/>
          <c:showPercent val="0"/>
          <c:showBubbleSize val="0"/>
        </c:dLbls>
        <c:smooth val="0"/>
        <c:axId val="1030799951"/>
        <c:axId val="1030819631"/>
      </c:lineChart>
      <c:catAx>
        <c:axId val="1030799951"/>
        <c:scaling>
          <c:orientation val="minMax"/>
        </c:scaling>
        <c:delete val="1"/>
        <c:axPos val="b"/>
        <c:numFmt formatCode="General" sourceLinked="1"/>
        <c:majorTickMark val="none"/>
        <c:minorTickMark val="none"/>
        <c:tickLblPos val="nextTo"/>
        <c:crossAx val="1030819631"/>
        <c:crosses val="autoZero"/>
        <c:auto val="1"/>
        <c:lblAlgn val="ctr"/>
        <c:lblOffset val="100"/>
        <c:noMultiLvlLbl val="0"/>
      </c:catAx>
      <c:valAx>
        <c:axId val="1030819631"/>
        <c:scaling>
          <c:orientation val="minMax"/>
        </c:scaling>
        <c:delete val="1"/>
        <c:axPos val="l"/>
        <c:numFmt formatCode="0.00%;\-0.00%;0.00%" sourceLinked="1"/>
        <c:majorTickMark val="none"/>
        <c:minorTickMark val="none"/>
        <c:tickLblPos val="nextTo"/>
        <c:crossAx val="1030799951"/>
        <c:crosses val="autoZero"/>
        <c:crossBetween val="between"/>
      </c:valAx>
      <c:spPr>
        <a:noFill/>
        <a:ln>
          <a:noFill/>
        </a:ln>
        <a:effectLst>
          <a:glow rad="127000">
            <a:srgbClr val="A39BC5"/>
          </a:glow>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Data.xlsm]Profit Month!Monthly Profit  Trend </c:name>
    <c:fmtId val="6"/>
  </c:pivotSource>
  <c:chart>
    <c:title>
      <c:tx>
        <c:rich>
          <a:bodyPr rot="0" spcFirstLastPara="1" vertOverflow="ellipsis" vert="horz" wrap="square" anchor="ctr" anchorCtr="1"/>
          <a:lstStyle/>
          <a:p>
            <a:pPr>
              <a:defRPr lang="en-US" sz="1080" b="0" i="0" u="none" strike="noStrike" kern="1200" spc="0" baseline="0">
                <a:solidFill>
                  <a:srgbClr val="5F5490"/>
                </a:solidFill>
                <a:latin typeface="+mn-lt"/>
                <a:ea typeface="+mn-ea"/>
                <a:cs typeface="+mn-cs"/>
              </a:defRPr>
            </a:pPr>
            <a:r>
              <a:rPr lang="en-US" sz="2300" b="1" kern="1100" baseline="0">
                <a:solidFill>
                  <a:srgbClr val="5F5490"/>
                </a:solidFill>
              </a:rPr>
              <a:t>Monthly Profit  Trend </a:t>
            </a:r>
          </a:p>
        </c:rich>
      </c:tx>
      <c:overlay val="0"/>
      <c:spPr>
        <a:noFill/>
        <a:ln>
          <a:noFill/>
        </a:ln>
        <a:effectLst/>
      </c:spPr>
    </c:title>
    <c:autoTitleDeleted val="0"/>
    <c:pivotFmts>
      <c:pivotFmt>
        <c:idx val="0"/>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3"/>
        <c:spPr>
          <a:ln w="28575" cap="rnd">
            <a:solidFill>
              <a:srgbClr val="7468A8"/>
            </a:solidFill>
            <a:round/>
          </a:ln>
          <a:effectLst/>
        </c:spPr>
        <c:marker>
          <c:symbol val="none"/>
        </c:marker>
        <c:dLbl>
          <c:idx val="0"/>
          <c:spPr>
            <a:noFill/>
            <a:ln>
              <a:noFill/>
            </a:ln>
            <a:effectLst/>
          </c:spPr>
          <c:txPr>
            <a:bodyPr rot="0" spcFirstLastPara="1" vertOverflow="ellipsis" vert="horz" wrap="square" anchor="ctr" anchorCtr="1"/>
            <a:lstStyle/>
            <a:p>
              <a:pPr>
                <a:defRPr lang="en-US" sz="1400" b="1" i="0" u="none" strike="noStrike" kern="1200" baseline="0">
                  <a:solidFill>
                    <a:schemeClr val="tx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rgbClr val="7468A8"/>
            </a:solidFill>
            <a:round/>
          </a:ln>
          <a:effectLst/>
        </c:spPr>
        <c:marker>
          <c:symbol val="none"/>
        </c:marker>
        <c:dLbl>
          <c:idx val="0"/>
          <c:tx>
            <c:rich>
              <a:bodyPr rot="0" spcFirstLastPara="1" vertOverflow="ellipsis" vert="horz" wrap="square" anchor="ctr" anchorCtr="1"/>
              <a:lstStyle/>
              <a:p>
                <a:pPr>
                  <a:defRPr lang="en-US" sz="1400" b="1" i="0" u="none" strike="noStrike" kern="1200" baseline="0">
                    <a:solidFill>
                      <a:schemeClr val="tx1">
                        <a:lumMod val="65000"/>
                        <a:lumOff val="35000"/>
                      </a:schemeClr>
                    </a:solidFill>
                    <a:latin typeface="+mn-lt"/>
                    <a:ea typeface="+mn-ea"/>
                    <a:cs typeface="+mn-cs"/>
                  </a:defRPr>
                </a:pPr>
                <a:fld id="{A050AAFC-BBB5-44A9-AF0E-50D6D63316AB}" type="VALUE">
                  <a:rPr lang="en-US" sz="1600" b="1"/>
                  <a:pPr>
                    <a:defRPr lang="en-US" sz="1400" b="1" i="0" u="none" strike="noStrike" kern="1200" baseline="0">
                      <a:solidFill>
                        <a:schemeClr val="tx1">
                          <a:lumMod val="65000"/>
                          <a:lumOff val="35000"/>
                        </a:schemeClr>
                      </a:solidFill>
                      <a:latin typeface="+mn-lt"/>
                      <a:ea typeface="+mn-ea"/>
                      <a:cs typeface="+mn-cs"/>
                    </a:defRPr>
                  </a:pPr>
                  <a:t>[VALUE]</a:t>
                </a:fld>
                <a:endParaRPr lang="en-GB"/>
              </a:p>
            </c:rich>
          </c:tx>
          <c:spPr>
            <a:noFill/>
            <a:ln>
              <a:noFill/>
            </a:ln>
            <a:effectLst/>
          </c:spPr>
          <c:dLblPos val="t"/>
          <c:showLegendKey val="0"/>
          <c:showVal val="1"/>
          <c:showCatName val="0"/>
          <c:showSerName val="0"/>
          <c:showPercent val="0"/>
          <c:showBubbleSize val="0"/>
          <c:extLst>
            <c:ext xmlns:c15="http://schemas.microsoft.com/office/drawing/2012/chart" uri="{CE6537A1-D6FC-4f65-9D91-7224C49458BB}">
              <c15:layout>
                <c:manualLayout>
                  <c:w val="0.18314808982210554"/>
                  <c:h val="0.14380715568448679"/>
                </c:manualLayout>
              </c15:layout>
              <c15:dlblFieldTable/>
              <c15:showDataLabelsRange val="0"/>
            </c:ext>
          </c:extLst>
        </c:dLbl>
      </c:pivotFmt>
      <c:pivotFmt>
        <c:idx val="5"/>
        <c:spPr>
          <a:ln w="28575" cap="rnd">
            <a:solidFill>
              <a:srgbClr val="7468A8"/>
            </a:solidFill>
            <a:round/>
          </a:ln>
          <a:effectLst/>
        </c:spPr>
        <c:marker>
          <c:symbol val="none"/>
        </c:marker>
        <c:dLbl>
          <c:idx val="0"/>
          <c:layout>
            <c:manualLayout>
              <c:x val="-4.480796445518978E-2"/>
              <c:y val="3.2169654516376031E-2"/>
            </c:manualLayout>
          </c:layout>
          <c:spPr>
            <a:noFill/>
            <a:ln>
              <a:noFill/>
            </a:ln>
            <a:effectLst/>
          </c:spPr>
          <c:txPr>
            <a:bodyPr rot="0" spcFirstLastPara="1" vertOverflow="ellipsis" vert="horz" wrap="square" lIns="252000" tIns="108000" bIns="180000" anchor="ctr" anchorCtr="1"/>
            <a:lstStyle/>
            <a:p>
              <a:pPr>
                <a:defRPr lang="en-US" sz="1400" b="1" i="0" u="none" strike="noStrike" kern="1200" baseline="0">
                  <a:solidFill>
                    <a:sysClr val="windowText" lastClr="000000">
                      <a:lumMod val="65000"/>
                      <a:lumOff val="35000"/>
                    </a:sys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
        <c:dLbl>
          <c:idx val="0"/>
          <c:layout>
            <c:manualLayout>
              <c:x val="-3.8941908412252382E-2"/>
              <c:y val="4.1532890518342351E-2"/>
            </c:manualLayout>
          </c:layout>
          <c:spPr>
            <a:noFill/>
            <a:ln>
              <a:noFill/>
            </a:ln>
            <a:effectLst/>
          </c:spPr>
          <c:txPr>
            <a:bodyPr rot="0" spcFirstLastPara="1" vertOverflow="ellipsis" vert="horz" wrap="square" anchor="ctr" anchorCtr="1"/>
            <a:lstStyle/>
            <a:p>
              <a:pPr>
                <a:defRPr lang="en-US" sz="1400" b="1" i="0" u="none" strike="noStrike" kern="1200" baseline="0">
                  <a:solidFill>
                    <a:schemeClr val="tx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
        <c:spPr>
          <a:ln w="28575" cap="rnd">
            <a:solidFill>
              <a:srgbClr val="7468A8"/>
            </a:solidFill>
            <a:round/>
          </a:ln>
          <a:effectLst/>
        </c:spPr>
        <c:marker>
          <c:symbol val="none"/>
        </c:marker>
        <c:dLbl>
          <c:idx val="0"/>
          <c:layout>
            <c:manualLayout>
              <c:x val="-3.3721845462789717E-2"/>
              <c:y val="4.912847078325723E-2"/>
            </c:manualLayout>
          </c:layout>
          <c:spPr>
            <a:noFill/>
            <a:ln>
              <a:noFill/>
            </a:ln>
            <a:effectLst/>
          </c:spPr>
          <c:txPr>
            <a:bodyPr rot="0" spcFirstLastPara="1" vertOverflow="ellipsis" wrap="square" lIns="0" rIns="396000" bIns="36000" anchor="ctr" anchorCtr="0"/>
            <a:lstStyle/>
            <a:p>
              <a:pPr algn="ctr">
                <a:defRPr lang="en-US" sz="1400" b="1" i="0" u="none" strike="noStrike" kern="1200" baseline="0">
                  <a:solidFill>
                    <a:sysClr val="windowText" lastClr="000000">
                      <a:lumMod val="65000"/>
                      <a:lumOff val="35000"/>
                    </a:sys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manualLayout>
                  <c:w val="0.10422968795567221"/>
                  <c:h val="7.9052631578947347E-2"/>
                </c:manualLayout>
              </c15:layout>
            </c:ext>
          </c:extLst>
        </c:dLbl>
      </c:pivotFmt>
      <c:pivotFmt>
        <c:idx val="8"/>
        <c:spPr>
          <a:ln w="28575" cap="rnd">
            <a:solidFill>
              <a:srgbClr val="7468A8"/>
            </a:solidFill>
            <a:round/>
          </a:ln>
          <a:effectLst/>
        </c:spPr>
        <c:marker>
          <c:symbol val="none"/>
        </c:marker>
        <c:dLbl>
          <c:idx val="0"/>
          <c:layout>
            <c:manualLayout>
              <c:x val="-3.4437667270122541E-2"/>
              <c:y val="-8.4321368801927241E-2"/>
            </c:manualLayout>
          </c:layout>
          <c:spPr>
            <a:noFill/>
            <a:ln>
              <a:noFill/>
            </a:ln>
            <a:effectLst/>
          </c:spPr>
          <c:txPr>
            <a:bodyPr rot="0" spcFirstLastPara="1" vertOverflow="ellipsis" vert="horz" wrap="square" anchor="ctr" anchorCtr="0"/>
            <a:lstStyle/>
            <a:p>
              <a:pPr algn="ctr">
                <a:defRPr lang="en-US" sz="1400" b="1" i="0" u="none" strike="noStrike" kern="1200" baseline="0">
                  <a:solidFill>
                    <a:sysClr val="windowText" lastClr="000000">
                      <a:lumMod val="65000"/>
                      <a:lumOff val="35000"/>
                    </a:sys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
        <c:spPr>
          <a:ln w="28575" cap="rnd">
            <a:solidFill>
              <a:srgbClr val="7468A8"/>
            </a:solidFill>
            <a:round/>
          </a:ln>
          <a:effectLst/>
        </c:spPr>
        <c:marker>
          <c:symbol val="none"/>
        </c:marker>
        <c:dLbl>
          <c:idx val="0"/>
          <c:layout>
            <c:manualLayout>
              <c:x val="-3.3597865916560415E-2"/>
              <c:y val="-6.1366209672308152E-2"/>
            </c:manualLayout>
          </c:layout>
          <c:spPr>
            <a:noFill/>
            <a:ln>
              <a:noFill/>
            </a:ln>
            <a:effectLst/>
          </c:spPr>
          <c:txPr>
            <a:bodyPr rot="0" spcFirstLastPara="1" vertOverflow="ellipsis" vert="horz" wrap="square" anchor="ctr" anchorCtr="1"/>
            <a:lstStyle/>
            <a:p>
              <a:pPr>
                <a:defRPr lang="en-US" sz="1400" b="1" i="0" u="none" strike="noStrike" kern="1200" baseline="0">
                  <a:solidFill>
                    <a:schemeClr val="tx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manualLayout>
                  <c:w val="6.2767159989422575E-2"/>
                  <c:h val="0.13360961212672814"/>
                </c:manualLayout>
              </c15:layout>
            </c:ext>
          </c:extLst>
        </c:dLbl>
      </c:pivotFmt>
      <c:pivotFmt>
        <c:idx val="10"/>
        <c:spPr>
          <a:ln w="28575" cap="rnd">
            <a:solidFill>
              <a:srgbClr val="7468A8"/>
            </a:solidFill>
            <a:round/>
          </a:ln>
          <a:effectLst/>
        </c:spPr>
        <c:marker>
          <c:symbol val="none"/>
        </c:marker>
        <c:dLbl>
          <c:idx val="0"/>
          <c:layout>
            <c:manualLayout>
              <c:x val="-3.8786850279982216E-2"/>
              <c:y val="5.0766228286296851E-2"/>
            </c:manualLayout>
          </c:layout>
          <c:spPr>
            <a:noFill/>
            <a:ln>
              <a:noFill/>
            </a:ln>
            <a:effectLst/>
          </c:spPr>
          <c:txPr>
            <a:bodyPr rot="0" spcFirstLastPara="1" vertOverflow="ellipsis" vert="horz" wrap="square" anchor="ctr" anchorCtr="0"/>
            <a:lstStyle/>
            <a:p>
              <a:pPr algn="ctr">
                <a:defRPr lang="en-US" sz="1400" b="1" i="0" u="none" strike="noStrike" kern="1200" baseline="0">
                  <a:solidFill>
                    <a:sysClr val="windowText" lastClr="000000">
                      <a:lumMod val="65000"/>
                      <a:lumOff val="35000"/>
                    </a:sys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
        <c:spPr>
          <a:ln w="28575" cap="rnd">
            <a:solidFill>
              <a:srgbClr val="7468A8"/>
            </a:solidFill>
            <a:round/>
          </a:ln>
          <a:effectLst/>
        </c:spPr>
        <c:marker>
          <c:symbol val="none"/>
        </c:marker>
        <c:dLbl>
          <c:idx val="0"/>
          <c:layout>
            <c:manualLayout>
              <c:x val="-5.360699040185523E-2"/>
              <c:y val="-9.2040749789736281E-2"/>
            </c:manualLayout>
          </c:layout>
          <c:spPr>
            <a:noFill/>
            <a:ln>
              <a:noFill/>
            </a:ln>
            <a:effectLst/>
          </c:spPr>
          <c:txPr>
            <a:bodyPr rot="0" spcFirstLastPara="1" vertOverflow="ellipsis" vert="horz" wrap="square" anchor="ctr" anchorCtr="0"/>
            <a:lstStyle/>
            <a:p>
              <a:pPr algn="ctr">
                <a:defRPr lang="en-US" sz="1400" b="1" i="0" u="none" strike="noStrike" kern="1200" baseline="0">
                  <a:solidFill>
                    <a:sysClr val="windowText" lastClr="000000">
                      <a:lumMod val="65000"/>
                      <a:lumOff val="35000"/>
                    </a:sys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
        <c:dLbl>
          <c:idx val="0"/>
          <c:layout>
            <c:manualLayout>
              <c:x val="-5.0622295708876719E-2"/>
              <c:y val="-6.3613306375405326E-2"/>
            </c:manualLayout>
          </c:layout>
          <c:spPr>
            <a:noFill/>
            <a:ln>
              <a:noFill/>
            </a:ln>
            <a:effectLst/>
          </c:spPr>
          <c:txPr>
            <a:bodyPr rot="0" spcFirstLastPara="1" vertOverflow="ellipsis" vert="horz" wrap="square" anchor="ctr" anchorCtr="1"/>
            <a:lstStyle/>
            <a:p>
              <a:pPr>
                <a:defRPr lang="en-US" sz="1400" b="1" i="0" u="none" strike="noStrike" kern="1200" baseline="0">
                  <a:solidFill>
                    <a:schemeClr val="tx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
        <c:spPr>
          <a:ln w="28575" cap="rnd">
            <a:solidFill>
              <a:srgbClr val="7468A8"/>
            </a:solidFill>
            <a:round/>
          </a:ln>
          <a:effectLst/>
        </c:spPr>
        <c:marker>
          <c:symbol val="none"/>
        </c:marker>
        <c:dLbl>
          <c:idx val="0"/>
          <c:layout>
            <c:manualLayout>
              <c:x val="-2.843770795254116E-2"/>
              <c:y val="4.7023446203003111E-2"/>
            </c:manualLayout>
          </c:layout>
          <c:spPr>
            <a:noFill/>
            <a:ln>
              <a:noFill/>
            </a:ln>
            <a:effectLst/>
          </c:spPr>
          <c:txPr>
            <a:bodyPr rot="0" spcFirstLastPara="1" vertOverflow="ellipsis" vert="horz" wrap="square" anchor="ctr" anchorCtr="0"/>
            <a:lstStyle/>
            <a:p>
              <a:pPr algn="ctr">
                <a:defRPr lang="en-US" sz="1400" b="1" i="0" u="none" strike="noStrike" kern="1200" baseline="0">
                  <a:solidFill>
                    <a:sysClr val="windowText" lastClr="000000">
                      <a:lumMod val="65000"/>
                      <a:lumOff val="35000"/>
                    </a:sys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
        <c:spPr>
          <a:ln w="28575" cap="rnd">
            <a:solidFill>
              <a:srgbClr val="7468A8"/>
            </a:solidFill>
            <a:round/>
          </a:ln>
          <a:effectLst/>
        </c:spPr>
        <c:marker>
          <c:symbol val="none"/>
        </c:marker>
        <c:dLbl>
          <c:idx val="0"/>
          <c:layout>
            <c:manualLayout>
              <c:x val="-6.2501871417758342E-2"/>
              <c:y val="-2.8648984666390386E-2"/>
            </c:manualLayout>
          </c:layout>
          <c:spPr>
            <a:noFill/>
            <a:ln>
              <a:noFill/>
            </a:ln>
            <a:effectLst/>
          </c:spPr>
          <c:txPr>
            <a:bodyPr rot="0" spcFirstLastPara="1" vertOverflow="ellipsis" vert="horz" wrap="square" anchor="ctr" anchorCtr="0"/>
            <a:lstStyle/>
            <a:p>
              <a:pPr algn="ctr">
                <a:defRPr lang="en-US" sz="1400" b="1" i="0" u="none" strike="noStrike" kern="1200" baseline="0">
                  <a:solidFill>
                    <a:sysClr val="windowText" lastClr="000000">
                      <a:lumMod val="65000"/>
                      <a:lumOff val="35000"/>
                    </a:sys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
        <c:dLbl>
          <c:idx val="0"/>
          <c:layout>
            <c:manualLayout>
              <c:x val="1.0443758009350062E-3"/>
              <c:y val="-4.9110382665922936E-2"/>
            </c:manualLayout>
          </c:layout>
          <c:spPr>
            <a:noFill/>
            <a:ln>
              <a:noFill/>
            </a:ln>
            <a:effectLst/>
          </c:spPr>
          <c:txPr>
            <a:bodyPr rot="0" spcFirstLastPara="1" vertOverflow="ellipsis" vert="horz" wrap="square" anchor="ctr" anchorCtr="1"/>
            <a:lstStyle/>
            <a:p>
              <a:pPr>
                <a:defRPr lang="en-US" sz="1400" b="1" i="0" u="none" strike="noStrike" kern="1200" baseline="0">
                  <a:solidFill>
                    <a:schemeClr val="tx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
        <c:spPr>
          <a:ln w="28575" cap="rnd">
            <a:solidFill>
              <a:srgbClr val="7468A8"/>
            </a:solidFill>
            <a:round/>
          </a:ln>
          <a:effectLst/>
        </c:spPr>
        <c:marker>
          <c:symbol val="none"/>
        </c:marker>
        <c:dLbl>
          <c:idx val="0"/>
          <c:spPr>
            <a:noFill/>
            <a:ln>
              <a:noFill/>
            </a:ln>
            <a:effectLst/>
          </c:spPr>
          <c:txPr>
            <a:bodyPr rot="0" spcFirstLastPara="1" vertOverflow="ellipsis" vert="horz" wrap="square" anchor="ctr" anchorCtr="1"/>
            <a:lstStyle/>
            <a:p>
              <a:pPr>
                <a:defRPr lang="en-US" sz="1400" b="1" i="0" u="none" strike="noStrike" kern="1200" baseline="0">
                  <a:solidFill>
                    <a:schemeClr val="tx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7"/>
        <c:dLbl>
          <c:idx val="0"/>
          <c:layout>
            <c:manualLayout>
              <c:x val="-3.8941908412252382E-2"/>
              <c:y val="4.1532890518342351E-2"/>
            </c:manualLayout>
          </c:layout>
          <c:spPr>
            <a:noFill/>
            <a:ln>
              <a:noFill/>
            </a:ln>
            <a:effectLst/>
          </c:spPr>
          <c:txPr>
            <a:bodyPr rot="0" spcFirstLastPara="1" vertOverflow="ellipsis" vert="horz" wrap="square" anchor="ctr" anchorCtr="1"/>
            <a:lstStyle/>
            <a:p>
              <a:pPr>
                <a:defRPr lang="en-US" sz="1400" b="1" i="0" u="none" strike="noStrike" kern="1200" baseline="0">
                  <a:solidFill>
                    <a:schemeClr val="tx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
        <c:dLbl>
          <c:idx val="0"/>
          <c:layout>
            <c:manualLayout>
              <c:x val="-4.480796445518978E-2"/>
              <c:y val="3.2169654516376031E-2"/>
            </c:manualLayout>
          </c:layout>
          <c:spPr>
            <a:noFill/>
            <a:ln>
              <a:noFill/>
            </a:ln>
            <a:effectLst/>
          </c:spPr>
          <c:txPr>
            <a:bodyPr rot="0" spcFirstLastPara="1" vertOverflow="ellipsis" vert="horz" wrap="square" lIns="252000" tIns="108000" bIns="180000" anchor="ctr" anchorCtr="1"/>
            <a:lstStyle/>
            <a:p>
              <a:pPr>
                <a:defRPr lang="en-US" sz="1400" b="1" i="0" u="none" strike="noStrike" kern="1200" baseline="0">
                  <a:solidFill>
                    <a:sysClr val="windowText" lastClr="000000">
                      <a:lumMod val="65000"/>
                      <a:lumOff val="35000"/>
                    </a:sys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9"/>
        <c:dLbl>
          <c:idx val="0"/>
          <c:tx>
            <c:rich>
              <a:bodyPr rot="0" spcFirstLastPara="1" vertOverflow="ellipsis" vert="horz" wrap="square" anchor="ctr" anchorCtr="1"/>
              <a:lstStyle/>
              <a:p>
                <a:pPr>
                  <a:defRPr lang="en-US" sz="1400" b="1" i="0" u="none" strike="noStrike" kern="1200" baseline="0">
                    <a:solidFill>
                      <a:schemeClr val="tx1">
                        <a:lumMod val="65000"/>
                        <a:lumOff val="35000"/>
                      </a:schemeClr>
                    </a:solidFill>
                    <a:latin typeface="+mn-lt"/>
                    <a:ea typeface="+mn-ea"/>
                    <a:cs typeface="+mn-cs"/>
                  </a:defRPr>
                </a:pPr>
                <a:fld id="{A050AAFC-BBB5-44A9-AF0E-50D6D63316AB}" type="VALUE">
                  <a:rPr lang="en-US" sz="1600" b="1"/>
                  <a:pPr>
                    <a:defRPr lang="en-US" sz="1400" b="1" i="0" u="none" strike="noStrike" kern="1200" baseline="0">
                      <a:solidFill>
                        <a:schemeClr val="tx1">
                          <a:lumMod val="65000"/>
                          <a:lumOff val="35000"/>
                        </a:schemeClr>
                      </a:solidFill>
                      <a:latin typeface="+mn-lt"/>
                      <a:ea typeface="+mn-ea"/>
                      <a:cs typeface="+mn-cs"/>
                    </a:defRPr>
                  </a:pPr>
                  <a:t>[VALUE]</a:t>
                </a:fld>
                <a:endParaRPr lang="en-GB"/>
              </a:p>
            </c:rich>
          </c:tx>
          <c:spPr>
            <a:noFill/>
            <a:ln>
              <a:noFill/>
            </a:ln>
            <a:effectLst/>
          </c:spPr>
          <c:dLblPos val="t"/>
          <c:showLegendKey val="0"/>
          <c:showVal val="1"/>
          <c:showCatName val="0"/>
          <c:showSerName val="0"/>
          <c:showPercent val="0"/>
          <c:showBubbleSize val="0"/>
          <c:extLst>
            <c:ext xmlns:c15="http://schemas.microsoft.com/office/drawing/2012/chart" uri="{CE6537A1-D6FC-4f65-9D91-7224C49458BB}">
              <c15:layout>
                <c:manualLayout>
                  <c:w val="0.18314808982210554"/>
                  <c:h val="0.14380715568448679"/>
                </c:manualLayout>
              </c15:layout>
              <c15:dlblFieldTable/>
              <c15:showDataLabelsRange val="0"/>
            </c:ext>
          </c:extLst>
        </c:dLbl>
      </c:pivotFmt>
      <c:pivotFmt>
        <c:idx val="20"/>
        <c:dLbl>
          <c:idx val="0"/>
          <c:layout>
            <c:manualLayout>
              <c:x val="-3.3721845462789717E-2"/>
              <c:y val="4.912847078325723E-2"/>
            </c:manualLayout>
          </c:layout>
          <c:spPr>
            <a:noFill/>
            <a:ln>
              <a:noFill/>
            </a:ln>
            <a:effectLst/>
          </c:spPr>
          <c:txPr>
            <a:bodyPr rot="0" spcFirstLastPara="1" vertOverflow="ellipsis" wrap="square" lIns="0" rIns="396000" bIns="36000" anchor="ctr" anchorCtr="0"/>
            <a:lstStyle/>
            <a:p>
              <a:pPr algn="ctr">
                <a:defRPr lang="en-US" sz="1400" b="1" i="0" u="none" strike="noStrike" kern="1200" baseline="0">
                  <a:solidFill>
                    <a:sysClr val="windowText" lastClr="000000">
                      <a:lumMod val="65000"/>
                      <a:lumOff val="35000"/>
                    </a:sys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manualLayout>
                  <c:w val="0.10422968795567221"/>
                  <c:h val="7.9052631578947347E-2"/>
                </c:manualLayout>
              </c15:layout>
            </c:ext>
          </c:extLst>
        </c:dLbl>
      </c:pivotFmt>
      <c:pivotFmt>
        <c:idx val="21"/>
        <c:dLbl>
          <c:idx val="0"/>
          <c:layout>
            <c:manualLayout>
              <c:x val="-3.4437667270122541E-2"/>
              <c:y val="-8.4321368801927241E-2"/>
            </c:manualLayout>
          </c:layout>
          <c:spPr>
            <a:noFill/>
            <a:ln>
              <a:noFill/>
            </a:ln>
            <a:effectLst/>
          </c:spPr>
          <c:txPr>
            <a:bodyPr rot="0" spcFirstLastPara="1" vertOverflow="ellipsis" vert="horz" wrap="square" anchor="ctr" anchorCtr="0"/>
            <a:lstStyle/>
            <a:p>
              <a:pPr algn="ctr">
                <a:defRPr lang="en-US" sz="1400" b="1" i="0" u="none" strike="noStrike" kern="1200" baseline="0">
                  <a:solidFill>
                    <a:sysClr val="windowText" lastClr="000000">
                      <a:lumMod val="65000"/>
                      <a:lumOff val="35000"/>
                    </a:sys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
        <c:dLbl>
          <c:idx val="0"/>
          <c:layout>
            <c:manualLayout>
              <c:x val="-3.3597865916560415E-2"/>
              <c:y val="-6.1366209672308152E-2"/>
            </c:manualLayout>
          </c:layout>
          <c:spPr>
            <a:noFill/>
            <a:ln>
              <a:noFill/>
            </a:ln>
            <a:effectLst/>
          </c:spPr>
          <c:txPr>
            <a:bodyPr rot="0" spcFirstLastPara="1" vertOverflow="ellipsis" vert="horz" wrap="square" anchor="ctr" anchorCtr="1"/>
            <a:lstStyle/>
            <a:p>
              <a:pPr>
                <a:defRPr lang="en-US" sz="1400" b="1" i="0" u="none" strike="noStrike" kern="1200" baseline="0">
                  <a:solidFill>
                    <a:schemeClr val="tx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manualLayout>
                  <c:w val="6.2767159989422575E-2"/>
                  <c:h val="0.13360961212672814"/>
                </c:manualLayout>
              </c15:layout>
            </c:ext>
          </c:extLst>
        </c:dLbl>
      </c:pivotFmt>
      <c:pivotFmt>
        <c:idx val="23"/>
        <c:dLbl>
          <c:idx val="0"/>
          <c:layout>
            <c:manualLayout>
              <c:x val="-3.8786850279982216E-2"/>
              <c:y val="5.0766228286296851E-2"/>
            </c:manualLayout>
          </c:layout>
          <c:spPr>
            <a:noFill/>
            <a:ln>
              <a:noFill/>
            </a:ln>
            <a:effectLst/>
          </c:spPr>
          <c:txPr>
            <a:bodyPr rot="0" spcFirstLastPara="1" vertOverflow="ellipsis" vert="horz" wrap="square" anchor="ctr" anchorCtr="0"/>
            <a:lstStyle/>
            <a:p>
              <a:pPr algn="ctr">
                <a:defRPr lang="en-US" sz="1400" b="1" i="0" u="none" strike="noStrike" kern="1200" baseline="0">
                  <a:solidFill>
                    <a:sysClr val="windowText" lastClr="000000">
                      <a:lumMod val="65000"/>
                      <a:lumOff val="35000"/>
                    </a:sys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
        <c:dLbl>
          <c:idx val="0"/>
          <c:layout>
            <c:manualLayout>
              <c:x val="-5.360699040185523E-2"/>
              <c:y val="-9.2040749789736281E-2"/>
            </c:manualLayout>
          </c:layout>
          <c:spPr>
            <a:noFill/>
            <a:ln>
              <a:noFill/>
            </a:ln>
            <a:effectLst/>
          </c:spPr>
          <c:txPr>
            <a:bodyPr rot="0" spcFirstLastPara="1" vertOverflow="ellipsis" vert="horz" wrap="square" anchor="ctr" anchorCtr="0"/>
            <a:lstStyle/>
            <a:p>
              <a:pPr algn="ctr">
                <a:defRPr lang="en-US" sz="1400" b="1" i="0" u="none" strike="noStrike" kern="1200" baseline="0">
                  <a:solidFill>
                    <a:sysClr val="windowText" lastClr="000000">
                      <a:lumMod val="65000"/>
                      <a:lumOff val="35000"/>
                    </a:sys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
        <c:dLbl>
          <c:idx val="0"/>
          <c:layout>
            <c:manualLayout>
              <c:x val="-5.0622295708876719E-2"/>
              <c:y val="-6.3613306375405326E-2"/>
            </c:manualLayout>
          </c:layout>
          <c:spPr>
            <a:noFill/>
            <a:ln>
              <a:noFill/>
            </a:ln>
            <a:effectLst/>
          </c:spPr>
          <c:txPr>
            <a:bodyPr rot="0" spcFirstLastPara="1" vertOverflow="ellipsis" vert="horz" wrap="square" anchor="ctr" anchorCtr="1"/>
            <a:lstStyle/>
            <a:p>
              <a:pPr>
                <a:defRPr lang="en-US" sz="1400" b="1" i="0" u="none" strike="noStrike" kern="1200" baseline="0">
                  <a:solidFill>
                    <a:schemeClr val="tx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
        <c:dLbl>
          <c:idx val="0"/>
          <c:layout>
            <c:manualLayout>
              <c:x val="-2.843770795254116E-2"/>
              <c:y val="4.7023446203003111E-2"/>
            </c:manualLayout>
          </c:layout>
          <c:spPr>
            <a:noFill/>
            <a:ln>
              <a:noFill/>
            </a:ln>
            <a:effectLst/>
          </c:spPr>
          <c:txPr>
            <a:bodyPr rot="0" spcFirstLastPara="1" vertOverflow="ellipsis" vert="horz" wrap="square" anchor="ctr" anchorCtr="0"/>
            <a:lstStyle/>
            <a:p>
              <a:pPr algn="ctr">
                <a:defRPr lang="en-US" sz="1400" b="1" i="0" u="none" strike="noStrike" kern="1200" baseline="0">
                  <a:solidFill>
                    <a:sysClr val="windowText" lastClr="000000">
                      <a:lumMod val="65000"/>
                      <a:lumOff val="35000"/>
                    </a:sys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7"/>
        <c:dLbl>
          <c:idx val="0"/>
          <c:layout>
            <c:manualLayout>
              <c:x val="-6.2501871417758342E-2"/>
              <c:y val="-2.8648984666390386E-2"/>
            </c:manualLayout>
          </c:layout>
          <c:spPr>
            <a:noFill/>
            <a:ln>
              <a:noFill/>
            </a:ln>
            <a:effectLst/>
          </c:spPr>
          <c:txPr>
            <a:bodyPr rot="0" spcFirstLastPara="1" vertOverflow="ellipsis" vert="horz" wrap="square" anchor="ctr" anchorCtr="0"/>
            <a:lstStyle/>
            <a:p>
              <a:pPr algn="ctr">
                <a:defRPr lang="en-US" sz="1400" b="1" i="0" u="none" strike="noStrike" kern="1200" baseline="0">
                  <a:solidFill>
                    <a:sysClr val="windowText" lastClr="000000">
                      <a:lumMod val="65000"/>
                      <a:lumOff val="35000"/>
                    </a:sys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8"/>
        <c:dLbl>
          <c:idx val="0"/>
          <c:layout>
            <c:manualLayout>
              <c:x val="1.0443758009350062E-3"/>
              <c:y val="-4.9110382665922936E-2"/>
            </c:manualLayout>
          </c:layout>
          <c:spPr>
            <a:noFill/>
            <a:ln>
              <a:noFill/>
            </a:ln>
            <a:effectLst/>
          </c:spPr>
          <c:txPr>
            <a:bodyPr rot="0" spcFirstLastPara="1" vertOverflow="ellipsis" vert="horz" wrap="square" anchor="ctr" anchorCtr="1"/>
            <a:lstStyle/>
            <a:p>
              <a:pPr>
                <a:defRPr lang="en-US" sz="1400" b="1" i="0" u="none" strike="noStrike" kern="1200" baseline="0">
                  <a:solidFill>
                    <a:schemeClr val="tx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9"/>
        <c:spPr>
          <a:ln w="28575" cap="rnd">
            <a:solidFill>
              <a:srgbClr val="7468A8"/>
            </a:solidFill>
            <a:round/>
          </a:ln>
          <a:effectLst/>
        </c:spPr>
        <c:marker>
          <c:symbol val="none"/>
        </c:marker>
        <c:dLbl>
          <c:idx val="0"/>
          <c:spPr>
            <a:noFill/>
            <a:ln>
              <a:noFill/>
            </a:ln>
            <a:effectLst/>
          </c:spPr>
          <c:txPr>
            <a:bodyPr rot="0" spcFirstLastPara="1" vertOverflow="ellipsis" vert="horz" wrap="square" anchor="ctr" anchorCtr="1"/>
            <a:lstStyle/>
            <a:p>
              <a:pPr>
                <a:defRPr lang="en-US" sz="1400" b="1" i="0" u="none" strike="noStrike" kern="1200" baseline="0">
                  <a:solidFill>
                    <a:schemeClr val="tx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0"/>
        <c:dLbl>
          <c:idx val="0"/>
          <c:layout>
            <c:manualLayout>
              <c:x val="-3.8941908412252382E-2"/>
              <c:y val="4.1532890518342351E-2"/>
            </c:manualLayout>
          </c:layout>
          <c:spPr>
            <a:noFill/>
            <a:ln>
              <a:noFill/>
            </a:ln>
            <a:effectLst/>
          </c:spPr>
          <c:txPr>
            <a:bodyPr rot="0" spcFirstLastPara="1" vertOverflow="ellipsis" vert="horz" wrap="square" anchor="ctr" anchorCtr="1"/>
            <a:lstStyle/>
            <a:p>
              <a:pPr>
                <a:defRPr lang="en-US" sz="1400" b="1" i="0" u="none" strike="noStrike" kern="1200" baseline="0">
                  <a:solidFill>
                    <a:schemeClr val="tx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1"/>
        <c:dLbl>
          <c:idx val="0"/>
          <c:layout>
            <c:manualLayout>
              <c:x val="-4.480796445518978E-2"/>
              <c:y val="3.2169654516376031E-2"/>
            </c:manualLayout>
          </c:layout>
          <c:spPr>
            <a:noFill/>
            <a:ln>
              <a:noFill/>
            </a:ln>
            <a:effectLst/>
          </c:spPr>
          <c:txPr>
            <a:bodyPr rot="0" spcFirstLastPara="1" vertOverflow="ellipsis" vert="horz" wrap="square" lIns="252000" tIns="108000" bIns="180000" anchor="ctr" anchorCtr="1"/>
            <a:lstStyle/>
            <a:p>
              <a:pPr>
                <a:defRPr lang="en-US" sz="1400" b="1" i="0" u="none" strike="noStrike" kern="1200" baseline="0">
                  <a:solidFill>
                    <a:sysClr val="windowText" lastClr="000000">
                      <a:lumMod val="65000"/>
                      <a:lumOff val="35000"/>
                    </a:sys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2"/>
        <c:dLbl>
          <c:idx val="0"/>
          <c:tx>
            <c:rich>
              <a:bodyPr rot="0" spcFirstLastPara="1" vertOverflow="ellipsis" vert="horz" wrap="square" anchor="ctr" anchorCtr="1"/>
              <a:lstStyle/>
              <a:p>
                <a:pPr>
                  <a:defRPr lang="en-US" sz="1400" b="1" i="0" u="none" strike="noStrike" kern="1200" baseline="0">
                    <a:solidFill>
                      <a:schemeClr val="tx1">
                        <a:lumMod val="65000"/>
                        <a:lumOff val="35000"/>
                      </a:schemeClr>
                    </a:solidFill>
                    <a:latin typeface="+mn-lt"/>
                    <a:ea typeface="+mn-ea"/>
                    <a:cs typeface="+mn-cs"/>
                  </a:defRPr>
                </a:pPr>
                <a:fld id="{A050AAFC-BBB5-44A9-AF0E-50D6D63316AB}" type="VALUE">
                  <a:rPr lang="en-US" sz="1600" b="1"/>
                  <a:pPr>
                    <a:defRPr lang="en-US" sz="1400" b="1" i="0" u="none" strike="noStrike" kern="1200" baseline="0">
                      <a:solidFill>
                        <a:schemeClr val="tx1">
                          <a:lumMod val="65000"/>
                          <a:lumOff val="35000"/>
                        </a:schemeClr>
                      </a:solidFill>
                      <a:latin typeface="+mn-lt"/>
                      <a:ea typeface="+mn-ea"/>
                      <a:cs typeface="+mn-cs"/>
                    </a:defRPr>
                  </a:pPr>
                  <a:t>[VALUE]</a:t>
                </a:fld>
                <a:endParaRPr lang="en-GB"/>
              </a:p>
            </c:rich>
          </c:tx>
          <c:spPr>
            <a:noFill/>
            <a:ln>
              <a:noFill/>
            </a:ln>
            <a:effectLst/>
          </c:spPr>
          <c:dLblPos val="t"/>
          <c:showLegendKey val="0"/>
          <c:showVal val="1"/>
          <c:showCatName val="0"/>
          <c:showSerName val="0"/>
          <c:showPercent val="0"/>
          <c:showBubbleSize val="0"/>
          <c:extLst>
            <c:ext xmlns:c15="http://schemas.microsoft.com/office/drawing/2012/chart" uri="{CE6537A1-D6FC-4f65-9D91-7224C49458BB}">
              <c15:layout>
                <c:manualLayout>
                  <c:w val="0.18314808982210554"/>
                  <c:h val="0.14380715568448679"/>
                </c:manualLayout>
              </c15:layout>
              <c15:dlblFieldTable/>
              <c15:showDataLabelsRange val="0"/>
            </c:ext>
          </c:extLst>
        </c:dLbl>
      </c:pivotFmt>
      <c:pivotFmt>
        <c:idx val="33"/>
        <c:dLbl>
          <c:idx val="0"/>
          <c:layout>
            <c:manualLayout>
              <c:x val="-3.3721845462789717E-2"/>
              <c:y val="4.912847078325723E-2"/>
            </c:manualLayout>
          </c:layout>
          <c:spPr>
            <a:noFill/>
            <a:ln>
              <a:noFill/>
            </a:ln>
            <a:effectLst/>
          </c:spPr>
          <c:txPr>
            <a:bodyPr rot="0" spcFirstLastPara="1" vertOverflow="ellipsis" wrap="square" lIns="0" rIns="396000" bIns="36000" anchor="ctr" anchorCtr="0"/>
            <a:lstStyle/>
            <a:p>
              <a:pPr algn="ctr">
                <a:defRPr lang="en-US" sz="1400" b="1" i="0" u="none" strike="noStrike" kern="1200" baseline="0">
                  <a:solidFill>
                    <a:sysClr val="windowText" lastClr="000000">
                      <a:lumMod val="65000"/>
                      <a:lumOff val="35000"/>
                    </a:sys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manualLayout>
                  <c:w val="0.10422968795567221"/>
                  <c:h val="7.9052631578947347E-2"/>
                </c:manualLayout>
              </c15:layout>
            </c:ext>
          </c:extLst>
        </c:dLbl>
      </c:pivotFmt>
      <c:pivotFmt>
        <c:idx val="34"/>
        <c:dLbl>
          <c:idx val="0"/>
          <c:layout>
            <c:manualLayout>
              <c:x val="-3.4437667270122541E-2"/>
              <c:y val="-8.4321368801927241E-2"/>
            </c:manualLayout>
          </c:layout>
          <c:spPr>
            <a:noFill/>
            <a:ln>
              <a:noFill/>
            </a:ln>
            <a:effectLst/>
          </c:spPr>
          <c:txPr>
            <a:bodyPr rot="0" spcFirstLastPara="1" vertOverflow="ellipsis" vert="horz" wrap="square" anchor="ctr" anchorCtr="0"/>
            <a:lstStyle/>
            <a:p>
              <a:pPr algn="ctr">
                <a:defRPr lang="en-US" sz="1400" b="1" i="0" u="none" strike="noStrike" kern="1200" baseline="0">
                  <a:solidFill>
                    <a:sysClr val="windowText" lastClr="000000">
                      <a:lumMod val="65000"/>
                      <a:lumOff val="35000"/>
                    </a:sys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5"/>
        <c:dLbl>
          <c:idx val="0"/>
          <c:layout>
            <c:manualLayout>
              <c:x val="-3.3597865916560415E-2"/>
              <c:y val="-6.1366209672308152E-2"/>
            </c:manualLayout>
          </c:layout>
          <c:spPr>
            <a:noFill/>
            <a:ln>
              <a:noFill/>
            </a:ln>
            <a:effectLst/>
          </c:spPr>
          <c:txPr>
            <a:bodyPr rot="0" spcFirstLastPara="1" vertOverflow="ellipsis" vert="horz" wrap="square" anchor="ctr" anchorCtr="1"/>
            <a:lstStyle/>
            <a:p>
              <a:pPr>
                <a:defRPr lang="en-US" sz="1400" b="1" i="0" u="none" strike="noStrike" kern="1200" baseline="0">
                  <a:solidFill>
                    <a:schemeClr val="tx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manualLayout>
                  <c:w val="6.2767159989422575E-2"/>
                  <c:h val="0.13360961212672814"/>
                </c:manualLayout>
              </c15:layout>
            </c:ext>
          </c:extLst>
        </c:dLbl>
      </c:pivotFmt>
      <c:pivotFmt>
        <c:idx val="36"/>
        <c:dLbl>
          <c:idx val="0"/>
          <c:layout>
            <c:manualLayout>
              <c:x val="-3.8786850279982216E-2"/>
              <c:y val="5.0766228286296851E-2"/>
            </c:manualLayout>
          </c:layout>
          <c:spPr>
            <a:noFill/>
            <a:ln>
              <a:noFill/>
            </a:ln>
            <a:effectLst/>
          </c:spPr>
          <c:txPr>
            <a:bodyPr rot="0" spcFirstLastPara="1" vertOverflow="ellipsis" vert="horz" wrap="square" anchor="ctr" anchorCtr="0"/>
            <a:lstStyle/>
            <a:p>
              <a:pPr algn="ctr">
                <a:defRPr lang="en-US" sz="1400" b="1" i="0" u="none" strike="noStrike" kern="1200" baseline="0">
                  <a:solidFill>
                    <a:sysClr val="windowText" lastClr="000000">
                      <a:lumMod val="65000"/>
                      <a:lumOff val="35000"/>
                    </a:sys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7"/>
        <c:dLbl>
          <c:idx val="0"/>
          <c:layout>
            <c:manualLayout>
              <c:x val="-5.360699040185523E-2"/>
              <c:y val="-9.2040749789736281E-2"/>
            </c:manualLayout>
          </c:layout>
          <c:spPr>
            <a:noFill/>
            <a:ln>
              <a:noFill/>
            </a:ln>
            <a:effectLst/>
          </c:spPr>
          <c:txPr>
            <a:bodyPr rot="0" spcFirstLastPara="1" vertOverflow="ellipsis" vert="horz" wrap="square" anchor="ctr" anchorCtr="0"/>
            <a:lstStyle/>
            <a:p>
              <a:pPr algn="ctr">
                <a:defRPr lang="en-US" sz="1400" b="1" i="0" u="none" strike="noStrike" kern="1200" baseline="0">
                  <a:solidFill>
                    <a:sysClr val="windowText" lastClr="000000">
                      <a:lumMod val="65000"/>
                      <a:lumOff val="35000"/>
                    </a:sys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8"/>
        <c:dLbl>
          <c:idx val="0"/>
          <c:layout>
            <c:manualLayout>
              <c:x val="-5.0622295708876719E-2"/>
              <c:y val="-6.3613306375405326E-2"/>
            </c:manualLayout>
          </c:layout>
          <c:spPr>
            <a:noFill/>
            <a:ln>
              <a:noFill/>
            </a:ln>
            <a:effectLst/>
          </c:spPr>
          <c:txPr>
            <a:bodyPr rot="0" spcFirstLastPara="1" vertOverflow="ellipsis" vert="horz" wrap="square" anchor="ctr" anchorCtr="1"/>
            <a:lstStyle/>
            <a:p>
              <a:pPr>
                <a:defRPr lang="en-US" sz="1400" b="1" i="0" u="none" strike="noStrike" kern="1200" baseline="0">
                  <a:solidFill>
                    <a:schemeClr val="tx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9"/>
        <c:dLbl>
          <c:idx val="0"/>
          <c:layout>
            <c:manualLayout>
              <c:x val="-2.843770795254116E-2"/>
              <c:y val="4.7023446203003111E-2"/>
            </c:manualLayout>
          </c:layout>
          <c:spPr>
            <a:noFill/>
            <a:ln>
              <a:noFill/>
            </a:ln>
            <a:effectLst/>
          </c:spPr>
          <c:txPr>
            <a:bodyPr rot="0" spcFirstLastPara="1" vertOverflow="ellipsis" vert="horz" wrap="square" anchor="ctr" anchorCtr="0"/>
            <a:lstStyle/>
            <a:p>
              <a:pPr algn="ctr">
                <a:defRPr lang="en-US" sz="1400" b="1" i="0" u="none" strike="noStrike" kern="1200" baseline="0">
                  <a:solidFill>
                    <a:sysClr val="windowText" lastClr="000000">
                      <a:lumMod val="65000"/>
                      <a:lumOff val="35000"/>
                    </a:sys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0"/>
        <c:dLbl>
          <c:idx val="0"/>
          <c:layout>
            <c:manualLayout>
              <c:x val="-6.2501871417758342E-2"/>
              <c:y val="-2.8648984666390386E-2"/>
            </c:manualLayout>
          </c:layout>
          <c:spPr>
            <a:noFill/>
            <a:ln>
              <a:noFill/>
            </a:ln>
            <a:effectLst/>
          </c:spPr>
          <c:txPr>
            <a:bodyPr rot="0" spcFirstLastPara="1" vertOverflow="ellipsis" vert="horz" wrap="square" anchor="ctr" anchorCtr="0"/>
            <a:lstStyle/>
            <a:p>
              <a:pPr algn="ctr">
                <a:defRPr lang="en-US" sz="1400" b="1" i="0" u="none" strike="noStrike" kern="1200" baseline="0">
                  <a:solidFill>
                    <a:sysClr val="windowText" lastClr="000000">
                      <a:lumMod val="65000"/>
                      <a:lumOff val="35000"/>
                    </a:sys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1"/>
        <c:dLbl>
          <c:idx val="0"/>
          <c:layout>
            <c:manualLayout>
              <c:x val="1.0443758009350062E-3"/>
              <c:y val="-4.9110382665922936E-2"/>
            </c:manualLayout>
          </c:layout>
          <c:spPr>
            <a:noFill/>
            <a:ln>
              <a:noFill/>
            </a:ln>
            <a:effectLst/>
          </c:spPr>
          <c:txPr>
            <a:bodyPr rot="0" spcFirstLastPara="1" vertOverflow="ellipsis" vert="horz" wrap="square" anchor="ctr" anchorCtr="1"/>
            <a:lstStyle/>
            <a:p>
              <a:pPr>
                <a:defRPr lang="en-US" sz="1400" b="1" i="0" u="none" strike="noStrike" kern="1200" baseline="0">
                  <a:solidFill>
                    <a:schemeClr val="tx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'Profit Month'!$B$2</c:f>
              <c:strCache>
                <c:ptCount val="1"/>
                <c:pt idx="0">
                  <c:v>Total</c:v>
                </c:pt>
              </c:strCache>
            </c:strRef>
          </c:tx>
          <c:spPr>
            <a:ln w="28575" cap="rnd">
              <a:solidFill>
                <a:srgbClr val="7468A8"/>
              </a:solidFill>
              <a:round/>
            </a:ln>
            <a:effectLst/>
          </c:spPr>
          <c:marker>
            <c:symbol val="none"/>
          </c:marker>
          <c:dPt>
            <c:idx val="1"/>
            <c:bubble3D val="0"/>
            <c:extLst>
              <c:ext xmlns:c16="http://schemas.microsoft.com/office/drawing/2014/chart" uri="{C3380CC4-5D6E-409C-BE32-E72D297353CC}">
                <c16:uniqueId val="{00000000-19B6-4DAB-AA7D-42F958826C6F}"/>
              </c:ext>
            </c:extLst>
          </c:dPt>
          <c:dPt>
            <c:idx val="2"/>
            <c:bubble3D val="0"/>
            <c:extLst>
              <c:ext xmlns:c16="http://schemas.microsoft.com/office/drawing/2014/chart" uri="{C3380CC4-5D6E-409C-BE32-E72D297353CC}">
                <c16:uniqueId val="{00000001-19B6-4DAB-AA7D-42F958826C6F}"/>
              </c:ext>
            </c:extLst>
          </c:dPt>
          <c:dPt>
            <c:idx val="3"/>
            <c:bubble3D val="0"/>
            <c:extLst>
              <c:ext xmlns:c16="http://schemas.microsoft.com/office/drawing/2014/chart" uri="{C3380CC4-5D6E-409C-BE32-E72D297353CC}">
                <c16:uniqueId val="{00000002-19B6-4DAB-AA7D-42F958826C6F}"/>
              </c:ext>
            </c:extLst>
          </c:dPt>
          <c:dPt>
            <c:idx val="4"/>
            <c:bubble3D val="0"/>
            <c:extLst>
              <c:ext xmlns:c16="http://schemas.microsoft.com/office/drawing/2014/chart" uri="{C3380CC4-5D6E-409C-BE32-E72D297353CC}">
                <c16:uniqueId val="{00000003-19B6-4DAB-AA7D-42F958826C6F}"/>
              </c:ext>
            </c:extLst>
          </c:dPt>
          <c:dPt>
            <c:idx val="5"/>
            <c:bubble3D val="0"/>
            <c:extLst>
              <c:ext xmlns:c16="http://schemas.microsoft.com/office/drawing/2014/chart" uri="{C3380CC4-5D6E-409C-BE32-E72D297353CC}">
                <c16:uniqueId val="{00000004-19B6-4DAB-AA7D-42F958826C6F}"/>
              </c:ext>
            </c:extLst>
          </c:dPt>
          <c:dPt>
            <c:idx val="6"/>
            <c:bubble3D val="0"/>
            <c:extLst>
              <c:ext xmlns:c16="http://schemas.microsoft.com/office/drawing/2014/chart" uri="{C3380CC4-5D6E-409C-BE32-E72D297353CC}">
                <c16:uniqueId val="{00000005-19B6-4DAB-AA7D-42F958826C6F}"/>
              </c:ext>
            </c:extLst>
          </c:dPt>
          <c:dPt>
            <c:idx val="7"/>
            <c:bubble3D val="0"/>
            <c:extLst>
              <c:ext xmlns:c16="http://schemas.microsoft.com/office/drawing/2014/chart" uri="{C3380CC4-5D6E-409C-BE32-E72D297353CC}">
                <c16:uniqueId val="{00000006-19B6-4DAB-AA7D-42F958826C6F}"/>
              </c:ext>
            </c:extLst>
          </c:dPt>
          <c:dPt>
            <c:idx val="9"/>
            <c:bubble3D val="0"/>
            <c:extLst>
              <c:ext xmlns:c16="http://schemas.microsoft.com/office/drawing/2014/chart" uri="{C3380CC4-5D6E-409C-BE32-E72D297353CC}">
                <c16:uniqueId val="{00000007-19B6-4DAB-AA7D-42F958826C6F}"/>
              </c:ext>
            </c:extLst>
          </c:dPt>
          <c:dPt>
            <c:idx val="10"/>
            <c:bubble3D val="0"/>
            <c:extLst>
              <c:ext xmlns:c16="http://schemas.microsoft.com/office/drawing/2014/chart" uri="{C3380CC4-5D6E-409C-BE32-E72D297353CC}">
                <c16:uniqueId val="{00000008-19B6-4DAB-AA7D-42F958826C6F}"/>
              </c:ext>
            </c:extLst>
          </c:dPt>
          <c:dLbls>
            <c:dLbl>
              <c:idx val="0"/>
              <c:layout>
                <c:manualLayout>
                  <c:x val="-3.8941908412252382E-2"/>
                  <c:y val="4.153289051834235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19B6-4DAB-AA7D-42F958826C6F}"/>
                </c:ext>
              </c:extLst>
            </c:dLbl>
            <c:dLbl>
              <c:idx val="1"/>
              <c:layout>
                <c:manualLayout>
                  <c:x val="-4.480796445518978E-2"/>
                  <c:y val="3.2169654516376031E-2"/>
                </c:manualLayout>
              </c:layout>
              <c:spPr>
                <a:noFill/>
                <a:ln>
                  <a:noFill/>
                </a:ln>
                <a:effectLst/>
              </c:spPr>
              <c:txPr>
                <a:bodyPr rot="0" spcFirstLastPara="1" vertOverflow="ellipsis" vert="horz" wrap="square" lIns="252000" tIns="108000" bIns="180000" anchor="ctr" anchorCtr="1"/>
                <a:lstStyle/>
                <a:p>
                  <a:pPr>
                    <a:defRPr lang="en-US" sz="1400" b="1" i="0" u="none" strike="noStrike" kern="1200" baseline="0">
                      <a:solidFill>
                        <a:sysClr val="windowText" lastClr="000000">
                          <a:lumMod val="65000"/>
                          <a:lumOff val="35000"/>
                        </a:sys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0-19B6-4DAB-AA7D-42F958826C6F}"/>
                </c:ext>
              </c:extLst>
            </c:dLbl>
            <c:dLbl>
              <c:idx val="2"/>
              <c:tx>
                <c:rich>
                  <a:bodyPr/>
                  <a:lstStyle/>
                  <a:p>
                    <a:fld id="{A050AAFC-BBB5-44A9-AF0E-50D6D63316AB}" type="VALUE">
                      <a:rPr lang="en-US" sz="1600" b="1"/>
                      <a:pPr/>
                      <a:t>[VALUE]</a:t>
                    </a:fld>
                    <a:endParaRPr lang="en-GB"/>
                  </a:p>
                </c:rich>
              </c:tx>
              <c:dLblPos val="t"/>
              <c:showLegendKey val="0"/>
              <c:showVal val="1"/>
              <c:showCatName val="0"/>
              <c:showSerName val="0"/>
              <c:showPercent val="0"/>
              <c:showBubbleSize val="0"/>
              <c:extLst>
                <c:ext xmlns:c15="http://schemas.microsoft.com/office/drawing/2012/chart" uri="{CE6537A1-D6FC-4f65-9D91-7224C49458BB}">
                  <c15:layout>
                    <c:manualLayout>
                      <c:w val="0.18314808982210554"/>
                      <c:h val="0.14380715568448679"/>
                    </c:manualLayout>
                  </c15:layout>
                  <c15:dlblFieldTable/>
                  <c15:showDataLabelsRange val="0"/>
                </c:ext>
                <c:ext xmlns:c16="http://schemas.microsoft.com/office/drawing/2014/chart" uri="{C3380CC4-5D6E-409C-BE32-E72D297353CC}">
                  <c16:uniqueId val="{00000001-19B6-4DAB-AA7D-42F958826C6F}"/>
                </c:ext>
              </c:extLst>
            </c:dLbl>
            <c:dLbl>
              <c:idx val="3"/>
              <c:layout>
                <c:manualLayout>
                  <c:x val="-3.3721845462789717E-2"/>
                  <c:y val="4.912847078325723E-2"/>
                </c:manualLayout>
              </c:layout>
              <c:spPr>
                <a:noFill/>
                <a:ln>
                  <a:noFill/>
                </a:ln>
                <a:effectLst/>
              </c:spPr>
              <c:txPr>
                <a:bodyPr rot="0" spcFirstLastPara="1" vertOverflow="ellipsis" wrap="square" lIns="0" rIns="396000" bIns="36000" anchor="ctr" anchorCtr="0"/>
                <a:lstStyle/>
                <a:p>
                  <a:pPr algn="ctr">
                    <a:defRPr lang="en-US" sz="1400" b="1" i="0" u="none" strike="noStrike" kern="1200" baseline="0">
                      <a:solidFill>
                        <a:sysClr val="windowText" lastClr="000000">
                          <a:lumMod val="65000"/>
                          <a:lumOff val="35000"/>
                        </a:sys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manualLayout>
                      <c:w val="0.10422968795567221"/>
                      <c:h val="7.9052631578947347E-2"/>
                    </c:manualLayout>
                  </c15:layout>
                </c:ext>
                <c:ext xmlns:c16="http://schemas.microsoft.com/office/drawing/2014/chart" uri="{C3380CC4-5D6E-409C-BE32-E72D297353CC}">
                  <c16:uniqueId val="{00000002-19B6-4DAB-AA7D-42F958826C6F}"/>
                </c:ext>
              </c:extLst>
            </c:dLbl>
            <c:dLbl>
              <c:idx val="4"/>
              <c:layout>
                <c:manualLayout>
                  <c:x val="-3.4437667270122541E-2"/>
                  <c:y val="-8.4321368801927241E-2"/>
                </c:manualLayout>
              </c:layout>
              <c:spPr>
                <a:noFill/>
                <a:ln>
                  <a:noFill/>
                </a:ln>
                <a:effectLst/>
              </c:spPr>
              <c:txPr>
                <a:bodyPr rot="0" spcFirstLastPara="1" vertOverflow="ellipsis" vert="horz" wrap="square" anchor="ctr" anchorCtr="0"/>
                <a:lstStyle/>
                <a:p>
                  <a:pPr algn="ctr">
                    <a:defRPr lang="en-US" sz="1400" b="1" i="0" u="none" strike="noStrike" kern="1200" baseline="0">
                      <a:solidFill>
                        <a:sysClr val="windowText" lastClr="000000">
                          <a:lumMod val="65000"/>
                          <a:lumOff val="35000"/>
                        </a:sys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9B6-4DAB-AA7D-42F958826C6F}"/>
                </c:ext>
              </c:extLst>
            </c:dLbl>
            <c:dLbl>
              <c:idx val="5"/>
              <c:layout>
                <c:manualLayout>
                  <c:x val="-3.3597865916560415E-2"/>
                  <c:y val="-6.1366209672308152E-2"/>
                </c:manualLayout>
              </c:layout>
              <c:dLblPos val="r"/>
              <c:showLegendKey val="0"/>
              <c:showVal val="1"/>
              <c:showCatName val="0"/>
              <c:showSerName val="0"/>
              <c:showPercent val="0"/>
              <c:showBubbleSize val="0"/>
              <c:extLst>
                <c:ext xmlns:c15="http://schemas.microsoft.com/office/drawing/2012/chart" uri="{CE6537A1-D6FC-4f65-9D91-7224C49458BB}">
                  <c15:layout>
                    <c:manualLayout>
                      <c:w val="6.2767159989422575E-2"/>
                      <c:h val="0.13360961212672814"/>
                    </c:manualLayout>
                  </c15:layout>
                </c:ext>
                <c:ext xmlns:c16="http://schemas.microsoft.com/office/drawing/2014/chart" uri="{C3380CC4-5D6E-409C-BE32-E72D297353CC}">
                  <c16:uniqueId val="{00000004-19B6-4DAB-AA7D-42F958826C6F}"/>
                </c:ext>
              </c:extLst>
            </c:dLbl>
            <c:dLbl>
              <c:idx val="6"/>
              <c:layout>
                <c:manualLayout>
                  <c:x val="-3.8786850279982216E-2"/>
                  <c:y val="5.0766228286296851E-2"/>
                </c:manualLayout>
              </c:layout>
              <c:spPr>
                <a:noFill/>
                <a:ln>
                  <a:noFill/>
                </a:ln>
                <a:effectLst/>
              </c:spPr>
              <c:txPr>
                <a:bodyPr rot="0" spcFirstLastPara="1" vertOverflow="ellipsis" vert="horz" wrap="square" anchor="ctr" anchorCtr="0"/>
                <a:lstStyle/>
                <a:p>
                  <a:pPr algn="ctr">
                    <a:defRPr lang="en-US" sz="1400" b="1" i="0" u="none" strike="noStrike" kern="1200" baseline="0">
                      <a:solidFill>
                        <a:sysClr val="windowText" lastClr="000000">
                          <a:lumMod val="65000"/>
                          <a:lumOff val="35000"/>
                        </a:sys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9B6-4DAB-AA7D-42F958826C6F}"/>
                </c:ext>
              </c:extLst>
            </c:dLbl>
            <c:dLbl>
              <c:idx val="7"/>
              <c:layout>
                <c:manualLayout>
                  <c:x val="-5.360699040185523E-2"/>
                  <c:y val="-9.2040749789736281E-2"/>
                </c:manualLayout>
              </c:layout>
              <c:spPr>
                <a:noFill/>
                <a:ln>
                  <a:noFill/>
                </a:ln>
                <a:effectLst/>
              </c:spPr>
              <c:txPr>
                <a:bodyPr rot="0" spcFirstLastPara="1" vertOverflow="ellipsis" vert="horz" wrap="square" anchor="ctr" anchorCtr="0"/>
                <a:lstStyle/>
                <a:p>
                  <a:pPr algn="ctr">
                    <a:defRPr lang="en-US" sz="1400" b="1" i="0" u="none" strike="noStrike" kern="1200" baseline="0">
                      <a:solidFill>
                        <a:sysClr val="windowText" lastClr="000000">
                          <a:lumMod val="65000"/>
                          <a:lumOff val="35000"/>
                        </a:sys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19B6-4DAB-AA7D-42F958826C6F}"/>
                </c:ext>
              </c:extLst>
            </c:dLbl>
            <c:dLbl>
              <c:idx val="8"/>
              <c:layout>
                <c:manualLayout>
                  <c:x val="-5.0622295708876719E-2"/>
                  <c:y val="-6.361330637540532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19B6-4DAB-AA7D-42F958826C6F}"/>
                </c:ext>
              </c:extLst>
            </c:dLbl>
            <c:dLbl>
              <c:idx val="9"/>
              <c:layout>
                <c:manualLayout>
                  <c:x val="-2.843770795254116E-2"/>
                  <c:y val="4.7023446203003111E-2"/>
                </c:manualLayout>
              </c:layout>
              <c:spPr>
                <a:noFill/>
                <a:ln>
                  <a:noFill/>
                </a:ln>
                <a:effectLst/>
              </c:spPr>
              <c:txPr>
                <a:bodyPr rot="0" spcFirstLastPara="1" vertOverflow="ellipsis" vert="horz" wrap="square" anchor="ctr" anchorCtr="0"/>
                <a:lstStyle/>
                <a:p>
                  <a:pPr algn="ctr">
                    <a:defRPr lang="en-US" sz="1400" b="1" i="0" u="none" strike="noStrike" kern="1200" baseline="0">
                      <a:solidFill>
                        <a:sysClr val="windowText" lastClr="000000">
                          <a:lumMod val="65000"/>
                          <a:lumOff val="35000"/>
                        </a:sys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19B6-4DAB-AA7D-42F958826C6F}"/>
                </c:ext>
              </c:extLst>
            </c:dLbl>
            <c:dLbl>
              <c:idx val="10"/>
              <c:layout>
                <c:manualLayout>
                  <c:x val="-6.2501871417758342E-2"/>
                  <c:y val="-2.8648984666390386E-2"/>
                </c:manualLayout>
              </c:layout>
              <c:spPr>
                <a:noFill/>
                <a:ln>
                  <a:noFill/>
                </a:ln>
                <a:effectLst/>
              </c:spPr>
              <c:txPr>
                <a:bodyPr rot="0" spcFirstLastPara="1" vertOverflow="ellipsis" vert="horz" wrap="square" anchor="ctr" anchorCtr="0"/>
                <a:lstStyle/>
                <a:p>
                  <a:pPr algn="ctr">
                    <a:defRPr lang="en-US" sz="1400" b="1" i="0" u="none" strike="noStrike" kern="1200" baseline="0">
                      <a:solidFill>
                        <a:sysClr val="windowText" lastClr="000000">
                          <a:lumMod val="65000"/>
                          <a:lumOff val="35000"/>
                        </a:sys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19B6-4DAB-AA7D-42F958826C6F}"/>
                </c:ext>
              </c:extLst>
            </c:dLbl>
            <c:dLbl>
              <c:idx val="11"/>
              <c:layout>
                <c:manualLayout>
                  <c:x val="1.0443758009350062E-3"/>
                  <c:y val="-4.911038266592293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19B6-4DAB-AA7D-42F958826C6F}"/>
                </c:ext>
              </c:extLst>
            </c:dLbl>
            <c:spPr>
              <a:noFill/>
              <a:ln>
                <a:noFill/>
              </a:ln>
              <a:effectLst/>
            </c:spPr>
            <c:txPr>
              <a:bodyPr rot="0" spcFirstLastPara="1" vertOverflow="ellipsis" vert="horz" wrap="square" anchor="ctr" anchorCtr="1"/>
              <a:lstStyle/>
              <a:p>
                <a:pPr>
                  <a:defRPr lang="en-US" sz="1400" b="1" i="0" u="none" strike="noStrike" kern="1200" baseline="0">
                    <a:solidFill>
                      <a:schemeClr val="tx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'Profit Month'!$A$3:$A$15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'Profit Month'!$B$3:$B$15</c:f>
              <c:numCache>
                <c:formatCode>[&gt;=1000000]0.0,,"M";[&gt;=1000]0.0,"K";0\$</c:formatCode>
                <c:ptCount val="12"/>
                <c:pt idx="0">
                  <c:v>9134.4460999999992</c:v>
                </c:pt>
                <c:pt idx="1">
                  <c:v>10294.610699999999</c:v>
                </c:pt>
                <c:pt idx="2">
                  <c:v>28594.6872</c:v>
                </c:pt>
                <c:pt idx="3">
                  <c:v>11587.436299999999</c:v>
                </c:pt>
                <c:pt idx="4">
                  <c:v>22411.307799999999</c:v>
                </c:pt>
                <c:pt idx="5">
                  <c:v>21285.795399999999</c:v>
                </c:pt>
                <c:pt idx="6">
                  <c:v>13832.6648</c:v>
                </c:pt>
                <c:pt idx="7">
                  <c:v>21776.938399999999</c:v>
                </c:pt>
                <c:pt idx="8">
                  <c:v>36857.475299999998</c:v>
                </c:pt>
                <c:pt idx="9">
                  <c:v>31784.041300000001</c:v>
                </c:pt>
                <c:pt idx="10">
                  <c:v>35468.426500000001</c:v>
                </c:pt>
                <c:pt idx="11">
                  <c:v>43369.191899999998</c:v>
                </c:pt>
              </c:numCache>
            </c:numRef>
          </c:val>
          <c:smooth val="0"/>
          <c:extLst>
            <c:ext xmlns:c16="http://schemas.microsoft.com/office/drawing/2014/chart" uri="{C3380CC4-5D6E-409C-BE32-E72D297353CC}">
              <c16:uniqueId val="{0000000C-19B6-4DAB-AA7D-42F958826C6F}"/>
            </c:ext>
          </c:extLst>
        </c:ser>
        <c:dLbls>
          <c:showLegendKey val="0"/>
          <c:showVal val="0"/>
          <c:showCatName val="0"/>
          <c:showSerName val="0"/>
          <c:showPercent val="0"/>
          <c:showBubbleSize val="0"/>
        </c:dLbls>
        <c:smooth val="0"/>
        <c:axId val="1039318671"/>
        <c:axId val="1039334031"/>
      </c:lineChart>
      <c:catAx>
        <c:axId val="1039318671"/>
        <c:scaling>
          <c:orientation val="minMax"/>
        </c:scaling>
        <c:delete val="0"/>
        <c:axPos val="b"/>
        <c:numFmt formatCode="General" sourceLinked="1"/>
        <c:majorTickMark val="none"/>
        <c:minorTickMark val="none"/>
        <c:tickLblPos val="nextTo"/>
        <c:spPr>
          <a:noFill/>
          <a:ln w="9525" cap="flat" cmpd="sng" algn="ctr">
            <a:solidFill>
              <a:srgbClr val="3F375F"/>
            </a:solidFill>
            <a:round/>
          </a:ln>
          <a:effectLst>
            <a:glow rad="711200">
              <a:srgbClr val="3F375F">
                <a:alpha val="0"/>
              </a:srgbClr>
            </a:glow>
            <a:softEdge rad="0"/>
          </a:effectLst>
        </c:spPr>
        <c:txPr>
          <a:bodyPr rot="-2700000" spcFirstLastPara="1" vertOverflow="ellipsis" wrap="square" anchor="ctr" anchorCtr="1"/>
          <a:lstStyle/>
          <a:p>
            <a:pPr>
              <a:defRPr lang="en-US" sz="900" b="1" i="0" u="none" strike="noStrike" kern="1200" baseline="0">
                <a:solidFill>
                  <a:srgbClr val="3F375F"/>
                </a:solidFill>
                <a:latin typeface="+mn-lt"/>
                <a:ea typeface="+mn-ea"/>
                <a:cs typeface="+mn-cs"/>
              </a:defRPr>
            </a:pPr>
            <a:endParaRPr lang="en-US"/>
          </a:p>
        </c:txPr>
        <c:crossAx val="1039334031"/>
        <c:crosses val="autoZero"/>
        <c:auto val="1"/>
        <c:lblAlgn val="ctr"/>
        <c:lblOffset val="20"/>
        <c:tickLblSkip val="1"/>
        <c:tickMarkSkip val="1"/>
        <c:noMultiLvlLbl val="0"/>
      </c:catAx>
      <c:valAx>
        <c:axId val="1039334031"/>
        <c:scaling>
          <c:orientation val="minMax"/>
        </c:scaling>
        <c:delete val="1"/>
        <c:axPos val="l"/>
        <c:numFmt formatCode="[&gt;=1000000]0.0,,&quot;M&quot;;[&gt;=1000]0.0,&quot;K&quot;;0\$" sourceLinked="1"/>
        <c:majorTickMark val="out"/>
        <c:minorTickMark val="none"/>
        <c:tickLblPos val="nextTo"/>
        <c:crossAx val="1039318671"/>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nchor="t" anchorCtr="0"/>
    <a:lstStyle/>
    <a:p>
      <a:pPr algn="ctr">
        <a:defRPr lang="en-US" sz="900" b="0" i="0" u="none" strike="noStrike" kern="1200" baseline="0">
          <a:solidFill>
            <a:schemeClr val="tx1">
              <a:lumMod val="65000"/>
              <a:lumOff val="35000"/>
            </a:schemeClr>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Data.xlsm]Customers by Profit!Top cusyomer </c:name>
    <c:fmtId val="5"/>
  </c:pivotSource>
  <c:chart>
    <c:title>
      <c:tx>
        <c:rich>
          <a:bodyPr rot="0" spcFirstLastPara="1" vertOverflow="ellipsis" vert="horz" wrap="square" anchor="ctr" anchorCtr="1"/>
          <a:lstStyle/>
          <a:p>
            <a:pPr>
              <a:defRPr sz="2800" b="1" i="0" u="none" strike="noStrike" kern="1200" spc="0" baseline="0">
                <a:solidFill>
                  <a:srgbClr val="342E50"/>
                </a:solidFill>
                <a:latin typeface="+mn-lt"/>
                <a:ea typeface="+mn-ea"/>
                <a:cs typeface="+mn-cs"/>
              </a:defRPr>
            </a:pPr>
            <a:r>
              <a:rPr lang="en-US" sz="2800" b="1">
                <a:solidFill>
                  <a:srgbClr val="342E50"/>
                </a:solidFill>
              </a:rPr>
              <a:t>Top Customers</a:t>
            </a:r>
            <a:r>
              <a:rPr lang="en-US" sz="2800" b="1" baseline="0">
                <a:solidFill>
                  <a:srgbClr val="342E50"/>
                </a:solidFill>
              </a:rPr>
              <a:t> by profit </a:t>
            </a:r>
            <a:endParaRPr lang="en-US" sz="2800" b="1">
              <a:solidFill>
                <a:srgbClr val="342E50"/>
              </a:solidFill>
            </a:endParaRPr>
          </a:p>
        </c:rich>
      </c:tx>
      <c:layout>
        <c:manualLayout>
          <c:xMode val="edge"/>
          <c:yMode val="edge"/>
          <c:x val="0.19425247859288283"/>
          <c:y val="0"/>
        </c:manualLayout>
      </c:layout>
      <c:overlay val="0"/>
      <c:spPr>
        <a:noFill/>
        <a:ln>
          <a:noFill/>
        </a:ln>
        <a:effectLst/>
      </c:spPr>
      <c:txPr>
        <a:bodyPr rot="0" spcFirstLastPara="1" vertOverflow="ellipsis" vert="horz" wrap="square" anchor="ctr" anchorCtr="1"/>
        <a:lstStyle/>
        <a:p>
          <a:pPr>
            <a:defRPr sz="2800" b="1" i="0" u="none" strike="noStrike" kern="1200" spc="0" baseline="0">
              <a:solidFill>
                <a:srgbClr val="342E5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800" b="1" i="0" u="none" strike="noStrike" kern="1200" baseline="0">
                  <a:solidFill>
                    <a:srgbClr val="5C518D"/>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312B4B"/>
          </a:solidFill>
          <a:ln>
            <a:noFill/>
          </a:ln>
          <a:effectLst/>
        </c:spPr>
        <c:dLbl>
          <c:idx val="0"/>
          <c:layout>
            <c:manualLayout>
              <c:x val="5.9678357150375581E-3"/>
              <c:y val="1.6591244003637009E-2"/>
            </c:manualLayout>
          </c:layout>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rgbClr val="5C518D"/>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312B4B"/>
          </a:solidFill>
          <a:ln>
            <a:noFill/>
          </a:ln>
          <a:effectLst/>
        </c:spPr>
        <c:dLbl>
          <c:idx val="0"/>
          <c:layout>
            <c:manualLayout>
              <c:x val="-3.6469685846528824E-17"/>
              <c:y val="6.6364976014547739E-3"/>
            </c:manualLayout>
          </c:layout>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rgbClr val="5C518D"/>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312B4B"/>
          </a:solidFill>
          <a:ln>
            <a:noFill/>
          </a:ln>
          <a:effectLst/>
        </c:spPr>
      </c:pivotFmt>
      <c:pivotFmt>
        <c:idx val="6"/>
        <c:spPr>
          <a:solidFill>
            <a:srgbClr val="3A3455"/>
          </a:solidFill>
          <a:ln>
            <a:noFill/>
          </a:ln>
          <a:effectLst/>
        </c:spPr>
      </c:pivotFmt>
      <c:pivotFmt>
        <c:idx val="7"/>
        <c:spPr>
          <a:solidFill>
            <a:srgbClr val="554F77"/>
          </a:solidFill>
          <a:ln>
            <a:noFill/>
          </a:ln>
          <a:effectLst/>
        </c:spPr>
      </c:pivotFmt>
      <c:pivotFmt>
        <c:idx val="8"/>
        <c:spPr>
          <a:solidFill>
            <a:srgbClr val="342E50"/>
          </a:solidFill>
          <a:ln>
            <a:noFill/>
          </a:ln>
          <a:effectLst/>
        </c:spPr>
      </c:pivotFmt>
      <c:pivotFmt>
        <c:idx val="9"/>
        <c:spPr>
          <a:solidFill>
            <a:srgbClr val="3A3455"/>
          </a:solidFill>
          <a:ln>
            <a:noFill/>
          </a:ln>
          <a:effectLst/>
        </c:spPr>
      </c:pivotFmt>
      <c:pivotFmt>
        <c:idx val="10"/>
        <c:spPr>
          <a:solidFill>
            <a:srgbClr val="3A3455"/>
          </a:solidFill>
          <a:ln>
            <a:noFill/>
          </a:ln>
          <a:effectLst/>
        </c:spPr>
      </c:pivotFmt>
      <c:pivotFmt>
        <c:idx val="11"/>
        <c:spPr>
          <a:solidFill>
            <a:srgbClr val="433D60"/>
          </a:solidFill>
          <a:ln>
            <a:noFill/>
          </a:ln>
          <a:effectLst/>
        </c:spPr>
      </c:pivotFmt>
      <c:pivotFmt>
        <c:idx val="12"/>
        <c:spPr>
          <a:solidFill>
            <a:srgbClr val="312B4B"/>
          </a:solidFill>
          <a:ln>
            <a:noFill/>
          </a:ln>
          <a:effectLst/>
        </c:spPr>
      </c:pivotFmt>
      <c:pivotFmt>
        <c:idx val="13"/>
        <c:spPr>
          <a:solidFill>
            <a:srgbClr val="3A3455"/>
          </a:solidFill>
          <a:ln>
            <a:noFill/>
          </a:ln>
          <a:effectLst/>
        </c:spPr>
      </c:pivotFmt>
      <c:pivotFmt>
        <c:idx val="14"/>
        <c:spPr>
          <a:solidFill>
            <a:srgbClr val="433D60"/>
          </a:solidFill>
          <a:ln>
            <a:noFill/>
          </a:ln>
          <a:effectLst/>
        </c:spPr>
      </c:pivotFmt>
      <c:pivotFmt>
        <c:idx val="15"/>
        <c:spPr>
          <a:solidFill>
            <a:srgbClr val="4C466B"/>
          </a:solidFill>
          <a:ln>
            <a:noFill/>
          </a:ln>
          <a:effectLst/>
        </c:spPr>
      </c:pivotFmt>
      <c:pivotFmt>
        <c:idx val="16"/>
        <c:spPr>
          <a:solidFill>
            <a:srgbClr val="554F77"/>
          </a:solidFill>
          <a:ln>
            <a:noFill/>
          </a:ln>
          <a:effectLst/>
        </c:spPr>
      </c:pivotFmt>
      <c:pivotFmt>
        <c:idx val="17"/>
        <c:spPr>
          <a:solidFill>
            <a:srgbClr val="5E5982"/>
          </a:solidFill>
          <a:ln>
            <a:noFill/>
          </a:ln>
          <a:effectLst/>
        </c:spPr>
      </c:pivotFmt>
      <c:pivotFmt>
        <c:idx val="18"/>
        <c:spPr>
          <a:solidFill>
            <a:srgbClr val="4C466B"/>
          </a:solidFill>
          <a:ln>
            <a:noFill/>
          </a:ln>
          <a:effectLst/>
        </c:spPr>
      </c:pivotFmt>
      <c:pivotFmt>
        <c:idx val="19"/>
        <c:spPr>
          <a:solidFill>
            <a:srgbClr val="706B98"/>
          </a:solidFill>
          <a:ln>
            <a:noFill/>
          </a:ln>
          <a:effectLst/>
        </c:spPr>
      </c:pivotFmt>
      <c:pivotFmt>
        <c:idx val="20"/>
        <c:spPr>
          <a:solidFill>
            <a:srgbClr val="838CAE"/>
          </a:solidFill>
          <a:ln>
            <a:noFill/>
          </a:ln>
          <a:effectLst/>
        </c:spPr>
        <c:dLbl>
          <c:idx val="0"/>
          <c:layout>
            <c:manualLayout>
              <c:x val="2.0260107879490966E-3"/>
              <c:y val="-6.3545501923877659E-2"/>
            </c:manualLayout>
          </c:layout>
          <c:spPr>
            <a:noFill/>
            <a:ln>
              <a:noFill/>
            </a:ln>
            <a:effectLst/>
          </c:spPr>
          <c:txPr>
            <a:bodyPr rot="0" spcFirstLastPara="1" vertOverflow="ellipsis" vert="horz" wrap="square" lIns="38100" tIns="19050" rIns="38100" bIns="19050" anchor="ctr" anchorCtr="0">
              <a:spAutoFit/>
            </a:bodyPr>
            <a:lstStyle/>
            <a:p>
              <a:pPr algn="ctr">
                <a:defRPr lang="en-US" sz="1800" b="1" i="0" u="none" strike="noStrike" kern="1200" baseline="0">
                  <a:solidFill>
                    <a:srgbClr val="5C518D"/>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838CAE"/>
          </a:solidFill>
          <a:ln>
            <a:noFill/>
          </a:ln>
          <a:effectLst/>
        </c:spPr>
      </c:pivotFmt>
      <c:pivotFmt>
        <c:idx val="22"/>
        <c:spPr>
          <a:solidFill>
            <a:srgbClr val="312B4B"/>
          </a:solidFill>
          <a:ln>
            <a:noFill/>
          </a:ln>
          <a:effectLst/>
        </c:spPr>
      </c:pivotFmt>
      <c:pivotFmt>
        <c:idx val="23"/>
        <c:spPr>
          <a:solidFill>
            <a:srgbClr val="3A3455"/>
          </a:solidFill>
          <a:ln>
            <a:noFill/>
          </a:ln>
          <a:effectLst/>
        </c:spPr>
      </c:pivotFmt>
      <c:pivotFmt>
        <c:idx val="24"/>
        <c:spPr>
          <a:solidFill>
            <a:srgbClr val="433D60"/>
          </a:solidFill>
          <a:ln>
            <a:noFill/>
          </a:ln>
          <a:effectLst/>
        </c:spPr>
      </c:pivotFmt>
      <c:pivotFmt>
        <c:idx val="25"/>
        <c:spPr>
          <a:solidFill>
            <a:srgbClr val="4C466B"/>
          </a:solidFill>
          <a:ln>
            <a:noFill/>
          </a:ln>
          <a:effectLst/>
        </c:spPr>
      </c:pivotFmt>
      <c:pivotFmt>
        <c:idx val="26"/>
        <c:spPr>
          <a:solidFill>
            <a:srgbClr val="554F77"/>
          </a:solidFill>
          <a:ln>
            <a:noFill/>
          </a:ln>
          <a:effectLst/>
        </c:spPr>
      </c:pivotFmt>
      <c:pivotFmt>
        <c:idx val="27"/>
        <c:spPr>
          <a:solidFill>
            <a:srgbClr val="5E5982"/>
          </a:solidFill>
          <a:ln>
            <a:noFill/>
          </a:ln>
          <a:effectLst/>
        </c:spPr>
      </c:pivotFmt>
      <c:pivotFmt>
        <c:idx val="28"/>
        <c:spPr>
          <a:solidFill>
            <a:srgbClr val="67628D"/>
          </a:solidFill>
          <a:ln>
            <a:noFill/>
          </a:ln>
          <a:effectLst/>
        </c:spPr>
      </c:pivotFmt>
      <c:pivotFmt>
        <c:idx val="29"/>
        <c:spPr>
          <a:solidFill>
            <a:srgbClr val="706B98"/>
          </a:solidFill>
          <a:ln>
            <a:noFill/>
          </a:ln>
          <a:effectLst/>
        </c:spPr>
      </c:pivotFmt>
      <c:pivotFmt>
        <c:idx val="30"/>
        <c:spPr>
          <a:solidFill>
            <a:srgbClr val="7984A3"/>
          </a:solidFill>
          <a:ln>
            <a:noFill/>
          </a:ln>
          <a:effectLst/>
        </c:spPr>
      </c:pivotFmt>
      <c:pivotFmt>
        <c:idx val="31"/>
        <c:spPr>
          <a:solidFill>
            <a:srgbClr val="838CAE"/>
          </a:solidFill>
          <a:ln>
            <a:noFill/>
          </a:ln>
          <a:effectLst/>
        </c:spPr>
      </c:pivotFmt>
      <c:pivotFmt>
        <c:idx val="32"/>
        <c:spPr>
          <a:solidFill>
            <a:srgbClr val="4C466B"/>
          </a:solidFill>
          <a:ln>
            <a:noFill/>
          </a:ln>
          <a:effectLst/>
        </c:spPr>
      </c:pivotFmt>
      <c:pivotFmt>
        <c:idx val="33"/>
        <c:spPr>
          <a:solidFill>
            <a:srgbClr val="554F77"/>
          </a:solidFill>
          <a:ln>
            <a:noFill/>
          </a:ln>
          <a:effectLst/>
        </c:spPr>
        <c:dLbl>
          <c:idx val="0"/>
          <c:layout>
            <c:manualLayout>
              <c:x val="-7.428620406423176E-17"/>
              <c:y val="-2.0067000607540294E-2"/>
            </c:manualLayout>
          </c:layout>
          <c:spPr>
            <a:noFill/>
            <a:ln>
              <a:noFill/>
            </a:ln>
            <a:effectLst/>
          </c:spPr>
          <c:txPr>
            <a:bodyPr rot="0" spcFirstLastPara="1" vertOverflow="ellipsis" vert="horz" wrap="square" lIns="38100" tIns="19050" rIns="38100" bIns="19050" anchor="ctr" anchorCtr="0">
              <a:spAutoFit/>
            </a:bodyPr>
            <a:lstStyle/>
            <a:p>
              <a:pPr algn="ctr">
                <a:defRPr lang="en-US" sz="1800" b="1" i="0" u="none" strike="noStrike" kern="1200" baseline="0">
                  <a:solidFill>
                    <a:srgbClr val="5C518D"/>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rgbClr val="5E598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rgbClr val="5C518D"/>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5"/>
        <c:spPr>
          <a:solidFill>
            <a:srgbClr val="67628D"/>
          </a:solidFill>
          <a:ln>
            <a:noFill/>
          </a:ln>
          <a:effectLst/>
        </c:spPr>
        <c:dLbl>
          <c:idx val="0"/>
          <c:layout>
            <c:manualLayout>
              <c:x val="-7.428620406423176E-17"/>
              <c:y val="-6.0201001822620941E-2"/>
            </c:manualLayout>
          </c:layout>
          <c:spPr>
            <a:noFill/>
            <a:ln>
              <a:noFill/>
            </a:ln>
            <a:effectLst/>
          </c:spPr>
          <c:txPr>
            <a:bodyPr rot="0" spcFirstLastPara="1" vertOverflow="ellipsis" vert="horz" wrap="square" lIns="38100" tIns="19050" rIns="38100" bIns="19050" anchor="ctr" anchorCtr="0">
              <a:spAutoFit/>
            </a:bodyPr>
            <a:lstStyle/>
            <a:p>
              <a:pPr algn="ctr">
                <a:defRPr lang="en-US" sz="1800" b="1" i="0" u="none" strike="noStrike" kern="1200" baseline="0">
                  <a:solidFill>
                    <a:srgbClr val="5C518D"/>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6"/>
        <c:spPr>
          <a:solidFill>
            <a:srgbClr val="706B98"/>
          </a:solidFill>
          <a:ln>
            <a:noFill/>
          </a:ln>
          <a:effectLst/>
        </c:spPr>
      </c:pivotFmt>
      <c:pivotFmt>
        <c:idx val="37"/>
        <c:spPr>
          <a:solidFill>
            <a:srgbClr val="7984A3"/>
          </a:solidFill>
          <a:ln>
            <a:noFill/>
          </a:ln>
          <a:effectLst/>
        </c:spPr>
        <c:dLbl>
          <c:idx val="0"/>
          <c:layout>
            <c:manualLayout>
              <c:x val="2.0260107879490966E-3"/>
              <c:y val="-4.013400121508065E-2"/>
            </c:manualLayout>
          </c:layout>
          <c:spPr>
            <a:noFill/>
            <a:ln>
              <a:noFill/>
            </a:ln>
            <a:effectLst/>
          </c:spPr>
          <c:txPr>
            <a:bodyPr rot="0" spcFirstLastPara="1" vertOverflow="ellipsis" vert="horz" wrap="square" lIns="38100" tIns="19050" rIns="38100" bIns="19050" anchor="ctr" anchorCtr="0">
              <a:spAutoFit/>
            </a:bodyPr>
            <a:lstStyle/>
            <a:p>
              <a:pPr algn="ctr">
                <a:defRPr lang="en-US" sz="1800" b="1" i="0" u="none" strike="noStrike" kern="1200" baseline="0">
                  <a:solidFill>
                    <a:srgbClr val="5C518D"/>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8"/>
        <c:spPr>
          <a:solidFill>
            <a:srgbClr val="838CAE"/>
          </a:solidFill>
          <a:ln>
            <a:noFill/>
          </a:ln>
          <a:effectLst/>
        </c:spPr>
      </c:pivotFmt>
      <c:pivotFmt>
        <c:idx val="39"/>
        <c:spPr>
          <a:solidFill>
            <a:srgbClr val="3A3455"/>
          </a:solidFill>
          <a:ln>
            <a:noFill/>
          </a:ln>
          <a:effectLst/>
        </c:spPr>
      </c:pivotFmt>
      <c:pivotFmt>
        <c:idx val="40"/>
        <c:spPr>
          <a:solidFill>
            <a:srgbClr val="433D60"/>
          </a:solidFill>
          <a:ln>
            <a:noFill/>
          </a:ln>
          <a:effectLst/>
        </c:spPr>
      </c:pivotFmt>
      <c:pivotFmt>
        <c:idx val="41"/>
        <c:spPr>
          <a:solidFill>
            <a:srgbClr val="4C466B"/>
          </a:solidFill>
          <a:ln>
            <a:noFill/>
          </a:ln>
          <a:effectLst/>
        </c:spPr>
      </c:pivotFmt>
      <c:pivotFmt>
        <c:idx val="42"/>
        <c:spPr>
          <a:solidFill>
            <a:srgbClr val="554F77"/>
          </a:solidFill>
          <a:ln>
            <a:noFill/>
          </a:ln>
          <a:effectLst/>
        </c:spPr>
      </c:pivotFmt>
      <c:pivotFmt>
        <c:idx val="43"/>
        <c:spPr>
          <a:solidFill>
            <a:srgbClr val="5E5982"/>
          </a:solidFill>
          <a:ln>
            <a:noFill/>
          </a:ln>
          <a:effectLst/>
        </c:spPr>
        <c:dLbl>
          <c:idx val="0"/>
          <c:layout>
            <c:manualLayout>
              <c:x val="2.0260107879490966E-3"/>
              <c:y val="-4.0134001215080588E-2"/>
            </c:manualLayout>
          </c:layout>
          <c:spPr>
            <a:noFill/>
            <a:ln>
              <a:noFill/>
            </a:ln>
            <a:effectLst/>
          </c:spPr>
          <c:txPr>
            <a:bodyPr rot="0" spcFirstLastPara="1" vertOverflow="ellipsis" vert="horz" wrap="square" lIns="38100" tIns="19050" rIns="38100" bIns="19050" anchor="ctr" anchorCtr="0">
              <a:spAutoFit/>
            </a:bodyPr>
            <a:lstStyle/>
            <a:p>
              <a:pPr algn="ctr">
                <a:defRPr lang="en-US" sz="1800" b="1" i="0" u="none" strike="noStrike" kern="1200" baseline="0">
                  <a:solidFill>
                    <a:srgbClr val="5C518D"/>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4"/>
        <c:spPr>
          <a:solidFill>
            <a:srgbClr val="67628D"/>
          </a:solidFill>
          <a:ln>
            <a:noFill/>
          </a:ln>
          <a:effectLst/>
        </c:spPr>
      </c:pivotFmt>
      <c:pivotFmt>
        <c:idx val="45"/>
        <c:spPr>
          <a:solidFill>
            <a:srgbClr val="67628D"/>
          </a:solidFill>
          <a:ln>
            <a:noFill/>
          </a:ln>
          <a:effectLst/>
        </c:spPr>
        <c:dLbl>
          <c:idx val="0"/>
          <c:layout>
            <c:manualLayout>
              <c:x val="-1.4857240812846352E-16"/>
              <c:y val="-4.0134001215080588E-2"/>
            </c:manualLayout>
          </c:layout>
          <c:spPr>
            <a:noFill/>
            <a:ln>
              <a:noFill/>
            </a:ln>
            <a:effectLst/>
          </c:spPr>
          <c:txPr>
            <a:bodyPr rot="0" spcFirstLastPara="1" vertOverflow="ellipsis" vert="horz" wrap="square" lIns="38100" tIns="19050" rIns="38100" bIns="19050" anchor="ctr" anchorCtr="0">
              <a:spAutoFit/>
            </a:bodyPr>
            <a:lstStyle/>
            <a:p>
              <a:pPr algn="ctr">
                <a:defRPr lang="en-US" sz="1800" b="1" i="0" u="none" strike="noStrike" kern="1200" baseline="0">
                  <a:solidFill>
                    <a:srgbClr val="5C518D"/>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6"/>
        <c:spPr>
          <a:solidFill>
            <a:srgbClr val="7984A3"/>
          </a:solidFill>
          <a:ln>
            <a:noFill/>
          </a:ln>
          <a:effectLst/>
        </c:spPr>
      </c:pivotFmt>
      <c:pivotFmt>
        <c:idx val="47"/>
        <c:spPr>
          <a:solidFill>
            <a:srgbClr val="312B4B"/>
          </a:solidFill>
          <a:ln>
            <a:noFill/>
          </a:ln>
          <a:effectLst/>
        </c:spPr>
      </c:pivotFmt>
      <c:pivotFmt>
        <c:idx val="48"/>
        <c:spPr>
          <a:solidFill>
            <a:srgbClr val="3A3455"/>
          </a:solidFill>
          <a:ln>
            <a:noFill/>
          </a:ln>
          <a:effectLst/>
        </c:spPr>
        <c:dLbl>
          <c:idx val="0"/>
          <c:layout>
            <c:manualLayout>
              <c:x val="0"/>
              <c:y val="1.0033500303770116E-2"/>
            </c:manualLayout>
          </c:layout>
          <c:spPr>
            <a:noFill/>
            <a:ln>
              <a:noFill/>
            </a:ln>
            <a:effectLst/>
          </c:spPr>
          <c:txPr>
            <a:bodyPr rot="0" spcFirstLastPara="1" vertOverflow="ellipsis" vert="horz" wrap="square" lIns="38100" tIns="19050" rIns="38100" bIns="19050" anchor="ctr" anchorCtr="0">
              <a:spAutoFit/>
            </a:bodyPr>
            <a:lstStyle/>
            <a:p>
              <a:pPr algn="ctr">
                <a:defRPr lang="en-US" sz="1800" b="1" i="0" u="none" strike="noStrike" kern="1200" baseline="0">
                  <a:solidFill>
                    <a:srgbClr val="5C518D"/>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9"/>
        <c:spPr>
          <a:solidFill>
            <a:srgbClr val="433D60"/>
          </a:solidFill>
          <a:ln>
            <a:noFill/>
          </a:ln>
          <a:effectLst/>
        </c:spPr>
        <c:dLbl>
          <c:idx val="0"/>
          <c:layout>
            <c:manualLayout>
              <c:x val="2.0260107879490966E-3"/>
              <c:y val="-6.6890002025134315E-2"/>
            </c:manualLayout>
          </c:layout>
          <c:spPr>
            <a:noFill/>
            <a:ln>
              <a:noFill/>
            </a:ln>
            <a:effectLst/>
          </c:spPr>
          <c:txPr>
            <a:bodyPr rot="0" spcFirstLastPara="1" vertOverflow="ellipsis" vert="horz" wrap="square" lIns="38100" tIns="19050" rIns="38100" bIns="19050" anchor="ctr" anchorCtr="0">
              <a:spAutoFit/>
            </a:bodyPr>
            <a:lstStyle/>
            <a:p>
              <a:pPr algn="ctr">
                <a:defRPr lang="en-US" sz="1800" b="1" i="0" u="none" strike="noStrike" kern="1200" baseline="0">
                  <a:solidFill>
                    <a:srgbClr val="5C518D"/>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0"/>
        <c:spPr>
          <a:solidFill>
            <a:srgbClr val="5E5982"/>
          </a:solidFill>
          <a:ln>
            <a:noFill/>
          </a:ln>
          <a:effectLst/>
        </c:spPr>
        <c:dLbl>
          <c:idx val="0"/>
          <c:layout>
            <c:manualLayout>
              <c:x val="-6.0780323638473634E-3"/>
              <c:y val="-6.0201001822620885E-2"/>
            </c:manualLayout>
          </c:layout>
          <c:spPr>
            <a:noFill/>
            <a:ln>
              <a:noFill/>
            </a:ln>
            <a:effectLst/>
          </c:spPr>
          <c:txPr>
            <a:bodyPr rot="0" spcFirstLastPara="1" vertOverflow="ellipsis" vert="horz" wrap="square" lIns="38100" tIns="19050" rIns="38100" bIns="19050" anchor="ctr" anchorCtr="0">
              <a:spAutoFit/>
            </a:bodyPr>
            <a:lstStyle/>
            <a:p>
              <a:pPr algn="ctr">
                <a:defRPr lang="en-US" sz="1800" b="1" i="0" u="none" strike="noStrike" kern="1200" baseline="0">
                  <a:solidFill>
                    <a:srgbClr val="5C518D"/>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1"/>
        <c:spPr>
          <a:solidFill>
            <a:srgbClr val="67628D"/>
          </a:solidFill>
          <a:ln>
            <a:noFill/>
          </a:ln>
          <a:effectLst/>
        </c:spPr>
      </c:pivotFmt>
      <c:pivotFmt>
        <c:idx val="52"/>
        <c:spPr>
          <a:solidFill>
            <a:srgbClr val="706B98"/>
          </a:solidFill>
          <a:ln>
            <a:noFill/>
          </a:ln>
          <a:effectLst/>
        </c:spPr>
        <c:dLbl>
          <c:idx val="0"/>
          <c:layout>
            <c:manualLayout>
              <c:x val="8.1040431517964591E-3"/>
              <c:y val="-8.0268002430161176E-2"/>
            </c:manualLayout>
          </c:layout>
          <c:spPr>
            <a:noFill/>
            <a:ln>
              <a:noFill/>
            </a:ln>
            <a:effectLst/>
          </c:spPr>
          <c:txPr>
            <a:bodyPr rot="0" spcFirstLastPara="1" vertOverflow="ellipsis" vert="horz" wrap="square" lIns="38100" tIns="19050" rIns="38100" bIns="19050" anchor="ctr" anchorCtr="0">
              <a:spAutoFit/>
            </a:bodyPr>
            <a:lstStyle/>
            <a:p>
              <a:pPr algn="ctr">
                <a:defRPr lang="en-US" sz="1800" b="1" i="0" u="none" strike="noStrike" kern="1200" baseline="0">
                  <a:solidFill>
                    <a:srgbClr val="5C518D"/>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3"/>
        <c:spPr>
          <a:solidFill>
            <a:srgbClr val="7984A3"/>
          </a:solidFill>
          <a:ln>
            <a:noFill/>
          </a:ln>
          <a:effectLst/>
        </c:spPr>
      </c:pivotFmt>
      <c:pivotFmt>
        <c:idx val="54"/>
        <c:spPr>
          <a:solidFill>
            <a:srgbClr val="838CAE"/>
          </a:solidFill>
          <a:ln>
            <a:noFill/>
          </a:ln>
          <a:effectLst/>
        </c:spPr>
        <c:dLbl>
          <c:idx val="0"/>
          <c:layout>
            <c:manualLayout>
              <c:x val="0"/>
              <c:y val="-5.0167501518850736E-2"/>
            </c:manualLayout>
          </c:layout>
          <c:spPr>
            <a:noFill/>
            <a:ln>
              <a:noFill/>
            </a:ln>
            <a:effectLst/>
          </c:spPr>
          <c:txPr>
            <a:bodyPr rot="0" spcFirstLastPara="1" vertOverflow="ellipsis" vert="horz" wrap="square" lIns="38100" tIns="19050" rIns="38100" bIns="19050" anchor="ctr" anchorCtr="0">
              <a:spAutoFit/>
            </a:bodyPr>
            <a:lstStyle/>
            <a:p>
              <a:pPr algn="ctr">
                <a:defRPr lang="en-US" sz="1800" b="1" i="0" u="none" strike="noStrike" kern="1200" baseline="0">
                  <a:solidFill>
                    <a:srgbClr val="5C518D"/>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5"/>
        <c:spPr>
          <a:solidFill>
            <a:srgbClr val="929AB8"/>
          </a:solidFill>
          <a:ln>
            <a:noFill/>
          </a:ln>
          <a:effectLst/>
        </c:spPr>
      </c:pivotFmt>
      <c:pivotFmt>
        <c:idx val="56"/>
        <c:spPr>
          <a:solidFill>
            <a:srgbClr val="433D60"/>
          </a:solidFill>
          <a:ln>
            <a:noFill/>
          </a:ln>
          <a:effectLst/>
        </c:spPr>
      </c:pivotFmt>
      <c:pivotFmt>
        <c:idx val="57"/>
        <c:spPr>
          <a:solidFill>
            <a:srgbClr val="342E50"/>
          </a:solidFill>
          <a:ln>
            <a:noFill/>
          </a:ln>
          <a:effectLst/>
        </c:spPr>
      </c:pivotFmt>
      <c:pivotFmt>
        <c:idx val="58"/>
        <c:spPr>
          <a:solidFill>
            <a:srgbClr val="433D60"/>
          </a:solidFill>
          <a:ln>
            <a:noFill/>
          </a:ln>
          <a:effectLst/>
        </c:spPr>
      </c:pivotFmt>
      <c:pivotFmt>
        <c:idx val="59"/>
        <c:spPr>
          <a:solidFill>
            <a:srgbClr val="4C466B"/>
          </a:solidFill>
          <a:ln>
            <a:noFill/>
          </a:ln>
          <a:effectLst/>
        </c:spPr>
      </c:pivotFmt>
      <c:pivotFmt>
        <c:idx val="60"/>
        <c:spPr>
          <a:solidFill>
            <a:srgbClr val="554F77"/>
          </a:solidFill>
          <a:ln>
            <a:noFill/>
          </a:ln>
          <a:effectLst/>
        </c:spPr>
        <c:dLbl>
          <c:idx val="0"/>
          <c:layout>
            <c:manualLayout>
              <c:x val="0"/>
              <c:y val="-3.0100500911310443E-2"/>
            </c:manualLayout>
          </c:layout>
          <c:spPr>
            <a:noFill/>
            <a:ln>
              <a:noFill/>
            </a:ln>
            <a:effectLst/>
          </c:spPr>
          <c:txPr>
            <a:bodyPr rot="0" spcFirstLastPara="1" vertOverflow="ellipsis" vert="horz" wrap="square" lIns="38100" tIns="19050" rIns="38100" bIns="19050" anchor="ctr" anchorCtr="0">
              <a:spAutoFit/>
            </a:bodyPr>
            <a:lstStyle/>
            <a:p>
              <a:pPr algn="ctr">
                <a:defRPr lang="en-US" sz="1800" b="1" i="0" u="none" strike="noStrike" kern="1200" baseline="0">
                  <a:solidFill>
                    <a:srgbClr val="5C518D"/>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1"/>
        <c:spPr>
          <a:solidFill>
            <a:srgbClr val="706B98"/>
          </a:solidFill>
          <a:ln>
            <a:noFill/>
          </a:ln>
          <a:effectLst/>
        </c:spPr>
      </c:pivotFmt>
      <c:pivotFmt>
        <c:idx val="62"/>
        <c:spPr>
          <a:solidFill>
            <a:srgbClr val="7984A3"/>
          </a:solidFill>
          <a:ln>
            <a:noFill/>
          </a:ln>
          <a:effectLst/>
        </c:spPr>
      </c:pivotFmt>
      <c:pivotFmt>
        <c:idx val="63"/>
        <c:spPr>
          <a:solidFill>
            <a:srgbClr val="554F77"/>
          </a:solidFill>
          <a:ln>
            <a:noFill/>
          </a:ln>
          <a:effectLst/>
        </c:spPr>
      </c:pivotFmt>
      <c:pivotFmt>
        <c:idx val="64"/>
        <c:spPr>
          <a:solidFill>
            <a:srgbClr val="3A3455"/>
          </a:solidFill>
          <a:ln>
            <a:noFill/>
          </a:ln>
          <a:effectLst/>
        </c:spPr>
      </c:pivotFmt>
      <c:pivotFmt>
        <c:idx val="65"/>
        <c:spPr>
          <a:solidFill>
            <a:srgbClr val="433D60"/>
          </a:solidFill>
          <a:ln>
            <a:noFill/>
          </a:ln>
          <a:effectLst/>
        </c:spPr>
      </c:pivotFmt>
      <c:pivotFmt>
        <c:idx val="66"/>
        <c:spPr>
          <a:solidFill>
            <a:srgbClr val="4C466B"/>
          </a:solidFill>
          <a:ln>
            <a:noFill/>
          </a:ln>
          <a:effectLst/>
        </c:spPr>
        <c:dLbl>
          <c:idx val="0"/>
          <c:layout>
            <c:manualLayout>
              <c:x val="-2.0260107879491707E-3"/>
              <c:y val="-4.0134001215080616E-2"/>
            </c:manualLayout>
          </c:layout>
          <c:spPr>
            <a:noFill/>
            <a:ln>
              <a:noFill/>
            </a:ln>
            <a:effectLst/>
          </c:spPr>
          <c:txPr>
            <a:bodyPr rot="0" spcFirstLastPara="1" vertOverflow="ellipsis" vert="horz" wrap="square" lIns="38100" tIns="19050" rIns="38100" bIns="19050" anchor="ctr" anchorCtr="0">
              <a:spAutoFit/>
            </a:bodyPr>
            <a:lstStyle/>
            <a:p>
              <a:pPr algn="ctr">
                <a:defRPr lang="en-US" sz="1800" b="1" i="0" u="none" strike="noStrike" kern="1200" baseline="0">
                  <a:solidFill>
                    <a:srgbClr val="5C518D"/>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7"/>
        <c:spPr>
          <a:solidFill>
            <a:srgbClr val="554F77"/>
          </a:solidFill>
          <a:ln>
            <a:noFill/>
          </a:ln>
          <a:effectLst/>
        </c:spPr>
      </c:pivotFmt>
      <c:pivotFmt>
        <c:idx val="68"/>
        <c:spPr>
          <a:solidFill>
            <a:srgbClr val="5E5982"/>
          </a:solidFill>
          <a:ln>
            <a:noFill/>
          </a:ln>
          <a:effectLst/>
        </c:spPr>
        <c:dLbl>
          <c:idx val="0"/>
          <c:layout>
            <c:manualLayout>
              <c:x val="2.0260107879490966E-3"/>
              <c:y val="-7.357900222764778E-2"/>
            </c:manualLayout>
          </c:layout>
          <c:spPr>
            <a:noFill/>
            <a:ln>
              <a:noFill/>
            </a:ln>
            <a:effectLst/>
          </c:spPr>
          <c:txPr>
            <a:bodyPr rot="0" spcFirstLastPara="1" vertOverflow="ellipsis" vert="horz" wrap="square" lIns="38100" tIns="19050" rIns="38100" bIns="19050" anchor="ctr" anchorCtr="0">
              <a:spAutoFit/>
            </a:bodyPr>
            <a:lstStyle/>
            <a:p>
              <a:pPr algn="ctr">
                <a:defRPr lang="en-US" sz="1800" b="1" i="0" u="none" strike="noStrike" kern="1200" baseline="0">
                  <a:solidFill>
                    <a:srgbClr val="5C518D"/>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9"/>
        <c:spPr>
          <a:solidFill>
            <a:srgbClr val="67628D"/>
          </a:solidFill>
          <a:ln>
            <a:noFill/>
          </a:ln>
          <a:effectLst/>
        </c:spPr>
      </c:pivotFmt>
      <c:pivotFmt>
        <c:idx val="70"/>
        <c:spPr>
          <a:solidFill>
            <a:srgbClr val="706B98"/>
          </a:solidFill>
          <a:ln>
            <a:noFill/>
          </a:ln>
          <a:effectLst/>
        </c:spPr>
        <c:dLbl>
          <c:idx val="0"/>
          <c:layout>
            <c:manualLayout>
              <c:x val="-8.1040431517965337E-3"/>
              <c:y val="-8.6957002632674613E-2"/>
            </c:manualLayout>
          </c:layout>
          <c:spPr>
            <a:noFill/>
            <a:ln>
              <a:noFill/>
            </a:ln>
            <a:effectLst/>
          </c:spPr>
          <c:txPr>
            <a:bodyPr rot="0" spcFirstLastPara="1" vertOverflow="ellipsis" vert="horz" wrap="square" lIns="38100" tIns="19050" rIns="38100" bIns="19050" anchor="ctr" anchorCtr="0">
              <a:spAutoFit/>
            </a:bodyPr>
            <a:lstStyle/>
            <a:p>
              <a:pPr algn="ctr">
                <a:defRPr lang="en-US" sz="1800" b="1" i="0" u="none" strike="noStrike" kern="1200" baseline="0">
                  <a:solidFill>
                    <a:srgbClr val="5C518D"/>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1"/>
        <c:spPr>
          <a:solidFill>
            <a:srgbClr val="7984A3"/>
          </a:solidFill>
          <a:ln>
            <a:noFill/>
          </a:ln>
          <a:effectLst/>
        </c:spPr>
      </c:pivotFmt>
      <c:pivotFmt>
        <c:idx val="72"/>
        <c:spPr>
          <a:solidFill>
            <a:srgbClr val="838CAE"/>
          </a:solidFill>
          <a:ln>
            <a:noFill/>
          </a:ln>
          <a:effectLst/>
        </c:spPr>
        <c:dLbl>
          <c:idx val="0"/>
          <c:layout>
            <c:manualLayout>
              <c:x val="-1.2156064727694578E-2"/>
              <c:y val="-8.0268002430161231E-2"/>
            </c:manualLayout>
          </c:layout>
          <c:spPr>
            <a:noFill/>
            <a:ln>
              <a:noFill/>
            </a:ln>
            <a:effectLst/>
          </c:spPr>
          <c:txPr>
            <a:bodyPr rot="0" spcFirstLastPara="1" vertOverflow="ellipsis" vert="horz" wrap="square" lIns="38100" tIns="19050" rIns="38100" bIns="19050" anchor="ctr" anchorCtr="0">
              <a:spAutoFit/>
            </a:bodyPr>
            <a:lstStyle/>
            <a:p>
              <a:pPr algn="ctr">
                <a:defRPr lang="en-US" sz="1800" b="1" i="0" u="none" strike="noStrike" kern="1200" baseline="0">
                  <a:solidFill>
                    <a:srgbClr val="5C518D"/>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3"/>
        <c:spPr>
          <a:solidFill>
            <a:srgbClr val="706B98"/>
          </a:solidFill>
          <a:ln>
            <a:noFill/>
          </a:ln>
          <a:effectLst/>
        </c:spPr>
        <c:dLbl>
          <c:idx val="0"/>
          <c:layout>
            <c:manualLayout>
              <c:x val="-2.0260107879490966E-3"/>
              <c:y val="-3.3445001012567158E-2"/>
            </c:manualLayout>
          </c:layout>
          <c:spPr>
            <a:noFill/>
            <a:ln>
              <a:noFill/>
            </a:ln>
            <a:effectLst/>
          </c:spPr>
          <c:txPr>
            <a:bodyPr rot="0" spcFirstLastPara="1" vertOverflow="ellipsis" vert="horz" wrap="square" lIns="38100" tIns="19050" rIns="38100" bIns="19050" anchor="ctr" anchorCtr="0">
              <a:spAutoFit/>
            </a:bodyPr>
            <a:lstStyle/>
            <a:p>
              <a:pPr algn="ctr">
                <a:defRPr lang="en-US" sz="1800" b="1" i="0" u="none" strike="noStrike" kern="1200" baseline="0">
                  <a:solidFill>
                    <a:srgbClr val="5C518D"/>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4"/>
        <c:spPr>
          <a:solidFill>
            <a:srgbClr val="838CAE"/>
          </a:solidFill>
          <a:ln>
            <a:noFill/>
          </a:ln>
          <a:effectLst/>
        </c:spPr>
        <c:dLbl>
          <c:idx val="0"/>
          <c:layout>
            <c:manualLayout>
              <c:x val="-2.0260107879490966E-3"/>
              <c:y val="-6.0201001822620885E-2"/>
            </c:manualLayout>
          </c:layout>
          <c:spPr>
            <a:noFill/>
            <a:ln>
              <a:noFill/>
            </a:ln>
            <a:effectLst/>
          </c:spPr>
          <c:txPr>
            <a:bodyPr rot="0" spcFirstLastPara="1" vertOverflow="ellipsis" vert="horz" wrap="square" lIns="38100" tIns="19050" rIns="38100" bIns="19050" anchor="ctr" anchorCtr="0">
              <a:spAutoFit/>
            </a:bodyPr>
            <a:lstStyle/>
            <a:p>
              <a:pPr algn="ctr">
                <a:defRPr lang="en-US" sz="1800" b="1" i="0" u="none" strike="noStrike" kern="1200" baseline="0">
                  <a:solidFill>
                    <a:srgbClr val="5C518D"/>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5"/>
        <c:spPr>
          <a:solidFill>
            <a:srgbClr val="67628D"/>
          </a:solidFill>
          <a:ln>
            <a:noFill/>
          </a:ln>
          <a:effectLst/>
        </c:spPr>
        <c:dLbl>
          <c:idx val="0"/>
          <c:layout>
            <c:manualLayout>
              <c:x val="-2.0260107879490966E-3"/>
              <c:y val="0"/>
            </c:manualLayout>
          </c:layout>
          <c:spPr>
            <a:noFill/>
            <a:ln>
              <a:noFill/>
            </a:ln>
            <a:effectLst/>
          </c:spPr>
          <c:txPr>
            <a:bodyPr rot="0" spcFirstLastPara="1" vertOverflow="ellipsis" vert="horz" wrap="square" lIns="38100" tIns="19050" rIns="38100" bIns="19050" anchor="ctr" anchorCtr="0">
              <a:spAutoFit/>
            </a:bodyPr>
            <a:lstStyle/>
            <a:p>
              <a:pPr algn="ctr">
                <a:defRPr lang="en-US" sz="1800" b="1" i="0" u="none" strike="noStrike" kern="1200" baseline="0">
                  <a:solidFill>
                    <a:srgbClr val="5C518D"/>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6"/>
        <c:spPr>
          <a:solidFill>
            <a:srgbClr val="312B4B"/>
          </a:solidFill>
          <a:ln>
            <a:noFill/>
          </a:ln>
          <a:effectLst/>
        </c:spPr>
      </c:pivotFmt>
      <c:pivotFmt>
        <c:idx val="77"/>
        <c:spPr>
          <a:solidFill>
            <a:srgbClr val="3A3455"/>
          </a:solidFill>
          <a:ln>
            <a:noFill/>
          </a:ln>
          <a:effectLst/>
        </c:spPr>
      </c:pivotFmt>
      <c:pivotFmt>
        <c:idx val="78"/>
        <c:spPr>
          <a:solidFill>
            <a:srgbClr val="3A3455"/>
          </a:solidFill>
          <a:ln>
            <a:noFill/>
          </a:ln>
          <a:effectLst/>
        </c:spPr>
      </c:pivotFmt>
      <c:pivotFmt>
        <c:idx val="79"/>
        <c:spPr>
          <a:solidFill>
            <a:srgbClr val="3A3455"/>
          </a:solidFill>
          <a:ln>
            <a:noFill/>
          </a:ln>
          <a:effectLst/>
        </c:spPr>
      </c:pivotFmt>
      <c:pivotFmt>
        <c:idx val="80"/>
        <c:spPr>
          <a:solidFill>
            <a:srgbClr val="312B4B"/>
          </a:solidFill>
          <a:ln>
            <a:noFill/>
          </a:ln>
          <a:effectLst/>
        </c:spPr>
      </c:pivotFmt>
      <c:pivotFmt>
        <c:idx val="81"/>
        <c:spPr>
          <a:solidFill>
            <a:srgbClr val="7984A3"/>
          </a:solidFill>
          <a:ln>
            <a:noFill/>
          </a:ln>
          <a:effectLst/>
        </c:spPr>
      </c:pivotFmt>
      <c:pivotFmt>
        <c:idx val="82"/>
        <c:spPr>
          <a:solidFill>
            <a:srgbClr val="67628D"/>
          </a:solidFill>
          <a:ln>
            <a:noFill/>
          </a:ln>
          <a:effectLst/>
        </c:spPr>
        <c:dLbl>
          <c:idx val="0"/>
          <c:layout>
            <c:manualLayout>
              <c:x val="0"/>
              <c:y val="-5.351200162010751E-2"/>
            </c:manualLayout>
          </c:layout>
          <c:spPr>
            <a:noFill/>
            <a:ln>
              <a:noFill/>
            </a:ln>
            <a:effectLst/>
          </c:spPr>
          <c:txPr>
            <a:bodyPr rot="0" spcFirstLastPara="1" vertOverflow="ellipsis" vert="horz" wrap="square" lIns="38100" tIns="19050" rIns="38100" bIns="19050" anchor="ctr" anchorCtr="0">
              <a:spAutoFit/>
            </a:bodyPr>
            <a:lstStyle/>
            <a:p>
              <a:pPr algn="ctr">
                <a:defRPr lang="en-US" sz="1800" b="1" i="0" u="none" strike="noStrike" kern="1200" baseline="0">
                  <a:solidFill>
                    <a:srgbClr val="5C518D"/>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3"/>
        <c:spPr>
          <a:solidFill>
            <a:srgbClr val="817CA4"/>
          </a:solidFill>
          <a:ln>
            <a:noFill/>
          </a:ln>
          <a:effectLst/>
        </c:spPr>
        <c:dLbl>
          <c:idx val="0"/>
          <c:layout>
            <c:manualLayout>
              <c:x val="2.0260107879490966E-3"/>
              <c:y val="-9.0301502733931324E-2"/>
            </c:manualLayout>
          </c:layout>
          <c:spPr>
            <a:noFill/>
            <a:ln>
              <a:noFill/>
            </a:ln>
            <a:effectLst/>
          </c:spPr>
          <c:txPr>
            <a:bodyPr rot="0" spcFirstLastPara="1" vertOverflow="ellipsis" vert="horz" wrap="square" lIns="38100" tIns="19050" rIns="38100" bIns="19050" anchor="ctr" anchorCtr="0">
              <a:spAutoFit/>
            </a:bodyPr>
            <a:lstStyle/>
            <a:p>
              <a:pPr algn="ctr">
                <a:defRPr lang="en-US" sz="1800" b="1" i="0" u="none" strike="noStrike" kern="1200" baseline="0">
                  <a:solidFill>
                    <a:srgbClr val="5C518D"/>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4"/>
        <c:spPr>
          <a:solidFill>
            <a:srgbClr val="7984A3"/>
          </a:solidFill>
          <a:ln>
            <a:noFill/>
          </a:ln>
          <a:effectLst/>
        </c:spPr>
        <c:dLbl>
          <c:idx val="0"/>
          <c:layout>
            <c:manualLayout>
              <c:x val="-1.4857240812846352E-16"/>
              <c:y val="-6.0201001822620941E-2"/>
            </c:manualLayout>
          </c:layout>
          <c:spPr>
            <a:noFill/>
            <a:ln>
              <a:noFill/>
            </a:ln>
            <a:effectLst/>
          </c:spPr>
          <c:txPr>
            <a:bodyPr rot="0" spcFirstLastPara="1" vertOverflow="ellipsis" vert="horz" wrap="square" lIns="38100" tIns="19050" rIns="38100" bIns="19050" anchor="ctr" anchorCtr="0">
              <a:spAutoFit/>
            </a:bodyPr>
            <a:lstStyle/>
            <a:p>
              <a:pPr algn="ctr">
                <a:defRPr lang="en-US" sz="1800" b="1" i="0" u="none" strike="noStrike" kern="1200" baseline="0">
                  <a:solidFill>
                    <a:srgbClr val="5C518D"/>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5"/>
        <c:spPr>
          <a:solidFill>
            <a:srgbClr val="838CAE"/>
          </a:solidFill>
          <a:ln>
            <a:noFill/>
          </a:ln>
          <a:effectLst/>
        </c:spPr>
        <c:dLbl>
          <c:idx val="0"/>
          <c:layout>
            <c:manualLayout>
              <c:x val="0"/>
              <c:y val="-6.3545501923877604E-2"/>
            </c:manualLayout>
          </c:layout>
          <c:spPr>
            <a:noFill/>
            <a:ln>
              <a:noFill/>
            </a:ln>
            <a:effectLst/>
          </c:spPr>
          <c:txPr>
            <a:bodyPr rot="0" spcFirstLastPara="1" vertOverflow="ellipsis" vert="horz" wrap="square" lIns="38100" tIns="19050" rIns="38100" bIns="19050" anchor="ctr" anchorCtr="0">
              <a:spAutoFit/>
            </a:bodyPr>
            <a:lstStyle/>
            <a:p>
              <a:pPr algn="ctr">
                <a:defRPr lang="en-US" sz="1800" b="1" i="0" u="none" strike="noStrike" kern="1200" baseline="0">
                  <a:solidFill>
                    <a:srgbClr val="5C518D"/>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6"/>
        <c:spPr>
          <a:solidFill>
            <a:srgbClr val="7984A3"/>
          </a:solidFill>
          <a:ln>
            <a:noFill/>
          </a:ln>
          <a:effectLst/>
        </c:spPr>
        <c:dLbl>
          <c:idx val="0"/>
          <c:layout>
            <c:manualLayout>
              <c:x val="-2.0260107879490966E-3"/>
              <c:y val="-5.0167501518850736E-2"/>
            </c:manualLayout>
          </c:layout>
          <c:spPr>
            <a:noFill/>
            <a:ln>
              <a:noFill/>
            </a:ln>
            <a:effectLst/>
          </c:spPr>
          <c:txPr>
            <a:bodyPr rot="0" spcFirstLastPara="1" vertOverflow="ellipsis" vert="horz" wrap="square" lIns="38100" tIns="19050" rIns="38100" bIns="19050" anchor="ctr" anchorCtr="0">
              <a:spAutoFit/>
            </a:bodyPr>
            <a:lstStyle/>
            <a:p>
              <a:pPr algn="ctr">
                <a:defRPr lang="en-US" sz="1800" b="1" i="0" u="none" strike="noStrike" kern="1200" baseline="0">
                  <a:solidFill>
                    <a:srgbClr val="5C518D"/>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7"/>
        <c:spPr>
          <a:solidFill>
            <a:srgbClr val="3A3455"/>
          </a:solidFill>
          <a:ln>
            <a:noFill/>
          </a:ln>
          <a:effectLst/>
        </c:spPr>
      </c:pivotFmt>
      <c:pivotFmt>
        <c:idx val="88"/>
        <c:spPr>
          <a:solidFill>
            <a:srgbClr val="433D60"/>
          </a:solidFill>
          <a:ln>
            <a:noFill/>
          </a:ln>
          <a:effectLst/>
        </c:spPr>
      </c:pivotFmt>
      <c:pivotFmt>
        <c:idx val="89"/>
        <c:spPr>
          <a:solidFill>
            <a:srgbClr val="4C466B"/>
          </a:solidFill>
          <a:ln>
            <a:noFill/>
          </a:ln>
          <a:effectLst/>
        </c:spPr>
      </c:pivotFmt>
      <c:pivotFmt>
        <c:idx val="90"/>
        <c:spPr>
          <a:solidFill>
            <a:srgbClr val="554F77"/>
          </a:solidFill>
          <a:ln>
            <a:noFill/>
          </a:ln>
          <a:effectLst/>
        </c:spPr>
      </c:pivotFmt>
      <c:pivotFmt>
        <c:idx val="91"/>
        <c:spPr>
          <a:solidFill>
            <a:srgbClr val="5E5982"/>
          </a:solidFill>
          <a:ln>
            <a:noFill/>
          </a:ln>
          <a:effectLst/>
        </c:spPr>
      </c:pivotFmt>
      <c:pivotFmt>
        <c:idx val="92"/>
        <c:spPr>
          <a:solidFill>
            <a:srgbClr val="554F77"/>
          </a:solidFill>
          <a:ln>
            <a:noFill/>
          </a:ln>
          <a:effectLst/>
        </c:spPr>
      </c:pivotFmt>
      <c:pivotFmt>
        <c:idx val="93"/>
        <c:spPr>
          <a:solidFill>
            <a:srgbClr val="706B98"/>
          </a:solidFill>
          <a:ln>
            <a:noFill/>
          </a:ln>
          <a:effectLst/>
        </c:spPr>
      </c:pivotFmt>
      <c:pivotFmt>
        <c:idx val="94"/>
        <c:spPr>
          <a:solidFill>
            <a:srgbClr val="7984A3"/>
          </a:solidFill>
          <a:ln>
            <a:noFill/>
          </a:ln>
          <a:effectLst/>
        </c:spPr>
      </c:pivotFmt>
      <c:pivotFmt>
        <c:idx val="95"/>
        <c:spPr>
          <a:solidFill>
            <a:srgbClr val="3A3455"/>
          </a:solidFill>
          <a:ln>
            <a:noFill/>
          </a:ln>
          <a:effectLst/>
        </c:spPr>
      </c:pivotFmt>
      <c:pivotFmt>
        <c:idx val="96"/>
        <c:spPr>
          <a:solidFill>
            <a:srgbClr val="433D60"/>
          </a:solidFill>
          <a:ln>
            <a:noFill/>
          </a:ln>
          <a:effectLst/>
        </c:spPr>
      </c:pivotFmt>
      <c:pivotFmt>
        <c:idx val="97"/>
        <c:spPr>
          <a:solidFill>
            <a:srgbClr val="4C466B"/>
          </a:solidFill>
          <a:ln>
            <a:noFill/>
          </a:ln>
          <a:effectLst/>
        </c:spPr>
      </c:pivotFmt>
      <c:pivotFmt>
        <c:idx val="98"/>
        <c:spPr>
          <a:solidFill>
            <a:srgbClr val="554F77"/>
          </a:solidFill>
          <a:ln>
            <a:noFill/>
          </a:ln>
          <a:effectLst/>
        </c:spPr>
      </c:pivotFmt>
      <c:pivotFmt>
        <c:idx val="99"/>
        <c:spPr>
          <a:solidFill>
            <a:srgbClr val="5E5982"/>
          </a:solidFill>
          <a:ln>
            <a:noFill/>
          </a:ln>
          <a:effectLst/>
        </c:spPr>
      </c:pivotFmt>
      <c:pivotFmt>
        <c:idx val="100"/>
        <c:spPr>
          <a:solidFill>
            <a:srgbClr val="67628D"/>
          </a:solidFill>
          <a:ln>
            <a:noFill/>
          </a:ln>
          <a:effectLst/>
        </c:spPr>
      </c:pivotFmt>
      <c:pivotFmt>
        <c:idx val="101"/>
        <c:spPr>
          <a:solidFill>
            <a:srgbClr val="838CAE"/>
          </a:solidFill>
          <a:ln>
            <a:noFill/>
          </a:ln>
          <a:effectLst/>
        </c:spPr>
      </c:pivotFmt>
      <c:pivotFmt>
        <c:idx val="102"/>
        <c:spPr>
          <a:solidFill>
            <a:srgbClr val="4C466B"/>
          </a:solidFill>
          <a:ln>
            <a:noFill/>
          </a:ln>
          <a:effectLst/>
        </c:spPr>
        <c:dLbl>
          <c:idx val="0"/>
          <c:layout>
            <c:manualLayout>
              <c:x val="-6.0780323638473634E-3"/>
              <c:y val="-3.3445001012567771E-3"/>
            </c:manualLayout>
          </c:layout>
          <c:spPr>
            <a:noFill/>
            <a:ln>
              <a:noFill/>
            </a:ln>
            <a:effectLst/>
          </c:spPr>
          <c:txPr>
            <a:bodyPr rot="0" spcFirstLastPara="1" vertOverflow="ellipsis" vert="horz" wrap="square" lIns="38100" tIns="19050" rIns="38100" bIns="19050" anchor="ctr" anchorCtr="0">
              <a:spAutoFit/>
            </a:bodyPr>
            <a:lstStyle/>
            <a:p>
              <a:pPr algn="ctr">
                <a:defRPr lang="en-US" sz="1800" b="1" i="0" u="none" strike="noStrike" kern="1200" baseline="0">
                  <a:solidFill>
                    <a:srgbClr val="5C518D"/>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3"/>
        <c:spPr>
          <a:solidFill>
            <a:srgbClr val="433D60"/>
          </a:solidFill>
          <a:ln>
            <a:noFill/>
          </a:ln>
          <a:effectLst/>
        </c:spPr>
        <c:dLbl>
          <c:idx val="0"/>
          <c:layout>
            <c:manualLayout>
              <c:x val="6.0780323638472888E-3"/>
              <c:y val="-3.010050091131047E-2"/>
            </c:manualLayout>
          </c:layout>
          <c:spPr>
            <a:noFill/>
            <a:ln>
              <a:noFill/>
            </a:ln>
            <a:effectLst/>
          </c:spPr>
          <c:txPr>
            <a:bodyPr rot="0" spcFirstLastPara="1" vertOverflow="ellipsis" vert="horz" wrap="square" lIns="38100" tIns="19050" rIns="38100" bIns="19050" anchor="ctr" anchorCtr="0">
              <a:spAutoFit/>
            </a:bodyPr>
            <a:lstStyle/>
            <a:p>
              <a:pPr algn="ctr">
                <a:defRPr lang="en-US" sz="1800" b="1" i="0" u="none" strike="noStrike" kern="1200" baseline="0">
                  <a:solidFill>
                    <a:srgbClr val="5C518D"/>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4"/>
        <c:spPr>
          <a:solidFill>
            <a:srgbClr val="838CAE"/>
          </a:solidFill>
          <a:ln>
            <a:noFill/>
          </a:ln>
          <a:effectLst/>
        </c:spPr>
        <c:dLbl>
          <c:idx val="0"/>
          <c:layout>
            <c:manualLayout>
              <c:x val="-1.4857240812846352E-16"/>
              <c:y val="-0.11705750354398504"/>
            </c:manualLayout>
          </c:layout>
          <c:spPr>
            <a:noFill/>
            <a:ln>
              <a:noFill/>
            </a:ln>
            <a:effectLst/>
          </c:spPr>
          <c:txPr>
            <a:bodyPr rot="0" spcFirstLastPara="1" vertOverflow="ellipsis" vert="horz" wrap="square" lIns="38100" tIns="19050" rIns="38100" bIns="19050" anchor="ctr" anchorCtr="0">
              <a:spAutoFit/>
            </a:bodyPr>
            <a:lstStyle/>
            <a:p>
              <a:pPr algn="ctr">
                <a:defRPr lang="en-US" sz="1800" b="1" i="0" u="none" strike="noStrike" kern="1200" baseline="0">
                  <a:solidFill>
                    <a:srgbClr val="5C518D"/>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5"/>
        <c:spPr>
          <a:solidFill>
            <a:srgbClr val="706B98"/>
          </a:solidFill>
          <a:ln>
            <a:noFill/>
          </a:ln>
          <a:effectLst/>
        </c:spPr>
        <c:dLbl>
          <c:idx val="0"/>
          <c:layout>
            <c:manualLayout>
              <c:x val="2.0260107879490966E-3"/>
              <c:y val="6.689000202513431E-3"/>
            </c:manualLayout>
          </c:layout>
          <c:spPr>
            <a:noFill/>
            <a:ln>
              <a:noFill/>
            </a:ln>
            <a:effectLst/>
          </c:spPr>
          <c:txPr>
            <a:bodyPr rot="0" spcFirstLastPara="1" vertOverflow="ellipsis" vert="horz" wrap="square" lIns="38100" tIns="19050" rIns="38100" bIns="19050" anchor="ctr" anchorCtr="0">
              <a:spAutoFit/>
            </a:bodyPr>
            <a:lstStyle/>
            <a:p>
              <a:pPr algn="ctr">
                <a:defRPr lang="en-US" sz="1800" b="1" i="0" u="none" strike="noStrike" kern="1200" baseline="0">
                  <a:solidFill>
                    <a:srgbClr val="5C518D"/>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6"/>
        <c:spPr>
          <a:solidFill>
            <a:srgbClr val="67628D"/>
          </a:solidFill>
          <a:ln>
            <a:noFill/>
          </a:ln>
          <a:effectLst/>
        </c:spPr>
        <c:dLbl>
          <c:idx val="0"/>
          <c:layout>
            <c:manualLayout>
              <c:x val="2.0260107879489478E-3"/>
              <c:y val="-7.0234502126391027E-2"/>
            </c:manualLayout>
          </c:layout>
          <c:spPr>
            <a:noFill/>
            <a:ln>
              <a:noFill/>
            </a:ln>
            <a:effectLst/>
          </c:spPr>
          <c:txPr>
            <a:bodyPr rot="0" spcFirstLastPara="1" vertOverflow="ellipsis" vert="horz" wrap="square" lIns="38100" tIns="19050" rIns="38100" bIns="19050" anchor="ctr" anchorCtr="0">
              <a:spAutoFit/>
            </a:bodyPr>
            <a:lstStyle/>
            <a:p>
              <a:pPr algn="ctr">
                <a:defRPr lang="en-US" sz="1800" b="1" i="0" u="none" strike="noStrike" kern="1200" baseline="0">
                  <a:solidFill>
                    <a:srgbClr val="5C518D"/>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7"/>
        <c:spPr>
          <a:solidFill>
            <a:srgbClr val="5E5982"/>
          </a:solidFill>
          <a:ln>
            <a:noFill/>
          </a:ln>
          <a:effectLst/>
        </c:spPr>
        <c:dLbl>
          <c:idx val="0"/>
          <c:layout>
            <c:manualLayout>
              <c:x val="0"/>
              <c:y val="-6.0201001822620941E-2"/>
            </c:manualLayout>
          </c:layout>
          <c:spPr>
            <a:noFill/>
            <a:ln>
              <a:noFill/>
            </a:ln>
            <a:effectLst/>
          </c:spPr>
          <c:txPr>
            <a:bodyPr rot="0" spcFirstLastPara="1" vertOverflow="ellipsis" vert="horz" wrap="square" lIns="38100" tIns="19050" rIns="38100" bIns="19050" anchor="ctr" anchorCtr="0">
              <a:spAutoFit/>
            </a:bodyPr>
            <a:lstStyle/>
            <a:p>
              <a:pPr algn="ctr">
                <a:defRPr lang="en-US" sz="1800" b="1" i="0" u="none" strike="noStrike" kern="1200" baseline="0">
                  <a:solidFill>
                    <a:srgbClr val="5C518D"/>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8"/>
        <c:spPr>
          <a:solidFill>
            <a:srgbClr val="554F77"/>
          </a:solidFill>
          <a:ln>
            <a:noFill/>
          </a:ln>
          <a:effectLst/>
        </c:spPr>
      </c:pivotFmt>
      <c:pivotFmt>
        <c:idx val="109"/>
        <c:spPr>
          <a:solidFill>
            <a:srgbClr val="5E5982"/>
          </a:solidFill>
          <a:ln>
            <a:noFill/>
          </a:ln>
          <a:effectLst/>
        </c:spPr>
      </c:pivotFmt>
      <c:pivotFmt>
        <c:idx val="110"/>
        <c:spPr>
          <a:solidFill>
            <a:srgbClr val="433D60"/>
          </a:solidFill>
          <a:ln>
            <a:noFill/>
          </a:ln>
          <a:effectLst/>
        </c:spPr>
      </c:pivotFmt>
      <c:pivotFmt>
        <c:idx val="111"/>
        <c:spPr>
          <a:solidFill>
            <a:srgbClr val="554F77"/>
          </a:solidFill>
          <a:ln>
            <a:noFill/>
          </a:ln>
          <a:effectLst/>
        </c:spPr>
      </c:pivotFmt>
      <c:pivotFmt>
        <c:idx val="112"/>
        <c:spPr>
          <a:solidFill>
            <a:srgbClr val="5E5982"/>
          </a:solidFill>
          <a:ln>
            <a:noFill/>
          </a:ln>
          <a:effectLst/>
        </c:spPr>
      </c:pivotFmt>
      <c:pivotFmt>
        <c:idx val="113"/>
        <c:spPr>
          <a:solidFill>
            <a:srgbClr val="706B98"/>
          </a:solidFill>
          <a:ln>
            <a:noFill/>
          </a:ln>
          <a:effectLst/>
        </c:spPr>
      </c:pivotFmt>
      <c:pivotFmt>
        <c:idx val="114"/>
        <c:spPr>
          <a:solidFill>
            <a:srgbClr val="78739D"/>
          </a:solidFill>
          <a:ln>
            <a:noFill/>
          </a:ln>
          <a:effectLst/>
        </c:spPr>
      </c:pivotFmt>
      <c:pivotFmt>
        <c:idx val="115"/>
        <c:spPr>
          <a:solidFill>
            <a:srgbClr val="928EB0"/>
          </a:solidFill>
          <a:ln>
            <a:noFill/>
          </a:ln>
          <a:effectLst/>
        </c:spPr>
      </c:pivotFmt>
    </c:pivotFmts>
    <c:plotArea>
      <c:layout>
        <c:manualLayout>
          <c:layoutTarget val="inner"/>
          <c:xMode val="edge"/>
          <c:yMode val="edge"/>
          <c:x val="0.19922466002900868"/>
          <c:y val="0.16335749888275261"/>
          <c:w val="0.75225349829846999"/>
          <c:h val="0.41707865026509766"/>
        </c:manualLayout>
      </c:layout>
      <c:barChart>
        <c:barDir val="col"/>
        <c:grouping val="clustered"/>
        <c:varyColors val="0"/>
        <c:ser>
          <c:idx val="0"/>
          <c:order val="0"/>
          <c:tx>
            <c:strRef>
              <c:f>'Customers by Profit'!$C$3</c:f>
              <c:strCache>
                <c:ptCount val="1"/>
                <c:pt idx="0">
                  <c:v>Total</c:v>
                </c:pt>
              </c:strCache>
            </c:strRef>
          </c:tx>
          <c:spPr>
            <a:solidFill>
              <a:schemeClr val="accent1"/>
            </a:solidFill>
            <a:ln>
              <a:noFill/>
            </a:ln>
            <a:effectLst/>
          </c:spPr>
          <c:invertIfNegative val="0"/>
          <c:dPt>
            <c:idx val="0"/>
            <c:invertIfNegative val="0"/>
            <c:bubble3D val="0"/>
            <c:spPr>
              <a:solidFill>
                <a:srgbClr val="312B4B"/>
              </a:solidFill>
              <a:ln>
                <a:noFill/>
              </a:ln>
              <a:effectLst/>
            </c:spPr>
            <c:extLst>
              <c:ext xmlns:c16="http://schemas.microsoft.com/office/drawing/2014/chart" uri="{C3380CC4-5D6E-409C-BE32-E72D297353CC}">
                <c16:uniqueId val="{00000001-F742-4487-AAA6-92BC4355E899}"/>
              </c:ext>
            </c:extLst>
          </c:dPt>
          <c:dPt>
            <c:idx val="1"/>
            <c:invertIfNegative val="0"/>
            <c:bubble3D val="0"/>
            <c:spPr>
              <a:solidFill>
                <a:srgbClr val="312B4B"/>
              </a:solidFill>
              <a:ln>
                <a:noFill/>
              </a:ln>
              <a:effectLst/>
            </c:spPr>
            <c:extLst>
              <c:ext xmlns:c16="http://schemas.microsoft.com/office/drawing/2014/chart" uri="{C3380CC4-5D6E-409C-BE32-E72D297353CC}">
                <c16:uniqueId val="{00000002-F742-4487-AAA6-92BC4355E899}"/>
              </c:ext>
            </c:extLst>
          </c:dPt>
          <c:dPt>
            <c:idx val="2"/>
            <c:invertIfNegative val="0"/>
            <c:bubble3D val="0"/>
            <c:spPr>
              <a:solidFill>
                <a:srgbClr val="312B4B"/>
              </a:solidFill>
              <a:ln>
                <a:noFill/>
              </a:ln>
              <a:effectLst/>
            </c:spPr>
            <c:extLst>
              <c:ext xmlns:c16="http://schemas.microsoft.com/office/drawing/2014/chart" uri="{C3380CC4-5D6E-409C-BE32-E72D297353CC}">
                <c16:uniqueId val="{00000003-F742-4487-AAA6-92BC4355E899}"/>
              </c:ext>
            </c:extLst>
          </c:dPt>
          <c:dPt>
            <c:idx val="3"/>
            <c:invertIfNegative val="0"/>
            <c:bubble3D val="0"/>
            <c:spPr>
              <a:solidFill>
                <a:srgbClr val="3A3455"/>
              </a:solidFill>
              <a:ln>
                <a:noFill/>
              </a:ln>
              <a:effectLst/>
            </c:spPr>
            <c:extLst>
              <c:ext xmlns:c16="http://schemas.microsoft.com/office/drawing/2014/chart" uri="{C3380CC4-5D6E-409C-BE32-E72D297353CC}">
                <c16:uniqueId val="{00000004-F742-4487-AAA6-92BC4355E899}"/>
              </c:ext>
            </c:extLst>
          </c:dPt>
          <c:dPt>
            <c:idx val="4"/>
            <c:invertIfNegative val="0"/>
            <c:bubble3D val="0"/>
            <c:spPr>
              <a:solidFill>
                <a:srgbClr val="554F77"/>
              </a:solidFill>
              <a:ln>
                <a:noFill/>
              </a:ln>
              <a:effectLst/>
            </c:spPr>
            <c:extLst>
              <c:ext xmlns:c16="http://schemas.microsoft.com/office/drawing/2014/chart" uri="{C3380CC4-5D6E-409C-BE32-E72D297353CC}">
                <c16:uniqueId val="{00000005-F742-4487-AAA6-92BC4355E899}"/>
              </c:ext>
            </c:extLst>
          </c:dPt>
          <c:dPt>
            <c:idx val="5"/>
            <c:invertIfNegative val="0"/>
            <c:bubble3D val="0"/>
            <c:spPr>
              <a:solidFill>
                <a:srgbClr val="342E50"/>
              </a:solidFill>
              <a:ln>
                <a:noFill/>
              </a:ln>
              <a:effectLst/>
            </c:spPr>
            <c:extLst>
              <c:ext xmlns:c16="http://schemas.microsoft.com/office/drawing/2014/chart" uri="{C3380CC4-5D6E-409C-BE32-E72D297353CC}">
                <c16:uniqueId val="{00000006-F742-4487-AAA6-92BC4355E899}"/>
              </c:ext>
            </c:extLst>
          </c:dPt>
          <c:dPt>
            <c:idx val="6"/>
            <c:invertIfNegative val="0"/>
            <c:bubble3D val="0"/>
            <c:spPr>
              <a:solidFill>
                <a:srgbClr val="3A3455"/>
              </a:solidFill>
              <a:ln>
                <a:noFill/>
              </a:ln>
              <a:effectLst/>
            </c:spPr>
            <c:extLst>
              <c:ext xmlns:c16="http://schemas.microsoft.com/office/drawing/2014/chart" uri="{C3380CC4-5D6E-409C-BE32-E72D297353CC}">
                <c16:uniqueId val="{00000007-F742-4487-AAA6-92BC4355E899}"/>
              </c:ext>
            </c:extLst>
          </c:dPt>
          <c:dPt>
            <c:idx val="7"/>
            <c:invertIfNegative val="0"/>
            <c:bubble3D val="0"/>
            <c:spPr>
              <a:solidFill>
                <a:srgbClr val="3A3455"/>
              </a:solidFill>
              <a:ln>
                <a:noFill/>
              </a:ln>
              <a:effectLst/>
            </c:spPr>
            <c:extLst>
              <c:ext xmlns:c16="http://schemas.microsoft.com/office/drawing/2014/chart" uri="{C3380CC4-5D6E-409C-BE32-E72D297353CC}">
                <c16:uniqueId val="{00000008-F742-4487-AAA6-92BC4355E899}"/>
              </c:ext>
            </c:extLst>
          </c:dPt>
          <c:dPt>
            <c:idx val="8"/>
            <c:invertIfNegative val="0"/>
            <c:bubble3D val="0"/>
            <c:spPr>
              <a:solidFill>
                <a:srgbClr val="433D60"/>
              </a:solidFill>
              <a:ln>
                <a:noFill/>
              </a:ln>
              <a:effectLst/>
            </c:spPr>
            <c:extLst>
              <c:ext xmlns:c16="http://schemas.microsoft.com/office/drawing/2014/chart" uri="{C3380CC4-5D6E-409C-BE32-E72D297353CC}">
                <c16:uniqueId val="{00000009-F742-4487-AAA6-92BC4355E899}"/>
              </c:ext>
            </c:extLst>
          </c:dPt>
          <c:dPt>
            <c:idx val="9"/>
            <c:invertIfNegative val="0"/>
            <c:bubble3D val="0"/>
            <c:spPr>
              <a:solidFill>
                <a:srgbClr val="312B4B"/>
              </a:solidFill>
              <a:ln>
                <a:noFill/>
              </a:ln>
              <a:effectLst/>
            </c:spPr>
            <c:extLst>
              <c:ext xmlns:c16="http://schemas.microsoft.com/office/drawing/2014/chart" uri="{C3380CC4-5D6E-409C-BE32-E72D297353CC}">
                <c16:uniqueId val="{0000000A-F742-4487-AAA6-92BC4355E899}"/>
              </c:ext>
            </c:extLst>
          </c:dPt>
          <c:dLbls>
            <c:dLbl>
              <c:idx val="0"/>
              <c:layout>
                <c:manualLayout>
                  <c:x val="5.9678357150375581E-3"/>
                  <c:y val="1.6591244003637009E-2"/>
                </c:manualLayout>
              </c:layout>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rgbClr val="5C518D"/>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742-4487-AAA6-92BC4355E899}"/>
                </c:ext>
              </c:extLst>
            </c:dLbl>
            <c:dLbl>
              <c:idx val="1"/>
              <c:layout>
                <c:manualLayout>
                  <c:x val="-3.6469685846528824E-17"/>
                  <c:y val="6.6364976014547739E-3"/>
                </c:manualLayout>
              </c:layout>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rgbClr val="5C518D"/>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742-4487-AAA6-92BC4355E899}"/>
                </c:ext>
              </c:extLst>
            </c:dLbl>
            <c:spPr>
              <a:noFill/>
              <a:ln>
                <a:noFill/>
              </a:ln>
              <a:effectLst/>
            </c:spPr>
            <c:txPr>
              <a:bodyPr rot="0" spcFirstLastPara="1" vertOverflow="ellipsis" vert="horz" wrap="square" lIns="38100" tIns="19050" rIns="38100" bIns="19050" anchor="ctr" anchorCtr="0">
                <a:spAutoFit/>
              </a:bodyPr>
              <a:lstStyle/>
              <a:p>
                <a:pPr algn="ctr">
                  <a:defRPr lang="en-US" sz="1800" b="1" i="0" u="none" strike="noStrike" kern="1200" baseline="0">
                    <a:solidFill>
                      <a:srgbClr val="5C518D"/>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rgbClr val="7984A3"/>
                      </a:solidFill>
                      <a:round/>
                    </a:ln>
                    <a:effectLst/>
                  </c:spPr>
                </c15:leaderLines>
              </c:ext>
            </c:extLst>
          </c:dLbls>
          <c:cat>
            <c:strRef>
              <c:f>'Customers by Profit'!$B$4:$B$14</c:f>
              <c:strCache>
                <c:ptCount val="10"/>
                <c:pt idx="0">
                  <c:v>Tamara Chand</c:v>
                </c:pt>
                <c:pt idx="1">
                  <c:v>Raymond Buch</c:v>
                </c:pt>
                <c:pt idx="2">
                  <c:v>Sanjit Chand</c:v>
                </c:pt>
                <c:pt idx="3">
                  <c:v>Hunter Lopez</c:v>
                </c:pt>
                <c:pt idx="4">
                  <c:v>Adrian Barton</c:v>
                </c:pt>
                <c:pt idx="5">
                  <c:v>Tom Ashbrook</c:v>
                </c:pt>
                <c:pt idx="6">
                  <c:v>Christopher Martinez</c:v>
                </c:pt>
                <c:pt idx="7">
                  <c:v>Keith Dawkins</c:v>
                </c:pt>
                <c:pt idx="8">
                  <c:v>Andy Reiter</c:v>
                </c:pt>
                <c:pt idx="9">
                  <c:v>Daniel Raglin</c:v>
                </c:pt>
              </c:strCache>
            </c:strRef>
          </c:cat>
          <c:val>
            <c:numRef>
              <c:f>'Customers by Profit'!$C$4:$C$14</c:f>
              <c:numCache>
                <c:formatCode>[&gt;=1000000]0.0,,"M";[&gt;=1000]0.0,"K";0\$</c:formatCode>
                <c:ptCount val="10"/>
                <c:pt idx="0">
                  <c:v>8981.3238999999994</c:v>
                </c:pt>
                <c:pt idx="1">
                  <c:v>6976.0959000000003</c:v>
                </c:pt>
                <c:pt idx="2">
                  <c:v>5757.4119000000001</c:v>
                </c:pt>
                <c:pt idx="3">
                  <c:v>5622.4291999999996</c:v>
                </c:pt>
                <c:pt idx="4">
                  <c:v>5444.8055000000004</c:v>
                </c:pt>
                <c:pt idx="5">
                  <c:v>4703.7883000000002</c:v>
                </c:pt>
                <c:pt idx="6">
                  <c:v>3899.8904000000002</c:v>
                </c:pt>
                <c:pt idx="7">
                  <c:v>3038.6253999999999</c:v>
                </c:pt>
                <c:pt idx="8">
                  <c:v>2884.6208000000001</c:v>
                </c:pt>
                <c:pt idx="9">
                  <c:v>2869.076</c:v>
                </c:pt>
              </c:numCache>
            </c:numRef>
          </c:val>
          <c:extLst>
            <c:ext xmlns:c16="http://schemas.microsoft.com/office/drawing/2014/chart" uri="{C3380CC4-5D6E-409C-BE32-E72D297353CC}">
              <c16:uniqueId val="{00000000-F742-4487-AAA6-92BC4355E899}"/>
            </c:ext>
          </c:extLst>
        </c:ser>
        <c:dLbls>
          <c:dLblPos val="outEnd"/>
          <c:showLegendKey val="0"/>
          <c:showVal val="1"/>
          <c:showCatName val="0"/>
          <c:showSerName val="0"/>
          <c:showPercent val="0"/>
          <c:showBubbleSize val="0"/>
        </c:dLbls>
        <c:gapWidth val="152"/>
        <c:overlap val="-31"/>
        <c:axId val="1039278351"/>
        <c:axId val="1039275951"/>
      </c:barChart>
      <c:catAx>
        <c:axId val="103927835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400000" spcFirstLastPara="1" vertOverflow="ellipsis" wrap="square" anchor="t" anchorCtr="0"/>
          <a:lstStyle/>
          <a:p>
            <a:pPr>
              <a:defRPr sz="1800" b="1" i="0" u="none" strike="noStrike" kern="1200" baseline="0">
                <a:ln>
                  <a:noFill/>
                </a:ln>
                <a:solidFill>
                  <a:srgbClr val="342E50"/>
                </a:solidFill>
                <a:latin typeface="+mn-lt"/>
                <a:ea typeface="+mn-ea"/>
                <a:cs typeface="+mn-cs"/>
              </a:defRPr>
            </a:pPr>
            <a:endParaRPr lang="en-US"/>
          </a:p>
        </c:txPr>
        <c:crossAx val="1039275951"/>
        <c:crosses val="autoZero"/>
        <c:auto val="1"/>
        <c:lblAlgn val="ctr"/>
        <c:lblOffset val="100"/>
        <c:noMultiLvlLbl val="0"/>
      </c:catAx>
      <c:valAx>
        <c:axId val="1039275951"/>
        <c:scaling>
          <c:orientation val="minMax"/>
        </c:scaling>
        <c:delete val="1"/>
        <c:axPos val="l"/>
        <c:numFmt formatCode="[&gt;=1000000]0.0,,&quot;M&quot;;[&gt;=1000]0.0,&quot;K&quot;;0\$" sourceLinked="1"/>
        <c:majorTickMark val="out"/>
        <c:minorTickMark val="none"/>
        <c:tickLblPos val="nextTo"/>
        <c:crossAx val="103927835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 Data.xlsm]Segment profit!Segment provit</c:name>
    <c:fmtId val="19"/>
  </c:pivotSource>
  <c:chart>
    <c:title>
      <c:tx>
        <c:rich>
          <a:bodyPr rot="0" spcFirstLastPara="1" vertOverflow="ellipsis" vert="horz" wrap="square" anchor="ctr" anchorCtr="1"/>
          <a:lstStyle/>
          <a:p>
            <a:pPr algn="ctr" rtl="0">
              <a:defRPr lang="en-US" sz="2400" b="1" i="0" u="none" strike="noStrike" kern="1200" spc="0" baseline="0">
                <a:solidFill>
                  <a:srgbClr val="342E50"/>
                </a:solidFill>
                <a:latin typeface="+mn-lt"/>
                <a:ea typeface="+mn-ea"/>
                <a:cs typeface="+mn-cs"/>
              </a:defRPr>
            </a:pPr>
            <a:r>
              <a:rPr lang="en-US" sz="2400" b="1" i="0" u="none" strike="noStrike" kern="1200" spc="0" baseline="0">
                <a:solidFill>
                  <a:srgbClr val="342E50"/>
                </a:solidFill>
                <a:latin typeface="+mn-lt"/>
                <a:ea typeface="+mn-ea"/>
                <a:cs typeface="+mn-cs"/>
              </a:rPr>
              <a:t>Profit  by Segment</a:t>
            </a:r>
          </a:p>
        </c:rich>
      </c:tx>
      <c:layout>
        <c:manualLayout>
          <c:xMode val="edge"/>
          <c:yMode val="edge"/>
          <c:x val="0.28427674875071496"/>
          <c:y val="0"/>
        </c:manualLayout>
      </c:layout>
      <c:overlay val="0"/>
      <c:spPr>
        <a:noFill/>
        <a:ln>
          <a:noFill/>
        </a:ln>
        <a:effectLst/>
      </c:spPr>
      <c:txPr>
        <a:bodyPr rot="0" spcFirstLastPara="1" vertOverflow="ellipsis" vert="horz" wrap="square" anchor="ctr" anchorCtr="1"/>
        <a:lstStyle/>
        <a:p>
          <a:pPr algn="ctr" rtl="0">
            <a:defRPr lang="en-US" sz="2400" b="1" i="0" u="none" strike="noStrike" kern="1200" spc="0" baseline="0">
              <a:solidFill>
                <a:srgbClr val="342E50"/>
              </a:solidFill>
              <a:latin typeface="+mn-lt"/>
              <a:ea typeface="+mn-ea"/>
              <a:cs typeface="+mn-cs"/>
            </a:defRPr>
          </a:pPr>
          <a:endParaRPr lang="en-US"/>
        </a:p>
      </c:txPr>
    </c:title>
    <c:autoTitleDeleted val="0"/>
    <c:pivotFmts>
      <c:pivotFmt>
        <c:idx val="0"/>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solidFill>
          <a:ln w="19050">
            <a:solidFill>
              <a:schemeClr val="lt1"/>
            </a:solidFill>
          </a:ln>
          <a:effectLst/>
        </c:spPr>
        <c:dLbl>
          <c:idx val="0"/>
          <c:layout>
            <c:manualLayout>
              <c:x val="-0.14166666666666669"/>
              <c:y val="-5.55555555555556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5"/>
          </a:solidFill>
          <a:ln w="19050">
            <a:solidFill>
              <a:schemeClr val="lt1"/>
            </a:solidFill>
          </a:ln>
          <a:effectLst/>
        </c:spPr>
        <c:dLbl>
          <c:idx val="0"/>
          <c:layout>
            <c:manualLayout>
              <c:x val="-9.444444444444447E-2"/>
              <c:y val="0.12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5"/>
          </a:solidFill>
          <a:ln w="19050">
            <a:solidFill>
              <a:schemeClr val="lt1"/>
            </a:solidFill>
          </a:ln>
          <a:effectLst/>
        </c:spPr>
        <c:dLbl>
          <c:idx val="0"/>
          <c:layout>
            <c:manualLayout>
              <c:x val="0.1361111111111111"/>
              <c:y val="0.2453703703703703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5"/>
          </a:solidFill>
          <a:ln w="19050">
            <a:solidFill>
              <a:schemeClr val="lt1"/>
            </a:solidFill>
          </a:ln>
          <a:effectLst/>
        </c:spPr>
        <c:dLbl>
          <c:idx val="0"/>
          <c:layout>
            <c:manualLayout>
              <c:x val="0.1361111111111111"/>
              <c:y val="0.2453703703703703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5"/>
          </a:solidFill>
          <a:ln w="19050">
            <a:solidFill>
              <a:schemeClr val="lt1"/>
            </a:solidFill>
          </a:ln>
          <a:effectLst/>
        </c:spPr>
        <c:dLbl>
          <c:idx val="0"/>
          <c:layout>
            <c:manualLayout>
              <c:x val="-9.444444444444447E-2"/>
              <c:y val="0.12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5"/>
          </a:solidFill>
          <a:ln w="19050">
            <a:solidFill>
              <a:schemeClr val="lt1"/>
            </a:solidFill>
          </a:ln>
          <a:effectLst/>
        </c:spPr>
        <c:dLbl>
          <c:idx val="0"/>
          <c:layout>
            <c:manualLayout>
              <c:x val="-0.14166666666666669"/>
              <c:y val="-5.55555555555556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rgbClr val="312B4B"/>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5">
              <a:shade val="65000"/>
            </a:schemeClr>
          </a:solidFill>
          <a:ln w="19050">
            <a:solidFill>
              <a:schemeClr val="lt1"/>
            </a:solidFill>
          </a:ln>
          <a:effectLst/>
        </c:spPr>
        <c:dLbl>
          <c:idx val="0"/>
          <c:layout>
            <c:manualLayout>
              <c:x val="0.33591238612381707"/>
              <c:y val="-0.13521308670164189"/>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rgbClr val="312B4B"/>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5"/>
          </a:solidFill>
          <a:ln w="19050">
            <a:solidFill>
              <a:schemeClr val="lt1"/>
            </a:solidFill>
          </a:ln>
          <a:effectLst/>
        </c:spPr>
        <c:dLbl>
          <c:idx val="0"/>
          <c:layout>
            <c:manualLayout>
              <c:x val="-0.2085081953951374"/>
              <c:y val="-3.1602893538996965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rgbClr val="312B4B"/>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5">
              <a:tint val="65000"/>
            </a:schemeClr>
          </a:solidFill>
          <a:ln w="19050">
            <a:solidFill>
              <a:schemeClr val="lt1"/>
            </a:solidFill>
          </a:ln>
          <a:effectLst/>
        </c:spPr>
        <c:dLbl>
          <c:idx val="0"/>
          <c:layout>
            <c:manualLayout>
              <c:x val="-0.18197712044938788"/>
              <c:y val="-7.1613662472459427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rgbClr val="312B4B"/>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7754618558251953"/>
          <c:y val="0.33438634670560885"/>
          <c:w val="0.42688329456445684"/>
          <c:h val="0.61346871323992436"/>
        </c:manualLayout>
      </c:layout>
      <c:doughnutChart>
        <c:varyColors val="1"/>
        <c:ser>
          <c:idx val="0"/>
          <c:order val="0"/>
          <c:tx>
            <c:strRef>
              <c:f>'Segment profit'!$C$4</c:f>
              <c:strCache>
                <c:ptCount val="1"/>
                <c:pt idx="0">
                  <c:v>Total</c:v>
                </c:pt>
              </c:strCache>
            </c:strRef>
          </c:tx>
          <c:dPt>
            <c:idx val="0"/>
            <c:bubble3D val="0"/>
            <c:spPr>
              <a:solidFill>
                <a:schemeClr val="accent5">
                  <a:shade val="65000"/>
                </a:schemeClr>
              </a:solidFill>
              <a:ln w="19050">
                <a:solidFill>
                  <a:schemeClr val="lt1"/>
                </a:solidFill>
              </a:ln>
              <a:effectLst/>
            </c:spPr>
            <c:extLst>
              <c:ext xmlns:c16="http://schemas.microsoft.com/office/drawing/2014/chart" uri="{C3380CC4-5D6E-409C-BE32-E72D297353CC}">
                <c16:uniqueId val="{00000001-612A-4A88-8ECA-3258D1800BA9}"/>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612A-4A88-8ECA-3258D1800BA9}"/>
              </c:ext>
            </c:extLst>
          </c:dPt>
          <c:dPt>
            <c:idx val="2"/>
            <c:bubble3D val="0"/>
            <c:spPr>
              <a:solidFill>
                <a:schemeClr val="accent5">
                  <a:tint val="65000"/>
                </a:schemeClr>
              </a:solidFill>
              <a:ln w="19050">
                <a:solidFill>
                  <a:schemeClr val="lt1"/>
                </a:solidFill>
              </a:ln>
              <a:effectLst/>
            </c:spPr>
            <c:extLst>
              <c:ext xmlns:c16="http://schemas.microsoft.com/office/drawing/2014/chart" uri="{C3380CC4-5D6E-409C-BE32-E72D297353CC}">
                <c16:uniqueId val="{00000005-612A-4A88-8ECA-3258D1800BA9}"/>
              </c:ext>
            </c:extLst>
          </c:dPt>
          <c:dLbls>
            <c:dLbl>
              <c:idx val="0"/>
              <c:layout>
                <c:manualLayout>
                  <c:x val="0.33591238612381707"/>
                  <c:y val="-0.1352130867016418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12A-4A88-8ECA-3258D1800BA9}"/>
                </c:ext>
              </c:extLst>
            </c:dLbl>
            <c:dLbl>
              <c:idx val="1"/>
              <c:layout>
                <c:manualLayout>
                  <c:x val="-0.2085081953951374"/>
                  <c:y val="-3.160289353899696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12A-4A88-8ECA-3258D1800BA9}"/>
                </c:ext>
              </c:extLst>
            </c:dLbl>
            <c:dLbl>
              <c:idx val="2"/>
              <c:layout>
                <c:manualLayout>
                  <c:x val="-0.18197712044938788"/>
                  <c:y val="-7.161366247245942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12A-4A88-8ECA-3258D1800BA9}"/>
                </c:ext>
              </c:extLst>
            </c:dLbl>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rgbClr val="312B4B"/>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rgbClr val="9F97C3"/>
                  </a:solidFill>
                  <a:round/>
                </a:ln>
                <a:effectLst/>
              </c:spPr>
            </c:leaderLines>
            <c:extLst>
              <c:ext xmlns:c15="http://schemas.microsoft.com/office/drawing/2012/chart" uri="{CE6537A1-D6FC-4f65-9D91-7224C49458BB}"/>
            </c:extLst>
          </c:dLbls>
          <c:cat>
            <c:strRef>
              <c:f>'Segment profit'!$B$5:$B$8</c:f>
              <c:strCache>
                <c:ptCount val="3"/>
                <c:pt idx="0">
                  <c:v>Consumer</c:v>
                </c:pt>
                <c:pt idx="1">
                  <c:v>Corporate</c:v>
                </c:pt>
                <c:pt idx="2">
                  <c:v>Home Office</c:v>
                </c:pt>
              </c:strCache>
            </c:strRef>
          </c:cat>
          <c:val>
            <c:numRef>
              <c:f>'Segment profit'!$C$5:$C$8</c:f>
              <c:numCache>
                <c:formatCode>[&gt;=1000000]0.0,,\ "M";[&gt;=1000]0.0,"K"</c:formatCode>
                <c:ptCount val="3"/>
                <c:pt idx="0">
                  <c:v>134119.20920000001</c:v>
                </c:pt>
                <c:pt idx="1">
                  <c:v>91979.134000000005</c:v>
                </c:pt>
                <c:pt idx="2">
                  <c:v>60298.678500000002</c:v>
                </c:pt>
              </c:numCache>
            </c:numRef>
          </c:val>
          <c:extLst>
            <c:ext xmlns:c16="http://schemas.microsoft.com/office/drawing/2014/chart" uri="{C3380CC4-5D6E-409C-BE32-E72D297353CC}">
              <c16:uniqueId val="{00000006-612A-4A88-8ECA-3258D1800BA9}"/>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t"/>
      <c:layout>
        <c:manualLayout>
          <c:xMode val="edge"/>
          <c:yMode val="edge"/>
          <c:x val="5.2253006302840042E-2"/>
          <c:y val="0.15675911190971636"/>
          <c:w val="0.8999998935570811"/>
          <c:h val="9.7687534704570728E-2"/>
        </c:manualLayout>
      </c:layout>
      <c:overlay val="0"/>
      <c:spPr>
        <a:noFill/>
        <a:ln>
          <a:noFill/>
        </a:ln>
        <a:effectLst/>
      </c:spPr>
      <c:txPr>
        <a:bodyPr rot="0" spcFirstLastPara="1" vertOverflow="ellipsis" vert="horz" wrap="square" anchor="ctr" anchorCtr="1"/>
        <a:lstStyle/>
        <a:p>
          <a:pPr algn="ctr" rtl="0">
            <a:defRPr lang="en-US" sz="2000" b="1" i="0" u="none" strike="noStrike" kern="1200" spc="0" baseline="0">
              <a:solidFill>
                <a:srgbClr val="48407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 Data.xlsm]Profit Region!Profit Region</c:name>
    <c:fmtId val="2"/>
  </c:pivotSource>
  <c:chart>
    <c:title>
      <c:tx>
        <c:rich>
          <a:bodyPr rot="0" spcFirstLastPara="1" vertOverflow="ellipsis" vert="horz" wrap="square" anchor="ctr" anchorCtr="1"/>
          <a:lstStyle/>
          <a:p>
            <a:pPr algn="ctr" rtl="0">
              <a:defRPr lang="en-US" sz="2400" b="1" i="0" u="none" strike="noStrike" kern="1200" spc="0" baseline="0">
                <a:solidFill>
                  <a:srgbClr val="342E50"/>
                </a:solidFill>
                <a:latin typeface="+mn-lt"/>
                <a:ea typeface="+mn-ea"/>
                <a:cs typeface="+mn-cs"/>
              </a:defRPr>
            </a:pPr>
            <a:r>
              <a:rPr lang="en-US" sz="2400" b="1" i="0" u="none" strike="noStrike" kern="1200" spc="0" baseline="0">
                <a:solidFill>
                  <a:srgbClr val="342E50"/>
                </a:solidFill>
                <a:latin typeface="+mn-lt"/>
                <a:ea typeface="+mn-ea"/>
                <a:cs typeface="+mn-cs"/>
              </a:rPr>
              <a:t>Total Profit by Regoin</a:t>
            </a:r>
          </a:p>
        </c:rich>
      </c:tx>
      <c:overlay val="0"/>
      <c:spPr>
        <a:noFill/>
        <a:ln>
          <a:noFill/>
        </a:ln>
        <a:effectLst/>
      </c:spPr>
      <c:txPr>
        <a:bodyPr rot="0" spcFirstLastPara="1" vertOverflow="ellipsis" vert="horz" wrap="square" anchor="ctr" anchorCtr="1"/>
        <a:lstStyle/>
        <a:p>
          <a:pPr algn="ctr" rtl="0">
            <a:defRPr lang="en-US" sz="2400" b="1" i="0" u="none" strike="noStrike" kern="1200" spc="0" baseline="0">
              <a:solidFill>
                <a:srgbClr val="342E50"/>
              </a:solidFill>
              <a:latin typeface="+mn-lt"/>
              <a:ea typeface="+mn-ea"/>
              <a:cs typeface="+mn-cs"/>
            </a:defRPr>
          </a:pPr>
          <a:endParaRPr lang="en-US"/>
        </a:p>
      </c:txPr>
    </c:title>
    <c:autoTitleDeleted val="0"/>
    <c:pivotFmts>
      <c:pivotFmt>
        <c:idx val="0"/>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solidFill>
          <a:ln w="19050">
            <a:solidFill>
              <a:schemeClr val="lt1"/>
            </a:solidFill>
          </a:ln>
          <a:effectLst/>
        </c:spPr>
        <c:dLbl>
          <c:idx val="0"/>
          <c:layout>
            <c:manualLayout>
              <c:x val="0.16944444444444445"/>
              <c:y val="-0.1068857949339664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5"/>
          </a:solidFill>
          <a:ln w="19050">
            <a:solidFill>
              <a:schemeClr val="lt1"/>
            </a:solidFill>
          </a:ln>
          <a:effectLst/>
        </c:spPr>
        <c:dLbl>
          <c:idx val="0"/>
          <c:layout>
            <c:manualLayout>
              <c:x val="-0.11388888888888887"/>
              <c:y val="-0.1370761503595268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5"/>
          </a:solidFill>
          <a:ln w="19050">
            <a:solidFill>
              <a:schemeClr val="lt1"/>
            </a:solidFill>
          </a:ln>
          <a:effectLst/>
        </c:spPr>
        <c:dLbl>
          <c:idx val="0"/>
          <c:layout>
            <c:manualLayout>
              <c:x val="-0.22222222222222224"/>
              <c:y val="5.178952310059747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5"/>
          </a:solidFill>
          <a:ln w="19050">
            <a:solidFill>
              <a:schemeClr val="lt1"/>
            </a:solidFill>
          </a:ln>
          <a:effectLst/>
        </c:spPr>
        <c:dLbl>
          <c:idx val="0"/>
          <c:layout>
            <c:manualLayout>
              <c:x val="0.1388888888888889"/>
              <c:y val="0.1435185185185185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5"/>
          </a:solidFill>
          <a:ln w="19050">
            <a:solidFill>
              <a:schemeClr val="lt1"/>
            </a:solidFill>
          </a:ln>
          <a:effectLst/>
        </c:spPr>
        <c:dLbl>
          <c:idx val="0"/>
          <c:layout>
            <c:manualLayout>
              <c:x val="0.16944444444444445"/>
              <c:y val="-0.1068857949339664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5"/>
          </a:solidFill>
          <a:ln w="19050">
            <a:solidFill>
              <a:schemeClr val="lt1"/>
            </a:solidFill>
          </a:ln>
          <a:effectLst/>
        </c:spPr>
        <c:dLbl>
          <c:idx val="0"/>
          <c:layout>
            <c:manualLayout>
              <c:x val="0.1388888888888889"/>
              <c:y val="0.1435185185185185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5"/>
          </a:solidFill>
          <a:ln w="19050">
            <a:solidFill>
              <a:schemeClr val="lt1"/>
            </a:solidFill>
          </a:ln>
          <a:effectLst/>
        </c:spPr>
        <c:dLbl>
          <c:idx val="0"/>
          <c:layout>
            <c:manualLayout>
              <c:x val="-0.22222222222222224"/>
              <c:y val="5.178952310059747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5"/>
          </a:solidFill>
          <a:ln w="19050">
            <a:solidFill>
              <a:schemeClr val="lt1"/>
            </a:solidFill>
          </a:ln>
          <a:effectLst/>
        </c:spPr>
        <c:dLbl>
          <c:idx val="0"/>
          <c:layout>
            <c:manualLayout>
              <c:x val="-0.11388888888888887"/>
              <c:y val="-0.1370761503595268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2000" b="1" i="0" u="none" strike="noStrike" kern="1200" baseline="0">
                  <a:solidFill>
                    <a:srgbClr val="312B4B"/>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5">
              <a:tint val="58000"/>
            </a:schemeClr>
          </a:solidFill>
          <a:ln w="19050">
            <a:solidFill>
              <a:schemeClr val="lt1"/>
            </a:solidFill>
          </a:ln>
          <a:effectLst/>
        </c:spPr>
        <c:dLbl>
          <c:idx val="0"/>
          <c:layout>
            <c:manualLayout>
              <c:x val="0.29166661563138835"/>
              <c:y val="-7.8218089975847047E-2"/>
            </c:manualLayout>
          </c:layout>
          <c:spPr>
            <a:noFill/>
            <a:ln>
              <a:noFill/>
            </a:ln>
            <a:effectLst/>
          </c:spPr>
          <c:txPr>
            <a:bodyPr rot="0" spcFirstLastPara="1" vertOverflow="ellipsis" vert="horz" wrap="square" lIns="38100" tIns="19050" rIns="38100" bIns="19050" anchor="ctr" anchorCtr="0">
              <a:spAutoFit/>
            </a:bodyPr>
            <a:lstStyle/>
            <a:p>
              <a:pPr algn="ctr">
                <a:defRPr lang="en-US" sz="2000" b="1" i="0" u="none" strike="noStrike" kern="1200" baseline="0">
                  <a:solidFill>
                    <a:srgbClr val="312B4B"/>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5">
              <a:tint val="86000"/>
            </a:schemeClr>
          </a:solidFill>
          <a:ln w="19050">
            <a:solidFill>
              <a:schemeClr val="lt1"/>
            </a:solidFill>
          </a:ln>
          <a:effectLst/>
        </c:spPr>
        <c:dLbl>
          <c:idx val="0"/>
          <c:layout>
            <c:manualLayout>
              <c:x val="0.2988888365898798"/>
              <c:y val="-0.12723177671824185"/>
            </c:manualLayout>
          </c:layout>
          <c:spPr>
            <a:noFill/>
            <a:ln>
              <a:noFill/>
            </a:ln>
            <a:effectLst/>
          </c:spPr>
          <c:txPr>
            <a:bodyPr rot="0" spcFirstLastPara="1" vertOverflow="ellipsis" vert="horz" wrap="square" lIns="38100" tIns="19050" rIns="38100" bIns="19050" anchor="ctr" anchorCtr="0">
              <a:spAutoFit/>
            </a:bodyPr>
            <a:lstStyle/>
            <a:p>
              <a:pPr algn="ctr">
                <a:defRPr lang="en-US" sz="2000" b="1" i="0" u="none" strike="noStrike" kern="1200" baseline="0">
                  <a:solidFill>
                    <a:srgbClr val="312B4B"/>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5">
              <a:shade val="86000"/>
            </a:schemeClr>
          </a:solidFill>
          <a:ln w="19050">
            <a:solidFill>
              <a:schemeClr val="lt1"/>
            </a:solidFill>
          </a:ln>
          <a:effectLst/>
        </c:spPr>
        <c:dLbl>
          <c:idx val="0"/>
          <c:layout>
            <c:manualLayout>
              <c:x val="-0.21555551783805463"/>
              <c:y val="5.1789409265450566E-2"/>
            </c:manualLayout>
          </c:layout>
          <c:spPr>
            <a:noFill/>
            <a:ln>
              <a:noFill/>
            </a:ln>
            <a:effectLst/>
          </c:spPr>
          <c:txPr>
            <a:bodyPr rot="0" spcFirstLastPara="1" vertOverflow="ellipsis" vert="horz" wrap="square" lIns="38100" tIns="19050" rIns="38100" bIns="19050" anchor="ctr" anchorCtr="0">
              <a:spAutoFit/>
            </a:bodyPr>
            <a:lstStyle/>
            <a:p>
              <a:pPr algn="ctr">
                <a:defRPr lang="en-US" sz="2000" b="1" i="0" u="none" strike="noStrike" kern="1200" baseline="0">
                  <a:solidFill>
                    <a:srgbClr val="312B4B"/>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5">
              <a:shade val="58000"/>
            </a:schemeClr>
          </a:solidFill>
          <a:ln w="19050">
            <a:solidFill>
              <a:schemeClr val="lt1"/>
            </a:solidFill>
          </a:ln>
          <a:effectLst/>
        </c:spPr>
        <c:dLbl>
          <c:idx val="0"/>
          <c:layout>
            <c:manualLayout>
              <c:x val="0.36833326888306739"/>
              <c:y val="-8.6111354954891681E-2"/>
            </c:manualLayout>
          </c:layout>
          <c:spPr>
            <a:noFill/>
            <a:ln>
              <a:noFill/>
            </a:ln>
            <a:effectLst/>
          </c:spPr>
          <c:txPr>
            <a:bodyPr rot="0" spcFirstLastPara="1" vertOverflow="ellipsis" vert="horz" wrap="square" lIns="38100" tIns="19050" rIns="38100" bIns="19050" anchor="ctr" anchorCtr="0">
              <a:spAutoFit/>
            </a:bodyPr>
            <a:lstStyle/>
            <a:p>
              <a:pPr algn="ctr">
                <a:defRPr lang="en-US" sz="2000" b="1" i="0" u="none" strike="noStrike" kern="1200" baseline="0">
                  <a:solidFill>
                    <a:srgbClr val="312B4B"/>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6416968255998557"/>
          <c:y val="0.37663020714459489"/>
          <c:w val="0.40047572178477692"/>
          <c:h val="0.66745953630796151"/>
        </c:manualLayout>
      </c:layout>
      <c:doughnutChart>
        <c:varyColors val="1"/>
        <c:ser>
          <c:idx val="0"/>
          <c:order val="0"/>
          <c:tx>
            <c:strRef>
              <c:f>'Profit Region'!$B$1</c:f>
              <c:strCache>
                <c:ptCount val="1"/>
                <c:pt idx="0">
                  <c:v>Total</c:v>
                </c:pt>
              </c:strCache>
            </c:strRef>
          </c:tx>
          <c:dPt>
            <c:idx val="0"/>
            <c:bubble3D val="0"/>
            <c:spPr>
              <a:solidFill>
                <a:schemeClr val="accent5">
                  <a:tint val="58000"/>
                </a:schemeClr>
              </a:solidFill>
              <a:ln w="19050">
                <a:solidFill>
                  <a:schemeClr val="lt1"/>
                </a:solidFill>
              </a:ln>
              <a:effectLst/>
            </c:spPr>
            <c:extLst>
              <c:ext xmlns:c16="http://schemas.microsoft.com/office/drawing/2014/chart" uri="{C3380CC4-5D6E-409C-BE32-E72D297353CC}">
                <c16:uniqueId val="{00000001-7409-4433-A285-1662D67E7393}"/>
              </c:ext>
            </c:extLst>
          </c:dPt>
          <c:dPt>
            <c:idx val="1"/>
            <c:bubble3D val="0"/>
            <c:spPr>
              <a:solidFill>
                <a:schemeClr val="accent5">
                  <a:tint val="86000"/>
                </a:schemeClr>
              </a:solidFill>
              <a:ln w="19050">
                <a:solidFill>
                  <a:schemeClr val="lt1"/>
                </a:solidFill>
              </a:ln>
              <a:effectLst/>
            </c:spPr>
            <c:extLst>
              <c:ext xmlns:c16="http://schemas.microsoft.com/office/drawing/2014/chart" uri="{C3380CC4-5D6E-409C-BE32-E72D297353CC}">
                <c16:uniqueId val="{00000003-7409-4433-A285-1662D67E7393}"/>
              </c:ext>
            </c:extLst>
          </c:dPt>
          <c:dPt>
            <c:idx val="2"/>
            <c:bubble3D val="0"/>
            <c:spPr>
              <a:solidFill>
                <a:schemeClr val="accent5">
                  <a:shade val="86000"/>
                </a:schemeClr>
              </a:solidFill>
              <a:ln w="19050">
                <a:solidFill>
                  <a:schemeClr val="lt1"/>
                </a:solidFill>
              </a:ln>
              <a:effectLst/>
            </c:spPr>
            <c:extLst>
              <c:ext xmlns:c16="http://schemas.microsoft.com/office/drawing/2014/chart" uri="{C3380CC4-5D6E-409C-BE32-E72D297353CC}">
                <c16:uniqueId val="{00000005-7409-4433-A285-1662D67E7393}"/>
              </c:ext>
            </c:extLst>
          </c:dPt>
          <c:dPt>
            <c:idx val="3"/>
            <c:bubble3D val="0"/>
            <c:spPr>
              <a:solidFill>
                <a:schemeClr val="accent5">
                  <a:shade val="58000"/>
                </a:schemeClr>
              </a:solidFill>
              <a:ln w="19050">
                <a:solidFill>
                  <a:schemeClr val="lt1"/>
                </a:solidFill>
              </a:ln>
              <a:effectLst/>
            </c:spPr>
            <c:extLst>
              <c:ext xmlns:c16="http://schemas.microsoft.com/office/drawing/2014/chart" uri="{C3380CC4-5D6E-409C-BE32-E72D297353CC}">
                <c16:uniqueId val="{00000007-7409-4433-A285-1662D67E7393}"/>
              </c:ext>
            </c:extLst>
          </c:dPt>
          <c:dLbls>
            <c:dLbl>
              <c:idx val="0"/>
              <c:layout>
                <c:manualLayout>
                  <c:x val="0.29166661563138835"/>
                  <c:y val="-7.821808997584704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409-4433-A285-1662D67E7393}"/>
                </c:ext>
              </c:extLst>
            </c:dLbl>
            <c:dLbl>
              <c:idx val="1"/>
              <c:layout>
                <c:manualLayout>
                  <c:x val="0.2988888365898798"/>
                  <c:y val="-0.1272317767182418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409-4433-A285-1662D67E7393}"/>
                </c:ext>
              </c:extLst>
            </c:dLbl>
            <c:dLbl>
              <c:idx val="2"/>
              <c:layout>
                <c:manualLayout>
                  <c:x val="-0.21555551783805463"/>
                  <c:y val="5.178940926545056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7409-4433-A285-1662D67E7393}"/>
                </c:ext>
              </c:extLst>
            </c:dLbl>
            <c:dLbl>
              <c:idx val="3"/>
              <c:layout>
                <c:manualLayout>
                  <c:x val="0.36833326888306739"/>
                  <c:y val="-8.611135495489168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7409-4433-A285-1662D67E7393}"/>
                </c:ext>
              </c:extLst>
            </c:dLbl>
            <c:spPr>
              <a:noFill/>
              <a:ln>
                <a:noFill/>
              </a:ln>
              <a:effectLst/>
            </c:spPr>
            <c:txPr>
              <a:bodyPr rot="0" spcFirstLastPara="1" vertOverflow="ellipsis" vert="horz" wrap="square" lIns="38100" tIns="19050" rIns="38100" bIns="19050" anchor="ctr" anchorCtr="0">
                <a:spAutoFit/>
              </a:bodyPr>
              <a:lstStyle/>
              <a:p>
                <a:pPr algn="ctr">
                  <a:defRPr lang="en-US" sz="2000" b="1" i="0" u="none" strike="noStrike" kern="1200" baseline="0">
                    <a:solidFill>
                      <a:srgbClr val="312B4B"/>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'Profit Region'!$A$2:$A$6</c:f>
              <c:strCache>
                <c:ptCount val="4"/>
                <c:pt idx="0">
                  <c:v>Central</c:v>
                </c:pt>
                <c:pt idx="1">
                  <c:v>East</c:v>
                </c:pt>
                <c:pt idx="2">
                  <c:v>South</c:v>
                </c:pt>
                <c:pt idx="3">
                  <c:v>West</c:v>
                </c:pt>
              </c:strCache>
            </c:strRef>
          </c:cat>
          <c:val>
            <c:numRef>
              <c:f>'Profit Region'!$B$2:$B$6</c:f>
              <c:numCache>
                <c:formatCode>[&gt;=1000000]0.0,,"M";[&gt;=1000]0.0,"K";0\$</c:formatCode>
                <c:ptCount val="4"/>
                <c:pt idx="0">
                  <c:v>39706.362500000003</c:v>
                </c:pt>
                <c:pt idx="1">
                  <c:v>91522.78</c:v>
                </c:pt>
                <c:pt idx="2">
                  <c:v>46749.4303</c:v>
                </c:pt>
                <c:pt idx="3">
                  <c:v>108418.4489</c:v>
                </c:pt>
              </c:numCache>
            </c:numRef>
          </c:val>
          <c:extLst>
            <c:ext xmlns:c16="http://schemas.microsoft.com/office/drawing/2014/chart" uri="{C3380CC4-5D6E-409C-BE32-E72D297353CC}">
              <c16:uniqueId val="{00000008-7409-4433-A285-1662D67E7393}"/>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t"/>
      <c:overlay val="0"/>
      <c:spPr>
        <a:noFill/>
        <a:ln>
          <a:noFill/>
        </a:ln>
        <a:effectLst/>
      </c:spPr>
      <c:txPr>
        <a:bodyPr rot="0" spcFirstLastPara="1" vertOverflow="ellipsis" vert="horz" wrap="square" anchor="ctr" anchorCtr="1"/>
        <a:lstStyle/>
        <a:p>
          <a:pPr algn="ctr" rtl="0">
            <a:defRPr lang="en-US" sz="2400" b="1" i="0" u="none" strike="noStrike" kern="1200" spc="0" baseline="0">
              <a:solidFill>
                <a:srgbClr val="342E5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 Data.xlsm]Profit Category!Profit category</c:name>
    <c:fmtId val="6"/>
  </c:pivotSource>
  <c:chart>
    <c:title>
      <c:tx>
        <c:rich>
          <a:bodyPr rot="0" spcFirstLastPara="1" vertOverflow="ellipsis" vert="horz" wrap="square" anchor="ctr" anchorCtr="1"/>
          <a:lstStyle/>
          <a:p>
            <a:pPr algn="ctr" rtl="0">
              <a:defRPr lang="en-US" sz="2400" b="1" i="0" u="none" strike="noStrike" kern="1200" spc="0" baseline="0">
                <a:solidFill>
                  <a:srgbClr val="342E50"/>
                </a:solidFill>
                <a:latin typeface="+mn-lt"/>
                <a:ea typeface="+mn-ea"/>
                <a:cs typeface="+mn-cs"/>
              </a:defRPr>
            </a:pPr>
            <a:r>
              <a:rPr lang="en-US" sz="2400" b="1" i="0" u="none" strike="noStrike" kern="1200" spc="0" baseline="0">
                <a:solidFill>
                  <a:srgbClr val="342E50"/>
                </a:solidFill>
                <a:latin typeface="+mn-lt"/>
                <a:ea typeface="+mn-ea"/>
                <a:cs typeface="+mn-cs"/>
              </a:rPr>
              <a:t>Total Profit by Main Categroy</a:t>
            </a:r>
          </a:p>
        </c:rich>
      </c:tx>
      <c:overlay val="0"/>
      <c:spPr>
        <a:noFill/>
        <a:ln>
          <a:noFill/>
        </a:ln>
        <a:effectLst/>
      </c:spPr>
      <c:txPr>
        <a:bodyPr rot="0" spcFirstLastPara="1" vertOverflow="ellipsis" vert="horz" wrap="square" anchor="ctr" anchorCtr="1"/>
        <a:lstStyle/>
        <a:p>
          <a:pPr algn="ctr" rtl="0">
            <a:defRPr lang="en-US" sz="2400" b="1" i="0" u="none" strike="noStrike" kern="1200" spc="0" baseline="0">
              <a:solidFill>
                <a:srgbClr val="342E50"/>
              </a:solidFill>
              <a:latin typeface="+mn-lt"/>
              <a:ea typeface="+mn-ea"/>
              <a:cs typeface="+mn-cs"/>
            </a:defRPr>
          </a:pPr>
          <a:endParaRPr lang="en-US"/>
        </a:p>
      </c:txPr>
    </c:title>
    <c:autoTitleDeleted val="0"/>
    <c:pivotFmts>
      <c:pivotFmt>
        <c:idx val="0"/>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solidFill>
          <a:ln w="19050">
            <a:solidFill>
              <a:schemeClr val="lt1"/>
            </a:solidFill>
          </a:ln>
          <a:effectLst/>
        </c:spPr>
        <c:dLbl>
          <c:idx val="0"/>
          <c:layout>
            <c:manualLayout>
              <c:x val="0.15417257217847768"/>
              <c:y val="-0.195005832604257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5"/>
          </a:solidFill>
          <a:ln w="19050">
            <a:solidFill>
              <a:schemeClr val="lt1"/>
            </a:solidFill>
          </a:ln>
          <a:effectLst/>
        </c:spPr>
        <c:dLbl>
          <c:idx val="0"/>
          <c:layout>
            <c:manualLayout>
              <c:x val="-0.19210629921259845"/>
              <c:y val="0.1188385826771653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5"/>
          </a:solidFill>
          <a:ln w="19050">
            <a:solidFill>
              <a:schemeClr val="lt1"/>
            </a:solidFill>
          </a:ln>
          <a:effectLst/>
        </c:spPr>
        <c:dLbl>
          <c:idx val="0"/>
          <c:layout>
            <c:manualLayout>
              <c:x val="0.18507874015748041"/>
              <c:y val="8.075969670457851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5"/>
          </a:solidFill>
          <a:ln w="19050">
            <a:solidFill>
              <a:schemeClr val="lt1"/>
            </a:solidFill>
          </a:ln>
          <a:effectLst/>
        </c:spPr>
        <c:dLbl>
          <c:idx val="0"/>
          <c:layout>
            <c:manualLayout>
              <c:x val="0.15417257217847768"/>
              <c:y val="-0.195005832604257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5"/>
          </a:solidFill>
          <a:ln w="19050">
            <a:solidFill>
              <a:schemeClr val="lt1"/>
            </a:solidFill>
          </a:ln>
          <a:effectLst/>
        </c:spPr>
        <c:dLbl>
          <c:idx val="0"/>
          <c:layout>
            <c:manualLayout>
              <c:x val="0.18507874015748041"/>
              <c:y val="8.075969670457851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5"/>
          </a:solidFill>
          <a:ln w="19050">
            <a:solidFill>
              <a:schemeClr val="lt1"/>
            </a:solidFill>
          </a:ln>
          <a:effectLst/>
        </c:spPr>
        <c:dLbl>
          <c:idx val="0"/>
          <c:layout>
            <c:manualLayout>
              <c:x val="-0.19210629921259845"/>
              <c:y val="0.1188385826771653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2000" b="1" i="0" u="none" strike="noStrike" kern="1200" baseline="0">
                  <a:solidFill>
                    <a:srgbClr val="312B4B"/>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5">
              <a:tint val="65000"/>
            </a:schemeClr>
          </a:solidFill>
          <a:ln w="19050">
            <a:solidFill>
              <a:schemeClr val="lt1"/>
            </a:solidFill>
          </a:ln>
          <a:effectLst/>
        </c:spPr>
        <c:dLbl>
          <c:idx val="0"/>
          <c:layout>
            <c:manualLayout>
              <c:x val="6.0945261694429098E-2"/>
              <c:y val="-0.16719043564397751"/>
            </c:manualLayout>
          </c:layout>
          <c:spPr>
            <a:noFill/>
            <a:ln>
              <a:noFill/>
            </a:ln>
            <a:effectLst/>
          </c:spPr>
          <c:txPr>
            <a:bodyPr rot="0" spcFirstLastPara="1" vertOverflow="ellipsis" vert="horz" wrap="square" lIns="38100" tIns="19050" rIns="38100" bIns="19050" anchor="ctr" anchorCtr="0">
              <a:spAutoFit/>
            </a:bodyPr>
            <a:lstStyle/>
            <a:p>
              <a:pPr algn="ctr">
                <a:defRPr lang="en-US" sz="2000" b="1" i="0" u="none" strike="noStrike" kern="1200" baseline="0">
                  <a:solidFill>
                    <a:srgbClr val="312B4B"/>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5"/>
          </a:solidFill>
          <a:ln w="19050">
            <a:solidFill>
              <a:schemeClr val="lt1"/>
            </a:solidFill>
          </a:ln>
          <a:effectLst/>
        </c:spPr>
        <c:dLbl>
          <c:idx val="0"/>
          <c:layout>
            <c:manualLayout>
              <c:x val="0.18507874015748041"/>
              <c:y val="8.0759696704578512E-2"/>
            </c:manualLayout>
          </c:layout>
          <c:spPr>
            <a:noFill/>
            <a:ln>
              <a:noFill/>
            </a:ln>
            <a:effectLst/>
          </c:spPr>
          <c:txPr>
            <a:bodyPr rot="0" spcFirstLastPara="1" vertOverflow="ellipsis" vert="horz" wrap="square" lIns="38100" tIns="19050" rIns="38100" bIns="19050" anchor="ctr" anchorCtr="0">
              <a:spAutoFit/>
            </a:bodyPr>
            <a:lstStyle/>
            <a:p>
              <a:pPr algn="ctr">
                <a:defRPr lang="en-US" sz="2000" b="1" i="0" u="none" strike="noStrike" kern="1200" baseline="0">
                  <a:solidFill>
                    <a:srgbClr val="312B4B"/>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5">
              <a:shade val="65000"/>
            </a:schemeClr>
          </a:solidFill>
          <a:ln w="19050">
            <a:solidFill>
              <a:schemeClr val="lt1"/>
            </a:solidFill>
          </a:ln>
          <a:effectLst/>
        </c:spPr>
        <c:dLbl>
          <c:idx val="0"/>
          <c:layout>
            <c:manualLayout>
              <c:x val="-0.21169583447020127"/>
              <c:y val="-8.3051743340947337E-2"/>
            </c:manualLayout>
          </c:layout>
          <c:spPr>
            <a:noFill/>
            <a:ln>
              <a:noFill/>
            </a:ln>
            <a:effectLst/>
          </c:spPr>
          <c:txPr>
            <a:bodyPr rot="0" spcFirstLastPara="1" vertOverflow="ellipsis" vert="horz" wrap="square" lIns="38100" tIns="19050" rIns="38100" bIns="19050" anchor="ctr" anchorCtr="0">
              <a:spAutoFit/>
            </a:bodyPr>
            <a:lstStyle/>
            <a:p>
              <a:pPr algn="ctr">
                <a:defRPr lang="en-US" sz="2000" b="1" i="0" u="none" strike="noStrike" kern="1200" baseline="0">
                  <a:solidFill>
                    <a:srgbClr val="312B4B"/>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2756167979002626"/>
          <c:y val="0.3953922426363371"/>
          <c:w val="0.34487685914260718"/>
          <c:h val="0.57479476523767858"/>
        </c:manualLayout>
      </c:layout>
      <c:doughnutChart>
        <c:varyColors val="1"/>
        <c:ser>
          <c:idx val="0"/>
          <c:order val="0"/>
          <c:tx>
            <c:strRef>
              <c:f>'Profit Category'!$B$1</c:f>
              <c:strCache>
                <c:ptCount val="1"/>
                <c:pt idx="0">
                  <c:v>Total</c:v>
                </c:pt>
              </c:strCache>
            </c:strRef>
          </c:tx>
          <c:dPt>
            <c:idx val="0"/>
            <c:bubble3D val="0"/>
            <c:spPr>
              <a:solidFill>
                <a:schemeClr val="accent5">
                  <a:tint val="65000"/>
                </a:schemeClr>
              </a:solidFill>
              <a:ln w="19050">
                <a:solidFill>
                  <a:schemeClr val="lt1"/>
                </a:solidFill>
              </a:ln>
              <a:effectLst/>
            </c:spPr>
            <c:extLst>
              <c:ext xmlns:c16="http://schemas.microsoft.com/office/drawing/2014/chart" uri="{C3380CC4-5D6E-409C-BE32-E72D297353CC}">
                <c16:uniqueId val="{00000001-EC85-4BB8-A21F-9D3C5EE62230}"/>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EC85-4BB8-A21F-9D3C5EE62230}"/>
              </c:ext>
            </c:extLst>
          </c:dPt>
          <c:dPt>
            <c:idx val="2"/>
            <c:bubble3D val="0"/>
            <c:spPr>
              <a:solidFill>
                <a:schemeClr val="accent5">
                  <a:shade val="65000"/>
                </a:schemeClr>
              </a:solidFill>
              <a:ln w="19050">
                <a:solidFill>
                  <a:schemeClr val="lt1"/>
                </a:solidFill>
              </a:ln>
              <a:effectLst/>
            </c:spPr>
            <c:extLst>
              <c:ext xmlns:c16="http://schemas.microsoft.com/office/drawing/2014/chart" uri="{C3380CC4-5D6E-409C-BE32-E72D297353CC}">
                <c16:uniqueId val="{00000005-EC85-4BB8-A21F-9D3C5EE62230}"/>
              </c:ext>
            </c:extLst>
          </c:dPt>
          <c:dLbls>
            <c:dLbl>
              <c:idx val="0"/>
              <c:layout>
                <c:manualLayout>
                  <c:x val="6.0945261694429098E-2"/>
                  <c:y val="-0.1671904356439775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C85-4BB8-A21F-9D3C5EE62230}"/>
                </c:ext>
              </c:extLst>
            </c:dLbl>
            <c:dLbl>
              <c:idx val="1"/>
              <c:layout>
                <c:manualLayout>
                  <c:x val="0.18507874015748041"/>
                  <c:y val="8.075969670457851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C85-4BB8-A21F-9D3C5EE62230}"/>
                </c:ext>
              </c:extLst>
            </c:dLbl>
            <c:dLbl>
              <c:idx val="2"/>
              <c:layout>
                <c:manualLayout>
                  <c:x val="-0.21169583447020127"/>
                  <c:y val="-8.305174334094733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EC85-4BB8-A21F-9D3C5EE62230}"/>
                </c:ext>
              </c:extLst>
            </c:dLbl>
            <c:spPr>
              <a:noFill/>
              <a:ln>
                <a:noFill/>
              </a:ln>
              <a:effectLst/>
            </c:spPr>
            <c:txPr>
              <a:bodyPr rot="0" spcFirstLastPara="1" vertOverflow="ellipsis" vert="horz" wrap="square" lIns="38100" tIns="19050" rIns="38100" bIns="19050" anchor="ctr" anchorCtr="0">
                <a:spAutoFit/>
              </a:bodyPr>
              <a:lstStyle/>
              <a:p>
                <a:pPr algn="ctr">
                  <a:defRPr lang="en-US" sz="2000" b="1" i="0" u="none" strike="noStrike" kern="1200" baseline="0">
                    <a:solidFill>
                      <a:srgbClr val="312B4B"/>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'Profit Category'!$A$2:$A$5</c:f>
              <c:strCache>
                <c:ptCount val="3"/>
                <c:pt idx="0">
                  <c:v>Furniture</c:v>
                </c:pt>
                <c:pt idx="1">
                  <c:v>Office Supplies</c:v>
                </c:pt>
                <c:pt idx="2">
                  <c:v>Technology</c:v>
                </c:pt>
              </c:strCache>
            </c:strRef>
          </c:cat>
          <c:val>
            <c:numRef>
              <c:f>'Profit Category'!$B$2:$B$5</c:f>
              <c:numCache>
                <c:formatCode>[&gt;=1000000]0.0,,"M";[&gt;=1000]0.0,"K";0\$</c:formatCode>
                <c:ptCount val="3"/>
                <c:pt idx="0">
                  <c:v>18451.272799999999</c:v>
                </c:pt>
                <c:pt idx="1">
                  <c:v>122490.8008</c:v>
                </c:pt>
                <c:pt idx="2">
                  <c:v>145454.94810000001</c:v>
                </c:pt>
              </c:numCache>
            </c:numRef>
          </c:val>
          <c:extLst>
            <c:ext xmlns:c16="http://schemas.microsoft.com/office/drawing/2014/chart" uri="{C3380CC4-5D6E-409C-BE32-E72D297353CC}">
              <c16:uniqueId val="{00000006-EC85-4BB8-A21F-9D3C5EE62230}"/>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t"/>
      <c:layout>
        <c:manualLayout>
          <c:xMode val="edge"/>
          <c:yMode val="edge"/>
          <c:x val="3.0589002705174388E-2"/>
          <c:y val="0.10503041768050655"/>
          <c:w val="0.94752846054599804"/>
          <c:h val="0.18770783924680598"/>
        </c:manualLayout>
      </c:layout>
      <c:overlay val="0"/>
      <c:spPr>
        <a:noFill/>
        <a:ln>
          <a:noFill/>
        </a:ln>
        <a:effectLst/>
      </c:spPr>
      <c:txPr>
        <a:bodyPr rot="0" spcFirstLastPara="1" vertOverflow="ellipsis" vert="horz" wrap="square" anchor="ctr" anchorCtr="1"/>
        <a:lstStyle/>
        <a:p>
          <a:pPr algn="ctr" rtl="0">
            <a:defRPr lang="en-US" sz="2400" b="1" i="0" u="none" strike="noStrike" kern="1200" spc="0" baseline="0">
              <a:solidFill>
                <a:srgbClr val="342E5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Data.xlsm]Profit City!Profit City</c:name>
    <c:fmtId val="5"/>
  </c:pivotSource>
  <c:chart>
    <c:title>
      <c:tx>
        <c:rich>
          <a:bodyPr rot="0" spcFirstLastPara="1" vertOverflow="ellipsis" vert="horz" wrap="square" anchor="ctr" anchorCtr="1"/>
          <a:lstStyle/>
          <a:p>
            <a:pPr algn="ctr" rtl="0">
              <a:defRPr lang="en-US" sz="2800" b="1" i="0" u="none" strike="noStrike" kern="1200" spc="0" baseline="0">
                <a:solidFill>
                  <a:srgbClr val="342E50"/>
                </a:solidFill>
                <a:latin typeface="+mn-lt"/>
                <a:ea typeface="+mn-ea"/>
                <a:cs typeface="+mn-cs"/>
              </a:defRPr>
            </a:pPr>
            <a:r>
              <a:rPr lang="en-US" sz="2800" b="1" i="0" u="none" strike="noStrike" kern="1200" spc="0" baseline="0">
                <a:solidFill>
                  <a:srgbClr val="342E50"/>
                </a:solidFill>
                <a:latin typeface="+mn-lt"/>
                <a:ea typeface="+mn-ea"/>
                <a:cs typeface="+mn-cs"/>
              </a:rPr>
              <a:t>Most Profitable Cities</a:t>
            </a:r>
          </a:p>
          <a:p>
            <a:pPr algn="ctr" rtl="0">
              <a:defRPr lang="en-US" sz="2800" b="1">
                <a:solidFill>
                  <a:srgbClr val="342E50"/>
                </a:solidFill>
              </a:defRPr>
            </a:pPr>
            <a:endParaRPr lang="en-US" sz="2800" b="1" i="0" u="none" strike="noStrike" kern="1200" spc="0" baseline="0">
              <a:solidFill>
                <a:srgbClr val="342E50"/>
              </a:solidFill>
              <a:latin typeface="+mn-lt"/>
              <a:ea typeface="+mn-ea"/>
              <a:cs typeface="+mn-cs"/>
            </a:endParaRPr>
          </a:p>
        </c:rich>
      </c:tx>
      <c:overlay val="0"/>
      <c:spPr>
        <a:noFill/>
        <a:ln>
          <a:noFill/>
        </a:ln>
        <a:effectLst/>
      </c:spPr>
      <c:txPr>
        <a:bodyPr rot="0" spcFirstLastPara="1" vertOverflow="ellipsis" vert="horz" wrap="square" anchor="ctr" anchorCtr="1"/>
        <a:lstStyle/>
        <a:p>
          <a:pPr algn="ctr" rtl="0">
            <a:defRPr lang="en-US" sz="2800" b="1" i="0" u="none" strike="noStrike" kern="1200" spc="0" baseline="0">
              <a:solidFill>
                <a:srgbClr val="342E5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800" b="1" i="0" u="none" strike="noStrike" kern="1200" baseline="0">
                  <a:solidFill>
                    <a:srgbClr val="5C518D"/>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433D60"/>
          </a:solidFill>
          <a:ln>
            <a:noFill/>
          </a:ln>
          <a:effectLst/>
        </c:spPr>
      </c:pivotFmt>
      <c:pivotFmt>
        <c:idx val="4"/>
        <c:spPr>
          <a:solidFill>
            <a:srgbClr val="67628D"/>
          </a:solidFill>
          <a:ln>
            <a:noFill/>
          </a:ln>
          <a:effectLst/>
        </c:spPr>
      </c:pivotFmt>
      <c:pivotFmt>
        <c:idx val="5"/>
        <c:spPr>
          <a:solidFill>
            <a:srgbClr val="433D60"/>
          </a:solidFill>
          <a:ln>
            <a:noFill/>
          </a:ln>
          <a:effectLst/>
        </c:spPr>
      </c:pivotFmt>
      <c:pivotFmt>
        <c:idx val="6"/>
        <c:spPr>
          <a:solidFill>
            <a:srgbClr val="554F77"/>
          </a:solidFill>
          <a:ln>
            <a:noFill/>
          </a:ln>
          <a:effectLst/>
        </c:spPr>
      </c:pivotFmt>
      <c:pivotFmt>
        <c:idx val="7"/>
        <c:spPr>
          <a:solidFill>
            <a:srgbClr val="67628D"/>
          </a:solidFill>
          <a:ln>
            <a:noFill/>
          </a:ln>
          <a:effectLst/>
        </c:spPr>
      </c:pivotFmt>
      <c:pivotFmt>
        <c:idx val="8"/>
        <c:spPr>
          <a:solidFill>
            <a:srgbClr val="928EB0"/>
          </a:solidFill>
          <a:ln>
            <a:noFill/>
          </a:ln>
          <a:effectLst/>
        </c:spPr>
      </c:pivotFmt>
      <c:pivotFmt>
        <c:idx val="9"/>
        <c:spPr>
          <a:solidFill>
            <a:srgbClr val="433D60"/>
          </a:solidFill>
          <a:ln>
            <a:noFill/>
          </a:ln>
          <a:effectLst/>
        </c:spPr>
      </c:pivotFmt>
      <c:pivotFmt>
        <c:idx val="10"/>
        <c:spPr>
          <a:solidFill>
            <a:srgbClr val="554F77"/>
          </a:solidFill>
          <a:ln>
            <a:noFill/>
          </a:ln>
          <a:effectLst/>
        </c:spPr>
      </c:pivotFmt>
      <c:pivotFmt>
        <c:idx val="11"/>
        <c:spPr>
          <a:solidFill>
            <a:srgbClr val="433D60"/>
          </a:solidFill>
          <a:ln>
            <a:noFill/>
          </a:ln>
          <a:effectLst/>
        </c:spPr>
      </c:pivotFmt>
      <c:pivotFmt>
        <c:idx val="12"/>
        <c:spPr>
          <a:solidFill>
            <a:srgbClr val="4C466B"/>
          </a:solidFill>
          <a:ln>
            <a:noFill/>
          </a:ln>
          <a:effectLst/>
        </c:spPr>
      </c:pivotFmt>
      <c:pivotFmt>
        <c:idx val="13"/>
        <c:spPr>
          <a:solidFill>
            <a:srgbClr val="78739D"/>
          </a:solidFill>
          <a:ln>
            <a:noFill/>
          </a:ln>
          <a:effectLst/>
        </c:spPr>
      </c:pivotFmt>
      <c:pivotFmt>
        <c:idx val="14"/>
        <c:spPr>
          <a:solidFill>
            <a:srgbClr val="928EB0"/>
          </a:solidFill>
          <a:ln>
            <a:noFill/>
          </a:ln>
          <a:effectLst/>
        </c:spPr>
      </c:pivotFmt>
      <c:pivotFmt>
        <c:idx val="15"/>
        <c:spPr>
          <a:solidFill>
            <a:srgbClr val="817CA4"/>
          </a:solidFill>
          <a:ln>
            <a:noFill/>
          </a:ln>
          <a:effectLst/>
        </c:spPr>
      </c:pivotFmt>
      <c:pivotFmt>
        <c:idx val="16"/>
        <c:spPr>
          <a:solidFill>
            <a:srgbClr val="928EB0"/>
          </a:solidFill>
          <a:ln>
            <a:noFill/>
          </a:ln>
          <a:effectLst/>
        </c:spPr>
      </c:pivotFmt>
      <c:pivotFmt>
        <c:idx val="17"/>
        <c:spPr>
          <a:solidFill>
            <a:srgbClr val="716C98"/>
          </a:solidFill>
          <a:ln>
            <a:noFill/>
          </a:ln>
          <a:effectLst/>
        </c:spPr>
      </c:pivotFmt>
      <c:pivotFmt>
        <c:idx val="18"/>
        <c:spPr>
          <a:solidFill>
            <a:srgbClr val="78739D"/>
          </a:solidFill>
          <a:ln>
            <a:noFill/>
          </a:ln>
          <a:effectLst/>
        </c:spPr>
      </c:pivotFmt>
      <c:pivotFmt>
        <c:idx val="19"/>
        <c:spPr>
          <a:solidFill>
            <a:srgbClr val="78739D"/>
          </a:solidFill>
          <a:ln>
            <a:noFill/>
          </a:ln>
          <a:effectLst/>
        </c:spPr>
      </c:pivotFmt>
      <c:pivotFmt>
        <c:idx val="20"/>
        <c:spPr>
          <a:solidFill>
            <a:srgbClr val="817CA4"/>
          </a:solidFill>
          <a:ln>
            <a:noFill/>
          </a:ln>
          <a:effectLst/>
        </c:spPr>
      </c:pivotFmt>
      <c:pivotFmt>
        <c:idx val="21"/>
        <c:spPr>
          <a:solidFill>
            <a:srgbClr val="716C98"/>
          </a:solidFill>
          <a:ln>
            <a:noFill/>
          </a:ln>
          <a:effectLst/>
        </c:spPr>
      </c:pivotFmt>
      <c:pivotFmt>
        <c:idx val="22"/>
        <c:spPr>
          <a:solidFill>
            <a:srgbClr val="78739D"/>
          </a:solidFill>
          <a:ln>
            <a:noFill/>
          </a:ln>
          <a:effectLst/>
        </c:spPr>
      </c:pivotFmt>
      <c:pivotFmt>
        <c:idx val="23"/>
        <c:spPr>
          <a:solidFill>
            <a:srgbClr val="817CA4"/>
          </a:solidFill>
          <a:ln>
            <a:noFill/>
          </a:ln>
          <a:effectLst/>
        </c:spPr>
      </c:pivotFmt>
      <c:pivotFmt>
        <c:idx val="24"/>
        <c:spPr>
          <a:solidFill>
            <a:srgbClr val="78739D"/>
          </a:solidFill>
          <a:ln>
            <a:noFill/>
          </a:ln>
          <a:effectLst/>
        </c:spPr>
      </c:pivotFmt>
      <c:pivotFmt>
        <c:idx val="25"/>
        <c:spPr>
          <a:solidFill>
            <a:srgbClr val="817CA4"/>
          </a:solidFill>
          <a:ln>
            <a:noFill/>
          </a:ln>
          <a:effectLst/>
        </c:spPr>
      </c:pivotFmt>
      <c:pivotFmt>
        <c:idx val="26"/>
        <c:spPr>
          <a:solidFill>
            <a:srgbClr val="928EB0"/>
          </a:solidFill>
          <a:ln>
            <a:noFill/>
          </a:ln>
          <a:effectLst/>
        </c:spPr>
      </c:pivotFmt>
      <c:pivotFmt>
        <c:idx val="27"/>
        <c:spPr>
          <a:solidFill>
            <a:srgbClr val="67628D"/>
          </a:solidFill>
          <a:ln>
            <a:noFill/>
          </a:ln>
          <a:effectLst/>
        </c:spPr>
      </c:pivotFmt>
      <c:pivotFmt>
        <c:idx val="28"/>
        <c:spPr>
          <a:solidFill>
            <a:srgbClr val="817CA4"/>
          </a:solidFill>
          <a:ln>
            <a:noFill/>
          </a:ln>
          <a:effectLst/>
        </c:spPr>
      </c:pivotFmt>
      <c:pivotFmt>
        <c:idx val="29"/>
        <c:spPr>
          <a:solidFill>
            <a:srgbClr val="625D85"/>
          </a:solidFill>
          <a:ln>
            <a:noFill/>
          </a:ln>
          <a:effectLst/>
        </c:spPr>
      </c:pivotFmt>
      <c:pivotFmt>
        <c:idx val="30"/>
        <c:spPr>
          <a:solidFill>
            <a:srgbClr val="817CA4"/>
          </a:solidFill>
          <a:ln>
            <a:noFill/>
          </a:ln>
          <a:effectLst/>
        </c:spPr>
      </c:pivotFmt>
      <c:pivotFmt>
        <c:idx val="31"/>
        <c:spPr>
          <a:solidFill>
            <a:srgbClr val="817CA4"/>
          </a:solidFill>
          <a:ln>
            <a:noFill/>
          </a:ln>
          <a:effectLst/>
        </c:spPr>
      </c:pivotFmt>
      <c:pivotFmt>
        <c:idx val="32"/>
        <c:spPr>
          <a:solidFill>
            <a:srgbClr val="817CA4"/>
          </a:solidFill>
          <a:ln>
            <a:noFill/>
          </a:ln>
          <a:effectLst/>
        </c:spPr>
      </c:pivotFmt>
      <c:pivotFmt>
        <c:idx val="33"/>
        <c:spPr>
          <a:solidFill>
            <a:srgbClr val="625D85"/>
          </a:solidFill>
          <a:ln>
            <a:noFill/>
          </a:ln>
          <a:effectLst/>
        </c:spPr>
      </c:pivotFmt>
      <c:pivotFmt>
        <c:idx val="34"/>
        <c:spPr>
          <a:solidFill>
            <a:srgbClr val="928EB0"/>
          </a:solidFill>
          <a:ln>
            <a:solidFill>
              <a:sysClr val="windowText" lastClr="000000">
                <a:lumMod val="25000"/>
                <a:lumOff val="75000"/>
                <a:alpha val="98000"/>
              </a:sysClr>
            </a:solidFill>
          </a:ln>
          <a:effectLst/>
        </c:spPr>
      </c:pivotFmt>
      <c:pivotFmt>
        <c:idx val="35"/>
        <c:spPr>
          <a:solidFill>
            <a:srgbClr val="78739D"/>
          </a:solidFill>
          <a:ln>
            <a:noFill/>
          </a:ln>
          <a:effectLst/>
        </c:spPr>
      </c:pivotFmt>
      <c:pivotFmt>
        <c:idx val="36"/>
        <c:spPr>
          <a:solidFill>
            <a:srgbClr val="928EB0"/>
          </a:solidFill>
          <a:ln>
            <a:noFill/>
          </a:ln>
          <a:effectLst/>
        </c:spPr>
      </c:pivotFmt>
      <c:pivotFmt>
        <c:idx val="37"/>
        <c:spPr>
          <a:solidFill>
            <a:srgbClr val="625D85"/>
          </a:solidFill>
          <a:ln>
            <a:noFill/>
          </a:ln>
          <a:effectLst/>
        </c:spPr>
      </c:pivotFmt>
      <c:pivotFmt>
        <c:idx val="38"/>
        <c:spPr>
          <a:solidFill>
            <a:srgbClr val="928EB0"/>
          </a:solidFill>
          <a:ln>
            <a:noFill/>
          </a:ln>
          <a:effectLst/>
        </c:spPr>
      </c:pivotFmt>
      <c:pivotFmt>
        <c:idx val="39"/>
        <c:spPr>
          <a:solidFill>
            <a:srgbClr val="928EB0"/>
          </a:solidFill>
          <a:ln>
            <a:noFill/>
          </a:ln>
          <a:effectLst/>
        </c:spPr>
      </c:pivotFmt>
      <c:pivotFmt>
        <c:idx val="40"/>
        <c:spPr>
          <a:solidFill>
            <a:srgbClr val="928EB0"/>
          </a:solidFill>
          <a:ln>
            <a:noFill/>
          </a:ln>
          <a:effectLst/>
        </c:spPr>
      </c:pivotFmt>
      <c:pivotFmt>
        <c:idx val="41"/>
        <c:spPr>
          <a:solidFill>
            <a:srgbClr val="433D60"/>
          </a:solidFill>
          <a:ln>
            <a:noFill/>
          </a:ln>
          <a:effectLst/>
        </c:spPr>
      </c:pivotFmt>
      <c:pivotFmt>
        <c:idx val="42"/>
        <c:spPr>
          <a:solidFill>
            <a:srgbClr val="817CA4"/>
          </a:solidFill>
          <a:ln>
            <a:noFill/>
          </a:ln>
          <a:effectLst/>
        </c:spPr>
      </c:pivotFmt>
      <c:pivotFmt>
        <c:idx val="43"/>
        <c:spPr>
          <a:solidFill>
            <a:srgbClr val="928EB0"/>
          </a:solidFill>
          <a:ln>
            <a:noFill/>
          </a:ln>
          <a:effectLst/>
        </c:spPr>
      </c:pivotFmt>
      <c:pivotFmt>
        <c:idx val="44"/>
        <c:spPr>
          <a:solidFill>
            <a:srgbClr val="554F77"/>
          </a:solidFill>
          <a:ln>
            <a:noFill/>
          </a:ln>
          <a:effectLst/>
        </c:spPr>
      </c:pivotFmt>
      <c:pivotFmt>
        <c:idx val="45"/>
        <c:spPr>
          <a:solidFill>
            <a:srgbClr val="716C98"/>
          </a:solidFill>
          <a:ln>
            <a:noFill/>
          </a:ln>
          <a:effectLst/>
        </c:spPr>
      </c:pivotFmt>
      <c:pivotFmt>
        <c:idx val="46"/>
        <c:spPr>
          <a:solidFill>
            <a:srgbClr val="928EB0"/>
          </a:solidFill>
          <a:ln>
            <a:noFill/>
          </a:ln>
          <a:effectLst/>
        </c:spPr>
      </c:pivotFmt>
    </c:pivotFmts>
    <c:plotArea>
      <c:layout>
        <c:manualLayout>
          <c:layoutTarget val="inner"/>
          <c:xMode val="edge"/>
          <c:yMode val="edge"/>
          <c:x val="7.2508921882980248E-3"/>
          <c:y val="0.13157735323578168"/>
          <c:w val="0.94789653228484894"/>
          <c:h val="0.75782225749054899"/>
        </c:manualLayout>
      </c:layout>
      <c:barChart>
        <c:barDir val="col"/>
        <c:grouping val="clustered"/>
        <c:varyColors val="0"/>
        <c:ser>
          <c:idx val="0"/>
          <c:order val="0"/>
          <c:tx>
            <c:strRef>
              <c:f>'Profit City'!$B$1</c:f>
              <c:strCache>
                <c:ptCount val="1"/>
                <c:pt idx="0">
                  <c:v>Total</c:v>
                </c:pt>
              </c:strCache>
            </c:strRef>
          </c:tx>
          <c:spPr>
            <a:solidFill>
              <a:schemeClr val="accent1"/>
            </a:solidFill>
            <a:ln>
              <a:noFill/>
            </a:ln>
            <a:effectLst/>
          </c:spPr>
          <c:invertIfNegative val="0"/>
          <c:dPt>
            <c:idx val="0"/>
            <c:invertIfNegative val="0"/>
            <c:bubble3D val="0"/>
            <c:spPr>
              <a:solidFill>
                <a:srgbClr val="433D60"/>
              </a:solidFill>
              <a:ln>
                <a:noFill/>
              </a:ln>
              <a:effectLst/>
            </c:spPr>
            <c:extLst>
              <c:ext xmlns:c16="http://schemas.microsoft.com/office/drawing/2014/chart" uri="{C3380CC4-5D6E-409C-BE32-E72D297353CC}">
                <c16:uniqueId val="{00000001-67C3-4C6B-971C-306A87790BD5}"/>
              </c:ext>
            </c:extLst>
          </c:dPt>
          <c:dPt>
            <c:idx val="1"/>
            <c:invertIfNegative val="0"/>
            <c:bubble3D val="0"/>
            <c:spPr>
              <a:solidFill>
                <a:srgbClr val="67628D"/>
              </a:solidFill>
              <a:ln>
                <a:noFill/>
              </a:ln>
              <a:effectLst/>
            </c:spPr>
            <c:extLst>
              <c:ext xmlns:c16="http://schemas.microsoft.com/office/drawing/2014/chart" uri="{C3380CC4-5D6E-409C-BE32-E72D297353CC}">
                <c16:uniqueId val="{00000002-67C3-4C6B-971C-306A87790BD5}"/>
              </c:ext>
            </c:extLst>
          </c:dPt>
          <c:dPt>
            <c:idx val="2"/>
            <c:invertIfNegative val="0"/>
            <c:bubble3D val="0"/>
            <c:spPr>
              <a:solidFill>
                <a:srgbClr val="433D60"/>
              </a:solidFill>
              <a:ln>
                <a:noFill/>
              </a:ln>
              <a:effectLst/>
            </c:spPr>
            <c:extLst>
              <c:ext xmlns:c16="http://schemas.microsoft.com/office/drawing/2014/chart" uri="{C3380CC4-5D6E-409C-BE32-E72D297353CC}">
                <c16:uniqueId val="{00000003-67C3-4C6B-971C-306A87790BD5}"/>
              </c:ext>
            </c:extLst>
          </c:dPt>
          <c:dPt>
            <c:idx val="3"/>
            <c:invertIfNegative val="0"/>
            <c:bubble3D val="0"/>
            <c:spPr>
              <a:solidFill>
                <a:srgbClr val="554F77"/>
              </a:solidFill>
              <a:ln>
                <a:noFill/>
              </a:ln>
              <a:effectLst/>
            </c:spPr>
            <c:extLst>
              <c:ext xmlns:c16="http://schemas.microsoft.com/office/drawing/2014/chart" uri="{C3380CC4-5D6E-409C-BE32-E72D297353CC}">
                <c16:uniqueId val="{00000004-67C3-4C6B-971C-306A87790BD5}"/>
              </c:ext>
            </c:extLst>
          </c:dPt>
          <c:dPt>
            <c:idx val="4"/>
            <c:invertIfNegative val="0"/>
            <c:bubble3D val="0"/>
            <c:spPr>
              <a:solidFill>
                <a:srgbClr val="67628D"/>
              </a:solidFill>
              <a:ln>
                <a:noFill/>
              </a:ln>
              <a:effectLst/>
            </c:spPr>
            <c:extLst>
              <c:ext xmlns:c16="http://schemas.microsoft.com/office/drawing/2014/chart" uri="{C3380CC4-5D6E-409C-BE32-E72D297353CC}">
                <c16:uniqueId val="{00000005-67C3-4C6B-971C-306A87790BD5}"/>
              </c:ext>
            </c:extLst>
          </c:dPt>
          <c:dLbls>
            <c:spPr>
              <a:noFill/>
              <a:ln>
                <a:noFill/>
              </a:ln>
              <a:effectLst/>
            </c:spPr>
            <c:txPr>
              <a:bodyPr rot="0" spcFirstLastPara="1" vertOverflow="ellipsis" vert="horz" wrap="square" lIns="38100" tIns="19050" rIns="38100" bIns="19050" anchor="ctr" anchorCtr="0">
                <a:spAutoFit/>
              </a:bodyPr>
              <a:lstStyle/>
              <a:p>
                <a:pPr algn="ctr">
                  <a:defRPr lang="en-US" sz="1800" b="1" i="0" u="none" strike="noStrike" kern="1200" baseline="0">
                    <a:solidFill>
                      <a:srgbClr val="5C518D"/>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'Profit City'!$A$2:$A$7</c:f>
              <c:strCache>
                <c:ptCount val="5"/>
                <c:pt idx="0">
                  <c:v>New York City</c:v>
                </c:pt>
                <c:pt idx="1">
                  <c:v>Los Angeles</c:v>
                </c:pt>
                <c:pt idx="2">
                  <c:v>Seattle</c:v>
                </c:pt>
                <c:pt idx="3">
                  <c:v>San Francisco</c:v>
                </c:pt>
                <c:pt idx="4">
                  <c:v>Detroit</c:v>
                </c:pt>
              </c:strCache>
            </c:strRef>
          </c:cat>
          <c:val>
            <c:numRef>
              <c:f>'Profit City'!$B$2:$B$7</c:f>
              <c:numCache>
                <c:formatCode>[&gt;=1000000]0.0,,"M";[&gt;=1000]0.0,"K";0\$</c:formatCode>
                <c:ptCount val="5"/>
                <c:pt idx="0">
                  <c:v>66003.006299999994</c:v>
                </c:pt>
                <c:pt idx="1">
                  <c:v>31611.087899999999</c:v>
                </c:pt>
                <c:pt idx="2">
                  <c:v>29541.267599999999</c:v>
                </c:pt>
                <c:pt idx="3">
                  <c:v>18849.1535</c:v>
                </c:pt>
                <c:pt idx="4">
                  <c:v>13181.790800000001</c:v>
                </c:pt>
              </c:numCache>
            </c:numRef>
          </c:val>
          <c:extLst>
            <c:ext xmlns:c16="http://schemas.microsoft.com/office/drawing/2014/chart" uri="{C3380CC4-5D6E-409C-BE32-E72D297353CC}">
              <c16:uniqueId val="{00000000-67C3-4C6B-971C-306A87790BD5}"/>
            </c:ext>
          </c:extLst>
        </c:ser>
        <c:dLbls>
          <c:dLblPos val="outEnd"/>
          <c:showLegendKey val="0"/>
          <c:showVal val="1"/>
          <c:showCatName val="0"/>
          <c:showSerName val="0"/>
          <c:showPercent val="0"/>
          <c:showBubbleSize val="0"/>
        </c:dLbls>
        <c:gapWidth val="219"/>
        <c:overlap val="-27"/>
        <c:axId val="1039292271"/>
        <c:axId val="1039293711"/>
      </c:barChart>
      <c:catAx>
        <c:axId val="10392922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800" b="1" i="0" u="none" strike="noStrike" kern="1200" baseline="0">
                <a:ln>
                  <a:noFill/>
                </a:ln>
                <a:solidFill>
                  <a:srgbClr val="342E50"/>
                </a:solidFill>
                <a:latin typeface="+mn-lt"/>
                <a:ea typeface="+mn-ea"/>
                <a:cs typeface="+mn-cs"/>
              </a:defRPr>
            </a:pPr>
            <a:endParaRPr lang="en-US"/>
          </a:p>
        </c:txPr>
        <c:crossAx val="1039293711"/>
        <c:crosses val="autoZero"/>
        <c:auto val="1"/>
        <c:lblAlgn val="ctr"/>
        <c:lblOffset val="100"/>
        <c:noMultiLvlLbl val="0"/>
      </c:catAx>
      <c:valAx>
        <c:axId val="1039293711"/>
        <c:scaling>
          <c:orientation val="minMax"/>
        </c:scaling>
        <c:delete val="1"/>
        <c:axPos val="l"/>
        <c:numFmt formatCode="[&gt;=1000000]0.0,,&quot;M&quot;;[&gt;=1000]0.0,&quot;K&quot;;0\$" sourceLinked="1"/>
        <c:majorTickMark val="none"/>
        <c:minorTickMark val="none"/>
        <c:tickLblPos val="nextTo"/>
        <c:crossAx val="1039292271"/>
        <c:crossesAt val="0"/>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Data.xlsm]Profit Subcategory!Profit Subcategory</c:name>
    <c:fmtId val="3"/>
  </c:pivotSource>
  <c:chart>
    <c:title>
      <c:tx>
        <c:rich>
          <a:bodyPr rot="0" spcFirstLastPara="1" vertOverflow="ellipsis" vert="horz" wrap="square" anchor="ctr" anchorCtr="1"/>
          <a:lstStyle/>
          <a:p>
            <a:pPr algn="ctr" rtl="0">
              <a:defRPr lang="en-US" sz="2800" b="1" i="0" u="none" strike="noStrike" kern="1200" spc="0" baseline="0">
                <a:solidFill>
                  <a:srgbClr val="342E50"/>
                </a:solidFill>
                <a:latin typeface="+mn-lt"/>
                <a:ea typeface="+mn-ea"/>
                <a:cs typeface="+mn-cs"/>
              </a:defRPr>
            </a:pPr>
            <a:r>
              <a:rPr lang="en-US" sz="2800" b="1" i="0" u="none" strike="noStrike" kern="1200" spc="0" baseline="0">
                <a:solidFill>
                  <a:srgbClr val="342E50"/>
                </a:solidFill>
                <a:latin typeface="+mn-lt"/>
                <a:ea typeface="+mn-ea"/>
                <a:cs typeface="+mn-cs"/>
              </a:rPr>
              <a:t>Profit Subcategory</a:t>
            </a:r>
          </a:p>
        </c:rich>
      </c:tx>
      <c:layout>
        <c:manualLayout>
          <c:xMode val="edge"/>
          <c:yMode val="edge"/>
          <c:x val="0.26779186507005337"/>
          <c:y val="0"/>
        </c:manualLayout>
      </c:layout>
      <c:overlay val="0"/>
      <c:spPr>
        <a:noFill/>
        <a:ln>
          <a:noFill/>
        </a:ln>
        <a:effectLst/>
      </c:spPr>
      <c:txPr>
        <a:bodyPr rot="0" spcFirstLastPara="1" vertOverflow="ellipsis" vert="horz" wrap="square" anchor="ctr" anchorCtr="1"/>
        <a:lstStyle/>
        <a:p>
          <a:pPr algn="ctr" rtl="0">
            <a:defRPr lang="en-US" sz="2800" b="1" i="0" u="none" strike="noStrike" kern="1200" spc="0" baseline="0">
              <a:solidFill>
                <a:srgbClr val="342E50"/>
              </a:solidFill>
              <a:latin typeface="+mn-lt"/>
              <a:ea typeface="+mn-ea"/>
              <a:cs typeface="+mn-cs"/>
            </a:defRPr>
          </a:pPr>
          <a:endParaRPr lang="en-US"/>
        </a:p>
      </c:txPr>
    </c:title>
    <c:autoTitleDeleted val="0"/>
    <c:pivotFmts>
      <c:pivotFmt>
        <c:idx val="0"/>
        <c:spPr>
          <a:solidFill>
            <a:schemeClr val="accent1"/>
          </a:solidFill>
          <a:ln cmpd="sng">
            <a:solidFill>
              <a:sysClr val="windowText" lastClr="000000">
                <a:lumMod val="25000"/>
                <a:lumOff val="75000"/>
              </a:sys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cmpd="sng">
            <a:solidFill>
              <a:sysClr val="windowText" lastClr="000000">
                <a:lumMod val="25000"/>
                <a:lumOff val="75000"/>
              </a:sys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312B4B"/>
          </a:solidFill>
          <a:ln cmpd="sng">
            <a:solidFill>
              <a:sysClr val="windowText" lastClr="000000">
                <a:lumMod val="25000"/>
                <a:lumOff val="75000"/>
              </a:sysClr>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2000" b="1" i="0" u="none" strike="noStrike" kern="1200" baseline="0">
                  <a:solidFill>
                    <a:srgbClr val="E3DFEF"/>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433D60"/>
          </a:solidFill>
          <a:ln cmpd="sng">
            <a:solidFill>
              <a:sysClr val="windowText" lastClr="000000">
                <a:lumMod val="25000"/>
                <a:lumOff val="75000"/>
              </a:sysClr>
            </a:solidFill>
          </a:ln>
          <a:effectLst/>
        </c:spPr>
      </c:pivotFmt>
      <c:pivotFmt>
        <c:idx val="4"/>
        <c:spPr>
          <a:solidFill>
            <a:srgbClr val="433D60"/>
          </a:solidFill>
          <a:ln cmpd="sng">
            <a:solidFill>
              <a:sysClr val="windowText" lastClr="000000">
                <a:lumMod val="25000"/>
                <a:lumOff val="75000"/>
              </a:sysClr>
            </a:solidFill>
          </a:ln>
          <a:effectLst/>
        </c:spPr>
      </c:pivotFmt>
      <c:pivotFmt>
        <c:idx val="5"/>
        <c:spPr>
          <a:solidFill>
            <a:srgbClr val="716C98"/>
          </a:solidFill>
          <a:ln cmpd="sng">
            <a:solidFill>
              <a:sysClr val="windowText" lastClr="000000">
                <a:lumMod val="25000"/>
                <a:lumOff val="75000"/>
              </a:sysClr>
            </a:solidFill>
          </a:ln>
          <a:effectLst/>
        </c:spPr>
      </c:pivotFmt>
      <c:pivotFmt>
        <c:idx val="6"/>
        <c:spPr>
          <a:solidFill>
            <a:srgbClr val="78739D"/>
          </a:solidFill>
          <a:ln cmpd="sng">
            <a:solidFill>
              <a:sysClr val="windowText" lastClr="000000">
                <a:lumMod val="25000"/>
                <a:lumOff val="75000"/>
              </a:sysClr>
            </a:solidFill>
          </a:ln>
          <a:effectLst/>
        </c:spPr>
      </c:pivotFmt>
      <c:pivotFmt>
        <c:idx val="7"/>
        <c:spPr>
          <a:solidFill>
            <a:srgbClr val="928EB0"/>
          </a:solidFill>
          <a:ln cmpd="sng">
            <a:solidFill>
              <a:sysClr val="windowText" lastClr="000000">
                <a:lumMod val="25000"/>
                <a:lumOff val="75000"/>
              </a:sysClr>
            </a:solidFill>
          </a:ln>
          <a:effectLst/>
        </c:spPr>
      </c:pivotFmt>
      <c:pivotFmt>
        <c:idx val="8"/>
        <c:spPr>
          <a:solidFill>
            <a:srgbClr val="716C98"/>
          </a:solidFill>
          <a:ln cmpd="sng">
            <a:solidFill>
              <a:sysClr val="windowText" lastClr="000000">
                <a:lumMod val="25000"/>
                <a:lumOff val="75000"/>
              </a:sysClr>
            </a:solidFill>
          </a:ln>
          <a:effectLst/>
        </c:spPr>
      </c:pivotFmt>
      <c:pivotFmt>
        <c:idx val="9"/>
        <c:spPr>
          <a:solidFill>
            <a:srgbClr val="554F77"/>
          </a:solidFill>
          <a:ln cmpd="sng">
            <a:solidFill>
              <a:sysClr val="windowText" lastClr="000000">
                <a:lumMod val="25000"/>
                <a:lumOff val="75000"/>
              </a:sysClr>
            </a:solidFill>
          </a:ln>
          <a:effectLst/>
        </c:spPr>
      </c:pivotFmt>
      <c:pivotFmt>
        <c:idx val="10"/>
        <c:spPr>
          <a:solidFill>
            <a:srgbClr val="928EB0"/>
          </a:solidFill>
          <a:ln cmpd="sng">
            <a:solidFill>
              <a:sysClr val="windowText" lastClr="000000">
                <a:lumMod val="25000"/>
                <a:lumOff val="75000"/>
              </a:sysClr>
            </a:solidFill>
          </a:ln>
          <a:effectLst/>
        </c:spPr>
      </c:pivotFmt>
      <c:pivotFmt>
        <c:idx val="11"/>
        <c:spPr>
          <a:solidFill>
            <a:srgbClr val="554F77"/>
          </a:solidFill>
          <a:ln cmpd="sng">
            <a:solidFill>
              <a:sysClr val="windowText" lastClr="000000">
                <a:lumMod val="25000"/>
                <a:lumOff val="75000"/>
              </a:sysClr>
            </a:solidFill>
          </a:ln>
          <a:effectLst/>
        </c:spPr>
      </c:pivotFmt>
    </c:pivotFmts>
    <c:plotArea>
      <c:layout>
        <c:manualLayout>
          <c:layoutTarget val="inner"/>
          <c:xMode val="edge"/>
          <c:yMode val="edge"/>
          <c:x val="0.25824588356976225"/>
          <c:y val="6.8692321967223136E-2"/>
          <c:w val="0.74090393663939791"/>
          <c:h val="0.90627924528301884"/>
        </c:manualLayout>
      </c:layout>
      <c:barChart>
        <c:barDir val="bar"/>
        <c:grouping val="clustered"/>
        <c:varyColors val="0"/>
        <c:ser>
          <c:idx val="0"/>
          <c:order val="0"/>
          <c:tx>
            <c:strRef>
              <c:f>'Profit Subcategory'!$B$1</c:f>
              <c:strCache>
                <c:ptCount val="1"/>
                <c:pt idx="0">
                  <c:v>Total</c:v>
                </c:pt>
              </c:strCache>
            </c:strRef>
          </c:tx>
          <c:spPr>
            <a:solidFill>
              <a:srgbClr val="312B4B"/>
            </a:solidFill>
            <a:ln cmpd="sng">
              <a:solidFill>
                <a:sysClr val="windowText" lastClr="000000">
                  <a:lumMod val="25000"/>
                  <a:lumOff val="75000"/>
                </a:sysClr>
              </a:solidFill>
            </a:ln>
            <a:effectLst/>
          </c:spPr>
          <c:invertIfNegative val="0"/>
          <c:dPt>
            <c:idx val="0"/>
            <c:invertIfNegative val="0"/>
            <c:bubble3D val="0"/>
            <c:spPr>
              <a:solidFill>
                <a:srgbClr val="928EB0"/>
              </a:solidFill>
              <a:ln cmpd="sng">
                <a:solidFill>
                  <a:sysClr val="windowText" lastClr="000000">
                    <a:lumMod val="25000"/>
                    <a:lumOff val="75000"/>
                  </a:sysClr>
                </a:solidFill>
              </a:ln>
              <a:effectLst/>
            </c:spPr>
            <c:extLst>
              <c:ext xmlns:c16="http://schemas.microsoft.com/office/drawing/2014/chart" uri="{C3380CC4-5D6E-409C-BE32-E72D297353CC}">
                <c16:uniqueId val="{00000005-DE5D-4E9D-A4C5-568C2C5E88D3}"/>
              </c:ext>
            </c:extLst>
          </c:dPt>
          <c:dPt>
            <c:idx val="1"/>
            <c:invertIfNegative val="0"/>
            <c:bubble3D val="0"/>
            <c:spPr>
              <a:solidFill>
                <a:srgbClr val="78739D"/>
              </a:solidFill>
              <a:ln cmpd="sng">
                <a:solidFill>
                  <a:sysClr val="windowText" lastClr="000000">
                    <a:lumMod val="25000"/>
                    <a:lumOff val="75000"/>
                  </a:sysClr>
                </a:solidFill>
              </a:ln>
              <a:effectLst/>
            </c:spPr>
            <c:extLst>
              <c:ext xmlns:c16="http://schemas.microsoft.com/office/drawing/2014/chart" uri="{C3380CC4-5D6E-409C-BE32-E72D297353CC}">
                <c16:uniqueId val="{00000004-DE5D-4E9D-A4C5-568C2C5E88D3}"/>
              </c:ext>
            </c:extLst>
          </c:dPt>
          <c:dPt>
            <c:idx val="2"/>
            <c:invertIfNegative val="0"/>
            <c:bubble3D val="0"/>
            <c:spPr>
              <a:solidFill>
                <a:srgbClr val="716C98"/>
              </a:solidFill>
              <a:ln cmpd="sng">
                <a:solidFill>
                  <a:sysClr val="windowText" lastClr="000000">
                    <a:lumMod val="25000"/>
                    <a:lumOff val="75000"/>
                  </a:sysClr>
                </a:solidFill>
              </a:ln>
              <a:effectLst/>
            </c:spPr>
            <c:extLst>
              <c:ext xmlns:c16="http://schemas.microsoft.com/office/drawing/2014/chart" uri="{C3380CC4-5D6E-409C-BE32-E72D297353CC}">
                <c16:uniqueId val="{00000003-DE5D-4E9D-A4C5-568C2C5E88D3}"/>
              </c:ext>
            </c:extLst>
          </c:dPt>
          <c:dPt>
            <c:idx val="3"/>
            <c:invertIfNegative val="0"/>
            <c:bubble3D val="0"/>
            <c:spPr>
              <a:solidFill>
                <a:srgbClr val="433D60"/>
              </a:solidFill>
              <a:ln cmpd="sng">
                <a:solidFill>
                  <a:sysClr val="windowText" lastClr="000000">
                    <a:lumMod val="25000"/>
                    <a:lumOff val="75000"/>
                  </a:sysClr>
                </a:solidFill>
              </a:ln>
              <a:effectLst/>
            </c:spPr>
            <c:extLst>
              <c:ext xmlns:c16="http://schemas.microsoft.com/office/drawing/2014/chart" uri="{C3380CC4-5D6E-409C-BE32-E72D297353CC}">
                <c16:uniqueId val="{00000002-DE5D-4E9D-A4C5-568C2C5E88D3}"/>
              </c:ext>
            </c:extLst>
          </c:dPt>
          <c:dPt>
            <c:idx val="4"/>
            <c:invertIfNegative val="0"/>
            <c:bubble3D val="0"/>
            <c:spPr>
              <a:solidFill>
                <a:srgbClr val="433D60"/>
              </a:solidFill>
              <a:ln cmpd="sng">
                <a:solidFill>
                  <a:sysClr val="windowText" lastClr="000000">
                    <a:lumMod val="25000"/>
                    <a:lumOff val="75000"/>
                  </a:sysClr>
                </a:solidFill>
              </a:ln>
              <a:effectLst/>
            </c:spPr>
            <c:extLst>
              <c:ext xmlns:c16="http://schemas.microsoft.com/office/drawing/2014/chart" uri="{C3380CC4-5D6E-409C-BE32-E72D297353CC}">
                <c16:uniqueId val="{00000001-DE5D-4E9D-A4C5-568C2C5E88D3}"/>
              </c:ext>
            </c:extLst>
          </c:dPt>
          <c:dLbls>
            <c:spPr>
              <a:noFill/>
              <a:ln>
                <a:noFill/>
              </a:ln>
              <a:effectLst/>
            </c:spPr>
            <c:txPr>
              <a:bodyPr rot="0" spcFirstLastPara="1" vertOverflow="ellipsis" vert="horz" wrap="square" lIns="38100" tIns="19050" rIns="38100" bIns="19050" anchor="ctr" anchorCtr="0">
                <a:spAutoFit/>
              </a:bodyPr>
              <a:lstStyle/>
              <a:p>
                <a:pPr algn="ctr">
                  <a:defRPr lang="en-US" sz="2000" b="1" i="0" u="none" strike="noStrike" kern="1200" baseline="0">
                    <a:solidFill>
                      <a:srgbClr val="E3DFEF"/>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'Profit Subcategory'!$A$2:$A$7</c:f>
              <c:strCache>
                <c:ptCount val="5"/>
                <c:pt idx="0">
                  <c:v>Binders</c:v>
                </c:pt>
                <c:pt idx="1">
                  <c:v>Paper</c:v>
                </c:pt>
                <c:pt idx="2">
                  <c:v>Accessories</c:v>
                </c:pt>
                <c:pt idx="3">
                  <c:v>Phones</c:v>
                </c:pt>
                <c:pt idx="4">
                  <c:v>Copiers</c:v>
                </c:pt>
              </c:strCache>
            </c:strRef>
          </c:cat>
          <c:val>
            <c:numRef>
              <c:f>'Profit Subcategory'!$B$2:$B$7</c:f>
              <c:numCache>
                <c:formatCode>[&gt;=1000000]0.0,,"M";[&gt;=1000]0.0,"K";0\$</c:formatCode>
                <c:ptCount val="5"/>
                <c:pt idx="0">
                  <c:v>30221.763299999999</c:v>
                </c:pt>
                <c:pt idx="1">
                  <c:v>34053.569300000003</c:v>
                </c:pt>
                <c:pt idx="2">
                  <c:v>41936.635699999999</c:v>
                </c:pt>
                <c:pt idx="3">
                  <c:v>44515.730600000003</c:v>
                </c:pt>
                <c:pt idx="4">
                  <c:v>55617.8249</c:v>
                </c:pt>
              </c:numCache>
            </c:numRef>
          </c:val>
          <c:extLst>
            <c:ext xmlns:c16="http://schemas.microsoft.com/office/drawing/2014/chart" uri="{C3380CC4-5D6E-409C-BE32-E72D297353CC}">
              <c16:uniqueId val="{00000000-DE5D-4E9D-A4C5-568C2C5E88D3}"/>
            </c:ext>
          </c:extLst>
        </c:ser>
        <c:dLbls>
          <c:dLblPos val="inEnd"/>
          <c:showLegendKey val="0"/>
          <c:showVal val="1"/>
          <c:showCatName val="0"/>
          <c:showSerName val="0"/>
          <c:showPercent val="0"/>
          <c:showBubbleSize val="0"/>
        </c:dLbls>
        <c:gapWidth val="34"/>
        <c:overlap val="-84"/>
        <c:axId val="1039280751"/>
        <c:axId val="1039281711"/>
      </c:barChart>
      <c:catAx>
        <c:axId val="1039280751"/>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800" b="1" i="0" u="none" strike="noStrike" kern="1200" baseline="0">
                <a:ln>
                  <a:noFill/>
                </a:ln>
                <a:solidFill>
                  <a:srgbClr val="342E50"/>
                </a:solidFill>
                <a:latin typeface="+mn-lt"/>
                <a:ea typeface="+mn-ea"/>
                <a:cs typeface="+mn-cs"/>
              </a:defRPr>
            </a:pPr>
            <a:endParaRPr lang="en-US"/>
          </a:p>
        </c:txPr>
        <c:crossAx val="1039281711"/>
        <c:crosses val="autoZero"/>
        <c:auto val="1"/>
        <c:lblAlgn val="ctr"/>
        <c:lblOffset val="100"/>
        <c:noMultiLvlLbl val="0"/>
      </c:catAx>
      <c:valAx>
        <c:axId val="1039281711"/>
        <c:scaling>
          <c:orientation val="minMax"/>
        </c:scaling>
        <c:delete val="1"/>
        <c:axPos val="b"/>
        <c:numFmt formatCode="[&gt;=1000000]0.0,,&quot;M&quot;;[&gt;=1000]0.0,&quot;K&quot;;0\$" sourceLinked="1"/>
        <c:majorTickMark val="out"/>
        <c:minorTickMark val="none"/>
        <c:tickLblPos val="nextTo"/>
        <c:crossAx val="1039280751"/>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2800" b="1" i="0" u="none" strike="noStrike" kern="1200" spc="0" baseline="0">
                <a:solidFill>
                  <a:srgbClr val="342E50"/>
                </a:solidFill>
                <a:latin typeface="+mn-lt"/>
                <a:ea typeface="+mn-ea"/>
                <a:cs typeface="+mn-cs"/>
              </a:defRPr>
            </a:pPr>
            <a:r>
              <a:rPr lang="en-US" sz="2800" b="1" i="0" u="none" strike="noStrike" kern="1200" spc="0" baseline="0">
                <a:solidFill>
                  <a:srgbClr val="342E50"/>
                </a:solidFill>
                <a:latin typeface="+mn-lt"/>
                <a:ea typeface="+mn-ea"/>
                <a:cs typeface="+mn-cs"/>
              </a:rPr>
              <a:t>Profit by Shipping</a:t>
            </a:r>
          </a:p>
        </c:rich>
      </c:tx>
      <c:overlay val="0"/>
      <c:spPr>
        <a:noFill/>
        <a:ln>
          <a:noFill/>
        </a:ln>
        <a:effectLst/>
      </c:spPr>
      <c:txPr>
        <a:bodyPr rot="0" spcFirstLastPara="1" vertOverflow="ellipsis" vert="horz" wrap="square" anchor="ctr" anchorCtr="1"/>
        <a:lstStyle/>
        <a:p>
          <a:pPr algn="ctr" rtl="0">
            <a:defRPr lang="en-US" sz="2800" b="1" i="0" u="none" strike="noStrike" kern="1200" spc="0" baseline="0">
              <a:solidFill>
                <a:srgbClr val="342E50"/>
              </a:solidFill>
              <a:latin typeface="+mn-lt"/>
              <a:ea typeface="+mn-ea"/>
              <a:cs typeface="+mn-cs"/>
            </a:defRPr>
          </a:pPr>
          <a:endParaRPr lang="en-US"/>
        </a:p>
      </c:txPr>
    </c:title>
    <c:autoTitleDeleted val="0"/>
    <c:plotArea>
      <c:layout>
        <c:manualLayout>
          <c:layoutTarget val="inner"/>
          <c:xMode val="edge"/>
          <c:yMode val="edge"/>
          <c:x val="5.5880164678003538E-2"/>
          <c:y val="0.21377048762917983"/>
          <c:w val="0.88134403554842145"/>
          <c:h val="0.7840175008832132"/>
        </c:manualLayout>
      </c:layout>
      <c:areaChart>
        <c:grouping val="standard"/>
        <c:varyColors val="0"/>
        <c:ser>
          <c:idx val="0"/>
          <c:order val="0"/>
          <c:spPr>
            <a:solidFill>
              <a:srgbClr val="78739D"/>
            </a:solidFill>
            <a:ln>
              <a:noFill/>
            </a:ln>
            <a:effectLst/>
          </c:spPr>
          <c:dLbls>
            <c:dLbl>
              <c:idx val="0"/>
              <c:layout>
                <c:manualLayout>
                  <c:x val="2.3250296212435212E-2"/>
                  <c:y val="-0.47606872335993761"/>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BED7-47CB-B655-B6EF6E916D9C}"/>
                </c:ext>
              </c:extLst>
            </c:dLbl>
            <c:dLbl>
              <c:idx val="1"/>
              <c:layout>
                <c:manualLayout>
                  <c:x val="6.0450770152331544E-2"/>
                  <c:y val="-0.2470167904226091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2-BED7-47CB-B655-B6EF6E916D9C}"/>
                </c:ext>
              </c:extLst>
            </c:dLbl>
            <c:dLbl>
              <c:idx val="2"/>
              <c:layout>
                <c:manualLayout>
                  <c:x val="-6.2775799773575072E-2"/>
                  <c:y val="6.2877001198482246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3-BED7-47CB-B655-B6EF6E916D9C}"/>
                </c:ext>
              </c:extLst>
            </c:dLbl>
            <c:dLbl>
              <c:idx val="3"/>
              <c:layout>
                <c:manualLayout>
                  <c:x val="-1.6275207348704648E-2"/>
                  <c:y val="5.8385786827161994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4-BED7-47CB-B655-B6EF6E916D9C}"/>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baseline="0">
                    <a:solidFill>
                      <a:srgbClr val="3A3455"/>
                    </a:solidFill>
                    <a:latin typeface="+mn-lt"/>
                    <a:ea typeface="+mn-ea"/>
                    <a:cs typeface="+mn-cs"/>
                  </a:defRPr>
                </a:pPr>
                <a:endParaRPr lang="en-US"/>
              </a:p>
            </c:txPr>
            <c:showLegendKey val="0"/>
            <c:showVal val="1"/>
            <c:showCatName val="1"/>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'Ship mode total order'!$N$6:$N$9</c:f>
              <c:strCache>
                <c:ptCount val="4"/>
                <c:pt idx="0">
                  <c:v>Standard Class</c:v>
                </c:pt>
                <c:pt idx="1">
                  <c:v>Second Class</c:v>
                </c:pt>
                <c:pt idx="2">
                  <c:v>First Class</c:v>
                </c:pt>
                <c:pt idx="3">
                  <c:v>Same Day</c:v>
                </c:pt>
              </c:strCache>
            </c:strRef>
          </c:cat>
          <c:val>
            <c:numRef>
              <c:f>'Ship mode total order'!$O$6:$O$9</c:f>
              <c:numCache>
                <c:formatCode>[&gt;=1000000]0.0,,"M";[&gt;=1000]0.0,"K";0\$</c:formatCode>
                <c:ptCount val="4"/>
                <c:pt idx="0">
                  <c:v>164088.78750000001</c:v>
                </c:pt>
                <c:pt idx="1">
                  <c:v>57446.635399999999</c:v>
                </c:pt>
                <c:pt idx="2">
                  <c:v>48969.839899999999</c:v>
                </c:pt>
                <c:pt idx="3">
                  <c:v>15891.758900000001</c:v>
                </c:pt>
              </c:numCache>
            </c:numRef>
          </c:val>
          <c:extLst>
            <c:ext xmlns:c16="http://schemas.microsoft.com/office/drawing/2014/chart" uri="{C3380CC4-5D6E-409C-BE32-E72D297353CC}">
              <c16:uniqueId val="{00000000-BED7-47CB-B655-B6EF6E916D9C}"/>
            </c:ext>
          </c:extLst>
        </c:ser>
        <c:dLbls>
          <c:showLegendKey val="0"/>
          <c:showVal val="1"/>
          <c:showCatName val="0"/>
          <c:showSerName val="0"/>
          <c:showPercent val="0"/>
          <c:showBubbleSize val="0"/>
        </c:dLbls>
        <c:axId val="331026783"/>
        <c:axId val="331029663"/>
      </c:areaChart>
      <c:catAx>
        <c:axId val="331026783"/>
        <c:scaling>
          <c:orientation val="minMax"/>
        </c:scaling>
        <c:delete val="1"/>
        <c:axPos val="b"/>
        <c:numFmt formatCode="General" sourceLinked="1"/>
        <c:majorTickMark val="out"/>
        <c:minorTickMark val="none"/>
        <c:tickLblPos val="nextTo"/>
        <c:crossAx val="331029663"/>
        <c:crosses val="autoZero"/>
        <c:auto val="1"/>
        <c:lblAlgn val="ctr"/>
        <c:lblOffset val="100"/>
        <c:noMultiLvlLbl val="0"/>
      </c:catAx>
      <c:valAx>
        <c:axId val="331029663"/>
        <c:scaling>
          <c:orientation val="minMax"/>
        </c:scaling>
        <c:delete val="1"/>
        <c:axPos val="l"/>
        <c:numFmt formatCode="[&gt;=1000000]0.0,,&quot;M&quot;;[&gt;=1000]0.0,&quot;K&quot;;0\$" sourceLinked="1"/>
        <c:majorTickMark val="out"/>
        <c:minorTickMark val="none"/>
        <c:tickLblPos val="nextTo"/>
        <c:crossAx val="331026783"/>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Data.xlsm]KPI!Total Sales</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KPI!$B$1</c:f>
              <c:strCache>
                <c:ptCount val="1"/>
                <c:pt idx="0">
                  <c:v>Total</c:v>
                </c:pt>
              </c:strCache>
            </c:strRef>
          </c:tx>
          <c:spPr>
            <a:ln w="28575" cap="rnd">
              <a:solidFill>
                <a:schemeClr val="accent1"/>
              </a:solidFill>
              <a:round/>
            </a:ln>
            <a:effectLst/>
          </c:spPr>
          <c:marker>
            <c:symbol val="none"/>
          </c:marker>
          <c:cat>
            <c:strRef>
              <c:f>KPI!$A$2:$A$14</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KPI!$B$2:$B$14</c:f>
              <c:numCache>
                <c:formatCode>General</c:formatCode>
                <c:ptCount val="12"/>
                <c:pt idx="0">
                  <c:v>137762.1286</c:v>
                </c:pt>
                <c:pt idx="1">
                  <c:v>159044.06299999999</c:v>
                </c:pt>
                <c:pt idx="2">
                  <c:v>325293.50349999999</c:v>
                </c:pt>
                <c:pt idx="3">
                  <c:v>59751.251400000001</c:v>
                </c:pt>
                <c:pt idx="4">
                  <c:v>94924.835600000006</c:v>
                </c:pt>
                <c:pt idx="5">
                  <c:v>147238.09700000001</c:v>
                </c:pt>
                <c:pt idx="6">
                  <c:v>152718.67929999999</c:v>
                </c:pt>
                <c:pt idx="7">
                  <c:v>205005.48879999999</c:v>
                </c:pt>
                <c:pt idx="8">
                  <c:v>155028.81169999999</c:v>
                </c:pt>
                <c:pt idx="9">
                  <c:v>352461.071</c:v>
                </c:pt>
                <c:pt idx="10">
                  <c:v>200322.9847</c:v>
                </c:pt>
                <c:pt idx="11">
                  <c:v>307649.94569999998</c:v>
                </c:pt>
              </c:numCache>
            </c:numRef>
          </c:val>
          <c:smooth val="0"/>
          <c:extLst>
            <c:ext xmlns:c16="http://schemas.microsoft.com/office/drawing/2014/chart" uri="{C3380CC4-5D6E-409C-BE32-E72D297353CC}">
              <c16:uniqueId val="{00000000-2EC1-407C-9BDA-F331AC9CE9DE}"/>
            </c:ext>
          </c:extLst>
        </c:ser>
        <c:dLbls>
          <c:showLegendKey val="0"/>
          <c:showVal val="0"/>
          <c:showCatName val="0"/>
          <c:showSerName val="0"/>
          <c:showPercent val="0"/>
          <c:showBubbleSize val="0"/>
        </c:dLbls>
        <c:smooth val="0"/>
        <c:axId val="1030816751"/>
        <c:axId val="1030821551"/>
      </c:lineChart>
      <c:catAx>
        <c:axId val="1030816751"/>
        <c:scaling>
          <c:orientation val="minMax"/>
        </c:scaling>
        <c:delete val="1"/>
        <c:axPos val="b"/>
        <c:numFmt formatCode="General" sourceLinked="1"/>
        <c:majorTickMark val="none"/>
        <c:minorTickMark val="none"/>
        <c:tickLblPos val="nextTo"/>
        <c:crossAx val="1030821551"/>
        <c:crosses val="autoZero"/>
        <c:auto val="1"/>
        <c:lblAlgn val="ctr"/>
        <c:lblOffset val="100"/>
        <c:noMultiLvlLbl val="0"/>
      </c:catAx>
      <c:valAx>
        <c:axId val="1030821551"/>
        <c:scaling>
          <c:orientation val="minMax"/>
        </c:scaling>
        <c:delete val="1"/>
        <c:axPos val="l"/>
        <c:numFmt formatCode="General" sourceLinked="1"/>
        <c:majorTickMark val="none"/>
        <c:minorTickMark val="none"/>
        <c:tickLblPos val="nextTo"/>
        <c:crossAx val="103081675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Data.xlsm]KPI!Total Order</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KPI!$F$2</c:f>
              <c:strCache>
                <c:ptCount val="1"/>
                <c:pt idx="0">
                  <c:v>Total</c:v>
                </c:pt>
              </c:strCache>
            </c:strRef>
          </c:tx>
          <c:spPr>
            <a:ln w="28575" cap="rnd">
              <a:solidFill>
                <a:schemeClr val="accent1"/>
              </a:solidFill>
              <a:round/>
            </a:ln>
            <a:effectLst/>
          </c:spPr>
          <c:marker>
            <c:symbol val="none"/>
          </c:marker>
          <c:cat>
            <c:strRef>
              <c:f>KPI!$E$3:$E$15</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KPI!$F$3:$F$15</c:f>
              <c:numCache>
                <c:formatCode>General</c:formatCode>
                <c:ptCount val="12"/>
                <c:pt idx="0">
                  <c:v>343</c:v>
                </c:pt>
                <c:pt idx="1">
                  <c:v>341</c:v>
                </c:pt>
                <c:pt idx="2">
                  <c:v>702</c:v>
                </c:pt>
                <c:pt idx="3">
                  <c:v>162</c:v>
                </c:pt>
                <c:pt idx="4">
                  <c:v>178</c:v>
                </c:pt>
                <c:pt idx="5">
                  <c:v>338</c:v>
                </c:pt>
                <c:pt idx="6">
                  <c:v>364</c:v>
                </c:pt>
                <c:pt idx="7">
                  <c:v>354</c:v>
                </c:pt>
                <c:pt idx="8">
                  <c:v>369</c:v>
                </c:pt>
                <c:pt idx="9">
                  <c:v>753</c:v>
                </c:pt>
                <c:pt idx="10">
                  <c:v>417</c:v>
                </c:pt>
                <c:pt idx="11">
                  <c:v>688</c:v>
                </c:pt>
              </c:numCache>
            </c:numRef>
          </c:val>
          <c:smooth val="0"/>
          <c:extLst>
            <c:ext xmlns:c16="http://schemas.microsoft.com/office/drawing/2014/chart" uri="{C3380CC4-5D6E-409C-BE32-E72D297353CC}">
              <c16:uniqueId val="{00000000-E664-4CD3-8E91-C35C907DBA2C}"/>
            </c:ext>
          </c:extLst>
        </c:ser>
        <c:dLbls>
          <c:showLegendKey val="0"/>
          <c:showVal val="0"/>
          <c:showCatName val="0"/>
          <c:showSerName val="0"/>
          <c:showPercent val="0"/>
          <c:showBubbleSize val="0"/>
        </c:dLbls>
        <c:smooth val="0"/>
        <c:axId val="1030807151"/>
        <c:axId val="1030810991"/>
      </c:lineChart>
      <c:catAx>
        <c:axId val="1030807151"/>
        <c:scaling>
          <c:orientation val="minMax"/>
        </c:scaling>
        <c:delete val="1"/>
        <c:axPos val="b"/>
        <c:numFmt formatCode="General" sourceLinked="1"/>
        <c:majorTickMark val="none"/>
        <c:minorTickMark val="none"/>
        <c:tickLblPos val="nextTo"/>
        <c:crossAx val="1030810991"/>
        <c:crosses val="autoZero"/>
        <c:auto val="1"/>
        <c:lblAlgn val="ctr"/>
        <c:lblOffset val="100"/>
        <c:noMultiLvlLbl val="0"/>
      </c:catAx>
      <c:valAx>
        <c:axId val="1030810991"/>
        <c:scaling>
          <c:orientation val="minMax"/>
        </c:scaling>
        <c:delete val="1"/>
        <c:axPos val="l"/>
        <c:numFmt formatCode="General" sourceLinked="1"/>
        <c:majorTickMark val="none"/>
        <c:minorTickMark val="none"/>
        <c:tickLblPos val="nextTo"/>
        <c:crossAx val="1030807151"/>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Data.xlsm]KPI!Total Profit</c:name>
    <c:fmtId val="2"/>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KPI!$I$2</c:f>
              <c:strCache>
                <c:ptCount val="1"/>
                <c:pt idx="0">
                  <c:v>Total</c:v>
                </c:pt>
              </c:strCache>
            </c:strRef>
          </c:tx>
          <c:spPr>
            <a:ln w="28575" cap="rnd">
              <a:solidFill>
                <a:schemeClr val="accent1"/>
              </a:solidFill>
              <a:round/>
            </a:ln>
            <a:effectLst/>
          </c:spPr>
          <c:marker>
            <c:symbol val="none"/>
          </c:marker>
          <c:cat>
            <c:strRef>
              <c:f>KPI!$H$3:$H$15</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KPI!$I$3:$I$15</c:f>
              <c:numCache>
                <c:formatCode>General</c:formatCode>
                <c:ptCount val="12"/>
                <c:pt idx="0">
                  <c:v>11587.436299999999</c:v>
                </c:pt>
                <c:pt idx="1">
                  <c:v>21776.938399999999</c:v>
                </c:pt>
                <c:pt idx="2">
                  <c:v>43369.191899999998</c:v>
                </c:pt>
                <c:pt idx="3">
                  <c:v>10294.610699999999</c:v>
                </c:pt>
                <c:pt idx="4">
                  <c:v>9134.4460999999992</c:v>
                </c:pt>
                <c:pt idx="5">
                  <c:v>13832.6648</c:v>
                </c:pt>
                <c:pt idx="6">
                  <c:v>21285.795399999999</c:v>
                </c:pt>
                <c:pt idx="7">
                  <c:v>28594.6872</c:v>
                </c:pt>
                <c:pt idx="8">
                  <c:v>22411.307799999999</c:v>
                </c:pt>
                <c:pt idx="9">
                  <c:v>35468.426500000001</c:v>
                </c:pt>
                <c:pt idx="10">
                  <c:v>31784.041300000001</c:v>
                </c:pt>
                <c:pt idx="11">
                  <c:v>36857.475299999998</c:v>
                </c:pt>
              </c:numCache>
            </c:numRef>
          </c:val>
          <c:smooth val="0"/>
          <c:extLst>
            <c:ext xmlns:c16="http://schemas.microsoft.com/office/drawing/2014/chart" uri="{C3380CC4-5D6E-409C-BE32-E72D297353CC}">
              <c16:uniqueId val="{00000000-D011-490E-8F8F-CE4CE5AFC621}"/>
            </c:ext>
          </c:extLst>
        </c:ser>
        <c:dLbls>
          <c:showLegendKey val="0"/>
          <c:showVal val="0"/>
          <c:showCatName val="0"/>
          <c:showSerName val="0"/>
          <c:showPercent val="0"/>
          <c:showBubbleSize val="0"/>
        </c:dLbls>
        <c:smooth val="0"/>
        <c:axId val="1030831631"/>
        <c:axId val="1030839791"/>
      </c:lineChart>
      <c:catAx>
        <c:axId val="1030831631"/>
        <c:scaling>
          <c:orientation val="minMax"/>
        </c:scaling>
        <c:delete val="1"/>
        <c:axPos val="b"/>
        <c:numFmt formatCode="General" sourceLinked="1"/>
        <c:majorTickMark val="none"/>
        <c:minorTickMark val="none"/>
        <c:tickLblPos val="nextTo"/>
        <c:crossAx val="1030839791"/>
        <c:crosses val="autoZero"/>
        <c:auto val="1"/>
        <c:lblAlgn val="ctr"/>
        <c:lblOffset val="100"/>
        <c:noMultiLvlLbl val="0"/>
      </c:catAx>
      <c:valAx>
        <c:axId val="1030839791"/>
        <c:scaling>
          <c:orientation val="minMax"/>
        </c:scaling>
        <c:delete val="1"/>
        <c:axPos val="l"/>
        <c:numFmt formatCode="General" sourceLinked="1"/>
        <c:majorTickMark val="none"/>
        <c:minorTickMark val="none"/>
        <c:tickLblPos val="nextTo"/>
        <c:crossAx val="10308316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Data.xlsm]KPI!Total Quantiy </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KPI!$L$2</c:f>
              <c:strCache>
                <c:ptCount val="1"/>
                <c:pt idx="0">
                  <c:v>Total</c:v>
                </c:pt>
              </c:strCache>
            </c:strRef>
          </c:tx>
          <c:spPr>
            <a:ln w="28575" cap="rnd">
              <a:solidFill>
                <a:schemeClr val="accent1"/>
              </a:solidFill>
              <a:round/>
            </a:ln>
            <a:effectLst/>
          </c:spPr>
          <c:marker>
            <c:symbol val="none"/>
          </c:marker>
          <c:cat>
            <c:strRef>
              <c:f>KPI!$K$3:$K$15</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KPI!$L$3:$L$15</c:f>
              <c:numCache>
                <c:formatCode>General</c:formatCode>
                <c:ptCount val="12"/>
                <c:pt idx="0">
                  <c:v>2447</c:v>
                </c:pt>
                <c:pt idx="1">
                  <c:v>2784</c:v>
                </c:pt>
                <c:pt idx="2">
                  <c:v>5419</c:v>
                </c:pt>
                <c:pt idx="3">
                  <c:v>1067</c:v>
                </c:pt>
                <c:pt idx="4">
                  <c:v>1475</c:v>
                </c:pt>
                <c:pt idx="5">
                  <c:v>2705</c:v>
                </c:pt>
                <c:pt idx="6">
                  <c:v>2680</c:v>
                </c:pt>
                <c:pt idx="7">
                  <c:v>2564</c:v>
                </c:pt>
                <c:pt idx="8">
                  <c:v>2791</c:v>
                </c:pt>
                <c:pt idx="9">
                  <c:v>5775</c:v>
                </c:pt>
                <c:pt idx="10">
                  <c:v>3104</c:v>
                </c:pt>
                <c:pt idx="11">
                  <c:v>5062</c:v>
                </c:pt>
              </c:numCache>
            </c:numRef>
          </c:val>
          <c:smooth val="0"/>
          <c:extLst>
            <c:ext xmlns:c16="http://schemas.microsoft.com/office/drawing/2014/chart" uri="{C3380CC4-5D6E-409C-BE32-E72D297353CC}">
              <c16:uniqueId val="{00000000-F38F-40EB-A3F1-2255C4466357}"/>
            </c:ext>
          </c:extLst>
        </c:ser>
        <c:dLbls>
          <c:showLegendKey val="0"/>
          <c:showVal val="0"/>
          <c:showCatName val="0"/>
          <c:showSerName val="0"/>
          <c:showPercent val="0"/>
          <c:showBubbleSize val="0"/>
        </c:dLbls>
        <c:smooth val="0"/>
        <c:axId val="1030847471"/>
        <c:axId val="1030850831"/>
      </c:lineChart>
      <c:catAx>
        <c:axId val="1030847471"/>
        <c:scaling>
          <c:orientation val="minMax"/>
        </c:scaling>
        <c:delete val="1"/>
        <c:axPos val="b"/>
        <c:numFmt formatCode="General" sourceLinked="1"/>
        <c:majorTickMark val="none"/>
        <c:minorTickMark val="none"/>
        <c:tickLblPos val="nextTo"/>
        <c:crossAx val="1030850831"/>
        <c:crosses val="autoZero"/>
        <c:auto val="1"/>
        <c:lblAlgn val="ctr"/>
        <c:lblOffset val="100"/>
        <c:noMultiLvlLbl val="0"/>
      </c:catAx>
      <c:valAx>
        <c:axId val="1030850831"/>
        <c:scaling>
          <c:orientation val="minMax"/>
        </c:scaling>
        <c:delete val="1"/>
        <c:axPos val="l"/>
        <c:numFmt formatCode="General" sourceLinked="1"/>
        <c:majorTickMark val="none"/>
        <c:minorTickMark val="none"/>
        <c:tickLblPos val="nextTo"/>
        <c:crossAx val="10308474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Data.xlsm]KPI!Profit Margin</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KPI!$O$2</c:f>
              <c:strCache>
                <c:ptCount val="1"/>
                <c:pt idx="0">
                  <c:v>Total</c:v>
                </c:pt>
              </c:strCache>
            </c:strRef>
          </c:tx>
          <c:spPr>
            <a:ln w="28575" cap="rnd">
              <a:solidFill>
                <a:schemeClr val="accent1"/>
              </a:solidFill>
              <a:round/>
            </a:ln>
            <a:effectLst/>
          </c:spPr>
          <c:marker>
            <c:symbol val="none"/>
          </c:marker>
          <c:cat>
            <c:strRef>
              <c:f>KPI!$N$3:$N$15</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KPI!$O$3:$O$15</c:f>
              <c:numCache>
                <c:formatCode>0.00%;\-0.00%;0.00%</c:formatCode>
                <c:ptCount val="12"/>
                <c:pt idx="0">
                  <c:v>8.4111913903746116E-2</c:v>
                </c:pt>
                <c:pt idx="1">
                  <c:v>0.13692393157737676</c:v>
                </c:pt>
                <c:pt idx="2">
                  <c:v>0.13332326478508968</c:v>
                </c:pt>
                <c:pt idx="3">
                  <c:v>0.17229113129503426</c:v>
                </c:pt>
                <c:pt idx="4">
                  <c:v>9.6228200367828698E-2</c:v>
                </c:pt>
                <c:pt idx="5">
                  <c:v>9.3947592924947948E-2</c:v>
                </c:pt>
                <c:pt idx="6">
                  <c:v>0.13937912177845818</c:v>
                </c:pt>
                <c:pt idx="7">
                  <c:v>0.13948254443029334</c:v>
                </c:pt>
                <c:pt idx="8">
                  <c:v>0.14456221107705233</c:v>
                </c:pt>
                <c:pt idx="9">
                  <c:v>0.10063076299282993</c:v>
                </c:pt>
                <c:pt idx="10">
                  <c:v>0.15866397631604379</c:v>
                </c:pt>
                <c:pt idx="11">
                  <c:v>0.11980328881949807</c:v>
                </c:pt>
              </c:numCache>
            </c:numRef>
          </c:val>
          <c:smooth val="0"/>
          <c:extLst>
            <c:ext xmlns:c16="http://schemas.microsoft.com/office/drawing/2014/chart" uri="{C3380CC4-5D6E-409C-BE32-E72D297353CC}">
              <c16:uniqueId val="{00000000-23BD-411C-8A78-BCE01BEBD529}"/>
            </c:ext>
          </c:extLst>
        </c:ser>
        <c:dLbls>
          <c:showLegendKey val="0"/>
          <c:showVal val="0"/>
          <c:showCatName val="0"/>
          <c:showSerName val="0"/>
          <c:showPercent val="0"/>
          <c:showBubbleSize val="0"/>
        </c:dLbls>
        <c:smooth val="0"/>
        <c:axId val="1030799951"/>
        <c:axId val="1030819631"/>
      </c:lineChart>
      <c:catAx>
        <c:axId val="1030799951"/>
        <c:scaling>
          <c:orientation val="minMax"/>
        </c:scaling>
        <c:delete val="1"/>
        <c:axPos val="b"/>
        <c:numFmt formatCode="General" sourceLinked="1"/>
        <c:majorTickMark val="none"/>
        <c:minorTickMark val="none"/>
        <c:tickLblPos val="nextTo"/>
        <c:crossAx val="1030819631"/>
        <c:crosses val="autoZero"/>
        <c:auto val="1"/>
        <c:lblAlgn val="ctr"/>
        <c:lblOffset val="100"/>
        <c:noMultiLvlLbl val="0"/>
      </c:catAx>
      <c:valAx>
        <c:axId val="1030819631"/>
        <c:scaling>
          <c:orientation val="minMax"/>
        </c:scaling>
        <c:delete val="1"/>
        <c:axPos val="l"/>
        <c:numFmt formatCode="0.00%;\-0.00%;0.00%" sourceLinked="1"/>
        <c:majorTickMark val="none"/>
        <c:minorTickMark val="none"/>
        <c:tickLblPos val="nextTo"/>
        <c:crossAx val="103079995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Data.xlsm]KPI!contry</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KPI!$R$4</c:f>
              <c:strCache>
                <c:ptCount val="1"/>
                <c:pt idx="0">
                  <c:v>Total</c:v>
                </c:pt>
              </c:strCache>
            </c:strRef>
          </c:tx>
          <c:spPr>
            <a:ln w="28575" cap="rnd">
              <a:solidFill>
                <a:schemeClr val="accent1"/>
              </a:solidFill>
              <a:round/>
            </a:ln>
            <a:effectLst/>
          </c:spPr>
          <c:marker>
            <c:symbol val="none"/>
          </c:marker>
          <c:cat>
            <c:multiLvlStrRef>
              <c:f>KPI!$Q$5:$Q$10</c:f>
              <c:multiLvlStrCache>
                <c:ptCount val="4"/>
                <c:lvl>
                  <c:pt idx="0">
                    <c:v>2014</c:v>
                  </c:pt>
                  <c:pt idx="1">
                    <c:v>2015</c:v>
                  </c:pt>
                  <c:pt idx="2">
                    <c:v>2016</c:v>
                  </c:pt>
                  <c:pt idx="3">
                    <c:v>2017</c:v>
                  </c:pt>
                </c:lvl>
                <c:lvl>
                  <c:pt idx="0">
                    <c:v>United States</c:v>
                  </c:pt>
                </c:lvl>
              </c:multiLvlStrCache>
            </c:multiLvlStrRef>
          </c:cat>
          <c:val>
            <c:numRef>
              <c:f>KPI!$R$5:$R$10</c:f>
              <c:numCache>
                <c:formatCode>0.00</c:formatCode>
                <c:ptCount val="4"/>
                <c:pt idx="0">
                  <c:v>49543.974099999999</c:v>
                </c:pt>
                <c:pt idx="1">
                  <c:v>61618.6037</c:v>
                </c:pt>
                <c:pt idx="2">
                  <c:v>81795.174299999999</c:v>
                </c:pt>
                <c:pt idx="3">
                  <c:v>93439.2696</c:v>
                </c:pt>
              </c:numCache>
            </c:numRef>
          </c:val>
          <c:smooth val="0"/>
          <c:extLst>
            <c:ext xmlns:c16="http://schemas.microsoft.com/office/drawing/2014/chart" uri="{C3380CC4-5D6E-409C-BE32-E72D297353CC}">
              <c16:uniqueId val="{00000000-2036-48A6-B377-FA0F45C99711}"/>
            </c:ext>
          </c:extLst>
        </c:ser>
        <c:dLbls>
          <c:showLegendKey val="0"/>
          <c:showVal val="0"/>
          <c:showCatName val="0"/>
          <c:showSerName val="0"/>
          <c:showPercent val="0"/>
          <c:showBubbleSize val="0"/>
        </c:dLbls>
        <c:smooth val="0"/>
        <c:axId val="1039305711"/>
        <c:axId val="1039284111"/>
      </c:lineChart>
      <c:catAx>
        <c:axId val="1039305711"/>
        <c:scaling>
          <c:orientation val="minMax"/>
        </c:scaling>
        <c:delete val="1"/>
        <c:axPos val="b"/>
        <c:numFmt formatCode="General" sourceLinked="1"/>
        <c:majorTickMark val="none"/>
        <c:minorTickMark val="none"/>
        <c:tickLblPos val="nextTo"/>
        <c:crossAx val="1039284111"/>
        <c:crosses val="autoZero"/>
        <c:auto val="1"/>
        <c:lblAlgn val="ctr"/>
        <c:lblOffset val="100"/>
        <c:noMultiLvlLbl val="0"/>
      </c:catAx>
      <c:valAx>
        <c:axId val="1039284111"/>
        <c:scaling>
          <c:orientation val="minMax"/>
        </c:scaling>
        <c:delete val="1"/>
        <c:axPos val="l"/>
        <c:numFmt formatCode="0.00" sourceLinked="1"/>
        <c:majorTickMark val="none"/>
        <c:minorTickMark val="none"/>
        <c:tickLblPos val="nextTo"/>
        <c:crossAx val="10393057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Data.xlsm]Profit Month!Monthly Profit  Trend </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Monthly</a:t>
            </a:r>
            <a:r>
              <a:rPr lang="en-US" baseline="0"/>
              <a:t> Profit  Trend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'Profit Month'!$B$2</c:f>
              <c:strCache>
                <c:ptCount val="1"/>
                <c:pt idx="0">
                  <c:v>Total</c:v>
                </c:pt>
              </c:strCache>
            </c:strRef>
          </c:tx>
          <c:spPr>
            <a:ln w="28575" cap="rnd">
              <a:solidFill>
                <a:schemeClr val="accent1"/>
              </a:solidFill>
              <a:round/>
            </a:ln>
            <a:effectLst/>
          </c:spPr>
          <c:marker>
            <c:symbol val="none"/>
          </c:marker>
          <c:cat>
            <c:strRef>
              <c:f>'Profit Month'!$A$3:$A$15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'Profit Month'!$B$3:$B$15</c:f>
              <c:numCache>
                <c:formatCode>[&gt;=1000000]0.0,,"M";[&gt;=1000]0.0,"K";0\$</c:formatCode>
                <c:ptCount val="12"/>
                <c:pt idx="0">
                  <c:v>9134.4460999999992</c:v>
                </c:pt>
                <c:pt idx="1">
                  <c:v>10294.610699999999</c:v>
                </c:pt>
                <c:pt idx="2">
                  <c:v>28594.6872</c:v>
                </c:pt>
                <c:pt idx="3">
                  <c:v>11587.436299999999</c:v>
                </c:pt>
                <c:pt idx="4">
                  <c:v>22411.307799999999</c:v>
                </c:pt>
                <c:pt idx="5">
                  <c:v>21285.795399999999</c:v>
                </c:pt>
                <c:pt idx="6">
                  <c:v>13832.6648</c:v>
                </c:pt>
                <c:pt idx="7">
                  <c:v>21776.938399999999</c:v>
                </c:pt>
                <c:pt idx="8">
                  <c:v>36857.475299999998</c:v>
                </c:pt>
                <c:pt idx="9">
                  <c:v>31784.041300000001</c:v>
                </c:pt>
                <c:pt idx="10">
                  <c:v>35468.426500000001</c:v>
                </c:pt>
                <c:pt idx="11">
                  <c:v>43369.191899999998</c:v>
                </c:pt>
              </c:numCache>
            </c:numRef>
          </c:val>
          <c:smooth val="0"/>
          <c:extLst>
            <c:ext xmlns:c16="http://schemas.microsoft.com/office/drawing/2014/chart" uri="{C3380CC4-5D6E-409C-BE32-E72D297353CC}">
              <c16:uniqueId val="{00000000-116A-4B7E-AB4E-D2B3A2F64274}"/>
            </c:ext>
          </c:extLst>
        </c:ser>
        <c:dLbls>
          <c:showLegendKey val="0"/>
          <c:showVal val="0"/>
          <c:showCatName val="0"/>
          <c:showSerName val="0"/>
          <c:showPercent val="0"/>
          <c:showBubbleSize val="0"/>
        </c:dLbls>
        <c:smooth val="0"/>
        <c:axId val="1039318671"/>
        <c:axId val="1039334031"/>
      </c:lineChart>
      <c:catAx>
        <c:axId val="10393186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9334031"/>
        <c:crosses val="autoZero"/>
        <c:auto val="1"/>
        <c:lblAlgn val="ctr"/>
        <c:lblOffset val="100"/>
        <c:noMultiLvlLbl val="0"/>
      </c:catAx>
      <c:valAx>
        <c:axId val="1039334031"/>
        <c:scaling>
          <c:orientation val="minMax"/>
        </c:scaling>
        <c:delete val="0"/>
        <c:axPos val="l"/>
        <c:numFmt formatCode="[&gt;=1000000]0.0,,&quot;M&quot;;[&gt;=1000]0.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9318671"/>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baseline="0">
                <a:solidFill>
                  <a:schemeClr val="tx1">
                    <a:lumMod val="65000"/>
                    <a:lumOff val="35000"/>
                  </a:schemeClr>
                </a:solidFill>
                <a:latin typeface="+mn-lt"/>
                <a:ea typeface="+mn-ea"/>
                <a:cs typeface="+mn-cs"/>
              </a:defRPr>
            </a:pPr>
            <a:r>
              <a:rPr lang="en-US" sz="1800" b="0" i="0" baseline="0">
                <a:effectLst/>
              </a:rPr>
              <a:t>Profit by Shipping</a:t>
            </a:r>
            <a:endParaRPr lang="en-GB" sz="1400">
              <a:effectLst/>
            </a:endParaRPr>
          </a:p>
        </c:rich>
      </c:tx>
      <c:overlay val="0"/>
      <c:spPr>
        <a:noFill/>
        <a:ln>
          <a:noFill/>
        </a:ln>
        <a:effectLst/>
      </c:spPr>
      <c:txPr>
        <a:bodyPr rot="0" spcFirstLastPara="1" vertOverflow="ellipsis" vert="horz" wrap="square" anchor="ctr" anchorCtr="1"/>
        <a:lstStyle/>
        <a:p>
          <a:pPr>
            <a:defRPr sz="1400" b="0" i="0" u="none" strike="noStrike" baseline="0">
              <a:solidFill>
                <a:schemeClr val="tx1">
                  <a:lumMod val="65000"/>
                  <a:lumOff val="35000"/>
                </a:schemeClr>
              </a:solidFill>
              <a:latin typeface="+mn-lt"/>
              <a:ea typeface="+mn-ea"/>
              <a:cs typeface="+mn-cs"/>
            </a:defRPr>
          </a:pPr>
          <a:endParaRPr lang="en-GB"/>
        </a:p>
      </c:txPr>
    </c:title>
    <c:autoTitleDeleted val="0"/>
    <c:plotArea>
      <c:layout/>
      <c:areaChart>
        <c:grouping val="standard"/>
        <c:varyColors val="0"/>
        <c:ser>
          <c:idx val="0"/>
          <c:order val="0"/>
          <c:spPr>
            <a:solidFill>
              <a:schemeClr val="accent1"/>
            </a:solidFill>
            <a:ln>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'Ship mode total order'!$N$6:$N$9</c:f>
              <c:strCache>
                <c:ptCount val="4"/>
                <c:pt idx="0">
                  <c:v>Standard Class</c:v>
                </c:pt>
                <c:pt idx="1">
                  <c:v>Second Class</c:v>
                </c:pt>
                <c:pt idx="2">
                  <c:v>First Class</c:v>
                </c:pt>
                <c:pt idx="3">
                  <c:v>Same Day</c:v>
                </c:pt>
              </c:strCache>
            </c:strRef>
          </c:cat>
          <c:val>
            <c:numRef>
              <c:f>'Ship mode total order'!$O$6:$O$9</c:f>
              <c:numCache>
                <c:formatCode>[&gt;=1000000]0.0,,"M";[&gt;=1000]0.0,"K";0\$</c:formatCode>
                <c:ptCount val="4"/>
                <c:pt idx="0">
                  <c:v>164088.78750000001</c:v>
                </c:pt>
                <c:pt idx="1">
                  <c:v>57446.635399999999</c:v>
                </c:pt>
                <c:pt idx="2">
                  <c:v>48969.839899999999</c:v>
                </c:pt>
                <c:pt idx="3">
                  <c:v>15891.758900000001</c:v>
                </c:pt>
              </c:numCache>
            </c:numRef>
          </c:val>
          <c:extLst>
            <c:ext xmlns:c16="http://schemas.microsoft.com/office/drawing/2014/chart" uri="{C3380CC4-5D6E-409C-BE32-E72D297353CC}">
              <c16:uniqueId val="{00000000-54B2-4741-A6E0-DE3CAD964A00}"/>
            </c:ext>
          </c:extLst>
        </c:ser>
        <c:dLbls>
          <c:showLegendKey val="0"/>
          <c:showVal val="1"/>
          <c:showCatName val="0"/>
          <c:showSerName val="0"/>
          <c:showPercent val="0"/>
          <c:showBubbleSize val="0"/>
        </c:dLbls>
        <c:axId val="331026783"/>
        <c:axId val="331029663"/>
      </c:areaChart>
      <c:catAx>
        <c:axId val="3310267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en-US"/>
          </a:p>
        </c:txPr>
        <c:crossAx val="331029663"/>
        <c:crosses val="autoZero"/>
        <c:auto val="1"/>
        <c:lblAlgn val="ctr"/>
        <c:lblOffset val="100"/>
        <c:noMultiLvlLbl val="0"/>
      </c:catAx>
      <c:valAx>
        <c:axId val="331029663"/>
        <c:scaling>
          <c:orientation val="minMax"/>
        </c:scaling>
        <c:delete val="1"/>
        <c:axPos val="l"/>
        <c:majorGridlines>
          <c:spPr>
            <a:ln w="9525" cap="flat" cmpd="sng" algn="ctr">
              <a:solidFill>
                <a:schemeClr val="tx1">
                  <a:lumMod val="15000"/>
                  <a:lumOff val="85000"/>
                </a:schemeClr>
              </a:solidFill>
              <a:round/>
            </a:ln>
            <a:effectLst/>
          </c:spPr>
        </c:majorGridlines>
        <c:numFmt formatCode="[&gt;=1000000]0.0,,&quot;M&quot;;[&gt;=1000]0.0,&quot;K&quot;;0\$" sourceLinked="1"/>
        <c:majorTickMark val="none"/>
        <c:minorTickMark val="none"/>
        <c:tickLblPos val="nextTo"/>
        <c:crossAx val="331026783"/>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Data.xlsm]Customers by Profit!Top cusyomer </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Customers</a:t>
            </a:r>
            <a:r>
              <a:rPr lang="en-US" baseline="0"/>
              <a:t> by profit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pivotFmt>
      <c:pivotFmt>
        <c:idx val="3"/>
        <c:spPr>
          <a:solidFill>
            <a:srgbClr val="312B4B"/>
          </a:solidFill>
          <a:ln>
            <a:noFill/>
          </a:ln>
          <a:effectLst/>
        </c:spPr>
      </c:pivotFmt>
      <c:pivotFmt>
        <c:idx val="4"/>
      </c:pivotFmt>
      <c:pivotFmt>
        <c:idx val="5"/>
      </c:pivotFmt>
      <c:pivotFmt>
        <c:idx val="6"/>
      </c:pivotFmt>
      <c:pivotFmt>
        <c:idx val="7"/>
      </c:pivotFmt>
      <c:pivotFmt>
        <c:idx val="8"/>
        <c:spPr>
          <a:solidFill>
            <a:srgbClr val="706B98"/>
          </a:solidFill>
          <a:ln>
            <a:noFill/>
          </a:ln>
          <a:effectLst/>
        </c:spPr>
      </c:pivotFmt>
      <c:pivotFmt>
        <c:idx val="9"/>
        <c:spPr>
          <a:solidFill>
            <a:srgbClr val="7984A3"/>
          </a:solidFill>
          <a:ln>
            <a:noFill/>
          </a:ln>
          <a:effectLst/>
        </c:spPr>
      </c:pivotFmt>
      <c:pivotFmt>
        <c:idx val="10"/>
        <c:spPr>
          <a:solidFill>
            <a:srgbClr val="838CAE"/>
          </a:solidFill>
          <a:ln>
            <a:noFill/>
          </a:ln>
          <a:effectLst/>
        </c:spPr>
      </c:pivotFmt>
      <c:pivotFmt>
        <c:idx val="11"/>
        <c:spPr>
          <a:solidFill>
            <a:srgbClr val="312B4B"/>
          </a:solidFill>
          <a:ln>
            <a:noFill/>
          </a:ln>
          <a:effectLst/>
        </c:spPr>
      </c:pivotFmt>
    </c:pivotFmts>
    <c:plotArea>
      <c:layout/>
      <c:barChart>
        <c:barDir val="col"/>
        <c:grouping val="clustered"/>
        <c:varyColors val="0"/>
        <c:ser>
          <c:idx val="0"/>
          <c:order val="0"/>
          <c:tx>
            <c:strRef>
              <c:f>'Customers by Profit'!$C$3</c:f>
              <c:strCache>
                <c:ptCount val="1"/>
                <c:pt idx="0">
                  <c:v>Total</c:v>
                </c:pt>
              </c:strCache>
            </c:strRef>
          </c:tx>
          <c:spPr>
            <a:solidFill>
              <a:schemeClr val="accent1"/>
            </a:solidFill>
            <a:ln>
              <a:noFill/>
            </a:ln>
            <a:effectLst/>
          </c:spPr>
          <c:invertIfNegative val="0"/>
          <c:dPt>
            <c:idx val="2"/>
            <c:invertIfNegative val="0"/>
            <c:bubble3D val="0"/>
            <c:extLst>
              <c:ext xmlns:c16="http://schemas.microsoft.com/office/drawing/2014/chart" uri="{C3380CC4-5D6E-409C-BE32-E72D297353CC}">
                <c16:uniqueId val="{00000002-16B8-4256-90B9-E53D28FE59C6}"/>
              </c:ext>
            </c:extLst>
          </c:dPt>
          <c:dPt>
            <c:idx val="3"/>
            <c:invertIfNegative val="0"/>
            <c:bubble3D val="0"/>
            <c:spPr>
              <a:solidFill>
                <a:srgbClr val="312B4B"/>
              </a:solidFill>
              <a:ln>
                <a:noFill/>
              </a:ln>
              <a:effectLst/>
            </c:spPr>
            <c:extLst>
              <c:ext xmlns:c16="http://schemas.microsoft.com/office/drawing/2014/chart" uri="{C3380CC4-5D6E-409C-BE32-E72D297353CC}">
                <c16:uniqueId val="{00000002-862D-4B0B-87FB-D44EA1E93FE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'Customers by Profit'!$B$4:$B$14</c:f>
              <c:strCache>
                <c:ptCount val="10"/>
                <c:pt idx="0">
                  <c:v>Tamara Chand</c:v>
                </c:pt>
                <c:pt idx="1">
                  <c:v>Raymond Buch</c:v>
                </c:pt>
                <c:pt idx="2">
                  <c:v>Sanjit Chand</c:v>
                </c:pt>
                <c:pt idx="3">
                  <c:v>Hunter Lopez</c:v>
                </c:pt>
                <c:pt idx="4">
                  <c:v>Adrian Barton</c:v>
                </c:pt>
                <c:pt idx="5">
                  <c:v>Tom Ashbrook</c:v>
                </c:pt>
                <c:pt idx="6">
                  <c:v>Christopher Martinez</c:v>
                </c:pt>
                <c:pt idx="7">
                  <c:v>Keith Dawkins</c:v>
                </c:pt>
                <c:pt idx="8">
                  <c:v>Andy Reiter</c:v>
                </c:pt>
                <c:pt idx="9">
                  <c:v>Daniel Raglin</c:v>
                </c:pt>
              </c:strCache>
            </c:strRef>
          </c:cat>
          <c:val>
            <c:numRef>
              <c:f>'Customers by Profit'!$C$4:$C$14</c:f>
              <c:numCache>
                <c:formatCode>[&gt;=1000000]0.0,,"M";[&gt;=1000]0.0,"K";0\$</c:formatCode>
                <c:ptCount val="10"/>
                <c:pt idx="0">
                  <c:v>8981.3238999999994</c:v>
                </c:pt>
                <c:pt idx="1">
                  <c:v>6976.0959000000003</c:v>
                </c:pt>
                <c:pt idx="2">
                  <c:v>5757.4119000000001</c:v>
                </c:pt>
                <c:pt idx="3">
                  <c:v>5622.4291999999996</c:v>
                </c:pt>
                <c:pt idx="4">
                  <c:v>5444.8055000000004</c:v>
                </c:pt>
                <c:pt idx="5">
                  <c:v>4703.7883000000002</c:v>
                </c:pt>
                <c:pt idx="6">
                  <c:v>3899.8904000000002</c:v>
                </c:pt>
                <c:pt idx="7">
                  <c:v>3038.6253999999999</c:v>
                </c:pt>
                <c:pt idx="8">
                  <c:v>2884.6208000000001</c:v>
                </c:pt>
                <c:pt idx="9">
                  <c:v>2869.076</c:v>
                </c:pt>
              </c:numCache>
            </c:numRef>
          </c:val>
          <c:extLst>
            <c:ext xmlns:c16="http://schemas.microsoft.com/office/drawing/2014/chart" uri="{C3380CC4-5D6E-409C-BE32-E72D297353CC}">
              <c16:uniqueId val="{00000000-DBF2-4ECD-A3A0-5583F419CE2D}"/>
            </c:ext>
          </c:extLst>
        </c:ser>
        <c:dLbls>
          <c:dLblPos val="outEnd"/>
          <c:showLegendKey val="0"/>
          <c:showVal val="1"/>
          <c:showCatName val="0"/>
          <c:showSerName val="0"/>
          <c:showPercent val="0"/>
          <c:showBubbleSize val="0"/>
        </c:dLbls>
        <c:gapWidth val="219"/>
        <c:overlap val="-27"/>
        <c:axId val="1039278351"/>
        <c:axId val="1039275951"/>
      </c:barChart>
      <c:catAx>
        <c:axId val="103927835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9275951"/>
        <c:crosses val="autoZero"/>
        <c:auto val="1"/>
        <c:lblAlgn val="ctr"/>
        <c:lblOffset val="100"/>
        <c:noMultiLvlLbl val="0"/>
      </c:catAx>
      <c:valAx>
        <c:axId val="1039275951"/>
        <c:scaling>
          <c:orientation val="minMax"/>
        </c:scaling>
        <c:delete val="1"/>
        <c:axPos val="l"/>
        <c:numFmt formatCode="[&gt;=1000000]0.0,,&quot;M&quot;;[&gt;=1000]0.0,&quot;K&quot;;0\$" sourceLinked="1"/>
        <c:majorTickMark val="out"/>
        <c:minorTickMark val="none"/>
        <c:tickLblPos val="nextTo"/>
        <c:crossAx val="103927835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 Data.xlsm]Segment profit!Segment provit</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ysClr val="windowText" lastClr="000000">
                    <a:lumMod val="65000"/>
                    <a:lumOff val="35000"/>
                  </a:sysClr>
                </a:solidFill>
              </a:rPr>
              <a:t>Profit  by Segment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tint val="65000"/>
            </a:schemeClr>
          </a:solidFill>
          <a:ln w="19050">
            <a:solidFill>
              <a:schemeClr val="lt1"/>
            </a:solidFill>
          </a:ln>
          <a:effectLst/>
        </c:spPr>
        <c:dLbl>
          <c:idx val="0"/>
          <c:layout>
            <c:manualLayout>
              <c:x val="-0.14166666666666669"/>
              <c:y val="-5.55555555555556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5"/>
          </a:solidFill>
          <a:ln w="19050">
            <a:solidFill>
              <a:schemeClr val="lt1"/>
            </a:solidFill>
          </a:ln>
          <a:effectLst/>
        </c:spPr>
        <c:dLbl>
          <c:idx val="0"/>
          <c:layout>
            <c:manualLayout>
              <c:x val="-9.444444444444447E-2"/>
              <c:y val="0.12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5">
              <a:shade val="65000"/>
            </a:schemeClr>
          </a:solidFill>
          <a:ln w="19050">
            <a:solidFill>
              <a:schemeClr val="lt1"/>
            </a:solidFill>
          </a:ln>
          <a:effectLst/>
        </c:spPr>
        <c:dLbl>
          <c:idx val="0"/>
          <c:layout>
            <c:manualLayout>
              <c:x val="0.1361111111111111"/>
              <c:y val="0.2453703703703703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'Segment profit'!$C$4</c:f>
              <c:strCache>
                <c:ptCount val="1"/>
                <c:pt idx="0">
                  <c:v>Total</c:v>
                </c:pt>
              </c:strCache>
            </c:strRef>
          </c:tx>
          <c:dPt>
            <c:idx val="0"/>
            <c:bubble3D val="0"/>
            <c:spPr>
              <a:solidFill>
                <a:schemeClr val="accent5">
                  <a:shade val="65000"/>
                </a:schemeClr>
              </a:solidFill>
              <a:ln w="19050">
                <a:solidFill>
                  <a:schemeClr val="lt1"/>
                </a:solidFill>
              </a:ln>
              <a:effectLst/>
            </c:spPr>
            <c:extLst>
              <c:ext xmlns:c16="http://schemas.microsoft.com/office/drawing/2014/chart" uri="{C3380CC4-5D6E-409C-BE32-E72D297353CC}">
                <c16:uniqueId val="{00000004-1AE6-4C25-92A1-176E2503C10F}"/>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1AE6-4C25-92A1-176E2503C10F}"/>
              </c:ext>
            </c:extLst>
          </c:dPt>
          <c:dPt>
            <c:idx val="2"/>
            <c:bubble3D val="0"/>
            <c:spPr>
              <a:solidFill>
                <a:schemeClr val="accent5">
                  <a:tint val="65000"/>
                </a:schemeClr>
              </a:solidFill>
              <a:ln w="19050">
                <a:solidFill>
                  <a:schemeClr val="lt1"/>
                </a:solidFill>
              </a:ln>
              <a:effectLst/>
            </c:spPr>
            <c:extLst>
              <c:ext xmlns:c16="http://schemas.microsoft.com/office/drawing/2014/chart" uri="{C3380CC4-5D6E-409C-BE32-E72D297353CC}">
                <c16:uniqueId val="{00000002-1AE6-4C25-92A1-176E2503C10F}"/>
              </c:ext>
            </c:extLst>
          </c:dPt>
          <c:dLbls>
            <c:dLbl>
              <c:idx val="0"/>
              <c:layout>
                <c:manualLayout>
                  <c:x val="0.1361111111111111"/>
                  <c:y val="0.2453703703703703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AE6-4C25-92A1-176E2503C10F}"/>
                </c:ext>
              </c:extLst>
            </c:dLbl>
            <c:dLbl>
              <c:idx val="1"/>
              <c:layout>
                <c:manualLayout>
                  <c:x val="-9.444444444444447E-2"/>
                  <c:y val="0.12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AE6-4C25-92A1-176E2503C10F}"/>
                </c:ext>
              </c:extLst>
            </c:dLbl>
            <c:dLbl>
              <c:idx val="2"/>
              <c:layout>
                <c:manualLayout>
                  <c:x val="-0.14166666666666669"/>
                  <c:y val="-5.555555555555560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AE6-4C25-92A1-176E2503C10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rgbClr val="9F97C3"/>
                  </a:solidFill>
                  <a:round/>
                </a:ln>
                <a:effectLst/>
              </c:spPr>
            </c:leaderLines>
            <c:extLst>
              <c:ext xmlns:c15="http://schemas.microsoft.com/office/drawing/2012/chart" uri="{CE6537A1-D6FC-4f65-9D91-7224C49458BB}"/>
            </c:extLst>
          </c:dLbls>
          <c:cat>
            <c:strRef>
              <c:f>'Segment profit'!$B$5:$B$8</c:f>
              <c:strCache>
                <c:ptCount val="3"/>
                <c:pt idx="0">
                  <c:v>Consumer</c:v>
                </c:pt>
                <c:pt idx="1">
                  <c:v>Corporate</c:v>
                </c:pt>
                <c:pt idx="2">
                  <c:v>Home Office</c:v>
                </c:pt>
              </c:strCache>
            </c:strRef>
          </c:cat>
          <c:val>
            <c:numRef>
              <c:f>'Segment profit'!$C$5:$C$8</c:f>
              <c:numCache>
                <c:formatCode>[&gt;=1000000]0.0,,\ "M";[&gt;=1000]0.0,"K"</c:formatCode>
                <c:ptCount val="3"/>
                <c:pt idx="0">
                  <c:v>134119.20920000001</c:v>
                </c:pt>
                <c:pt idx="1">
                  <c:v>91979.134000000005</c:v>
                </c:pt>
                <c:pt idx="2">
                  <c:v>60298.678500000002</c:v>
                </c:pt>
              </c:numCache>
            </c:numRef>
          </c:val>
          <c:extLst>
            <c:ext xmlns:c16="http://schemas.microsoft.com/office/drawing/2014/chart" uri="{C3380CC4-5D6E-409C-BE32-E72D297353CC}">
              <c16:uniqueId val="{00000000-1AE6-4C25-92A1-176E2503C10F}"/>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Data.xlsm]Profit City!Profit City</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Most Profitable Cities</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'Profit City'!$B$1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'Profit City'!$A$2:$A$7</c:f>
              <c:strCache>
                <c:ptCount val="5"/>
                <c:pt idx="0">
                  <c:v>New York City</c:v>
                </c:pt>
                <c:pt idx="1">
                  <c:v>Los Angeles</c:v>
                </c:pt>
                <c:pt idx="2">
                  <c:v>Seattle</c:v>
                </c:pt>
                <c:pt idx="3">
                  <c:v>San Francisco</c:v>
                </c:pt>
                <c:pt idx="4">
                  <c:v>Detroit</c:v>
                </c:pt>
              </c:strCache>
            </c:strRef>
          </c:cat>
          <c:val>
            <c:numRef>
              <c:f>'Profit City'!$B$2:$B$7</c:f>
              <c:numCache>
                <c:formatCode>[&gt;=1000000]0.0,,"M";[&gt;=1000]0.0,"K";0\$</c:formatCode>
                <c:ptCount val="5"/>
                <c:pt idx="0">
                  <c:v>66003.006299999994</c:v>
                </c:pt>
                <c:pt idx="1">
                  <c:v>31611.087899999999</c:v>
                </c:pt>
                <c:pt idx="2">
                  <c:v>29541.267599999999</c:v>
                </c:pt>
                <c:pt idx="3">
                  <c:v>18849.1535</c:v>
                </c:pt>
                <c:pt idx="4">
                  <c:v>13181.790800000001</c:v>
                </c:pt>
              </c:numCache>
            </c:numRef>
          </c:val>
          <c:extLst>
            <c:ext xmlns:c16="http://schemas.microsoft.com/office/drawing/2014/chart" uri="{C3380CC4-5D6E-409C-BE32-E72D297353CC}">
              <c16:uniqueId val="{00000000-318A-4884-AEB9-3473EC9163F4}"/>
            </c:ext>
          </c:extLst>
        </c:ser>
        <c:dLbls>
          <c:dLblPos val="outEnd"/>
          <c:showLegendKey val="0"/>
          <c:showVal val="1"/>
          <c:showCatName val="0"/>
          <c:showSerName val="0"/>
          <c:showPercent val="0"/>
          <c:showBubbleSize val="0"/>
        </c:dLbls>
        <c:gapWidth val="219"/>
        <c:overlap val="-27"/>
        <c:axId val="1039292271"/>
        <c:axId val="1039293711"/>
      </c:barChart>
      <c:catAx>
        <c:axId val="10392922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9293711"/>
        <c:crosses val="autoZero"/>
        <c:auto val="1"/>
        <c:lblAlgn val="ctr"/>
        <c:lblOffset val="100"/>
        <c:noMultiLvlLbl val="0"/>
      </c:catAx>
      <c:valAx>
        <c:axId val="1039293711"/>
        <c:scaling>
          <c:orientation val="minMax"/>
        </c:scaling>
        <c:delete val="1"/>
        <c:axPos val="l"/>
        <c:numFmt formatCode="[&gt;=1000000]0.0,,&quot;M&quot;;[&gt;=1000]0.0,&quot;K&quot;;0\$" sourceLinked="1"/>
        <c:majorTickMark val="none"/>
        <c:minorTickMark val="none"/>
        <c:tickLblPos val="nextTo"/>
        <c:crossAx val="1039292271"/>
        <c:crossesAt val="45"/>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Data.xlsm]Profit State!Profit State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Most Profitable States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'Profit State'!$B$1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'Profit State'!$A$2:$A$7</c:f>
              <c:strCache>
                <c:ptCount val="5"/>
                <c:pt idx="0">
                  <c:v>California</c:v>
                </c:pt>
                <c:pt idx="1">
                  <c:v>New York</c:v>
                </c:pt>
                <c:pt idx="2">
                  <c:v>Washington</c:v>
                </c:pt>
                <c:pt idx="3">
                  <c:v>Michigan</c:v>
                </c:pt>
                <c:pt idx="4">
                  <c:v>Virginia</c:v>
                </c:pt>
              </c:strCache>
            </c:strRef>
          </c:cat>
          <c:val>
            <c:numRef>
              <c:f>'Profit State'!$B$2:$B$7</c:f>
              <c:numCache>
                <c:formatCode>[&gt;=1000000]0.0,,"M";[&gt;=1000]0.0,"K"</c:formatCode>
                <c:ptCount val="5"/>
                <c:pt idx="0">
                  <c:v>76381.387100000007</c:v>
                </c:pt>
                <c:pt idx="1">
                  <c:v>74038.548599999995</c:v>
                </c:pt>
                <c:pt idx="2">
                  <c:v>33402.651700000002</c:v>
                </c:pt>
                <c:pt idx="3">
                  <c:v>24463.187600000001</c:v>
                </c:pt>
                <c:pt idx="4">
                  <c:v>18597.950400000002</c:v>
                </c:pt>
              </c:numCache>
            </c:numRef>
          </c:val>
          <c:extLst>
            <c:ext xmlns:c16="http://schemas.microsoft.com/office/drawing/2014/chart" uri="{C3380CC4-5D6E-409C-BE32-E72D297353CC}">
              <c16:uniqueId val="{00000000-140A-475C-98CD-7780D0D73677}"/>
            </c:ext>
          </c:extLst>
        </c:ser>
        <c:dLbls>
          <c:dLblPos val="outEnd"/>
          <c:showLegendKey val="0"/>
          <c:showVal val="1"/>
          <c:showCatName val="0"/>
          <c:showSerName val="0"/>
          <c:showPercent val="0"/>
          <c:showBubbleSize val="0"/>
        </c:dLbls>
        <c:gapWidth val="219"/>
        <c:overlap val="-27"/>
        <c:axId val="1039339791"/>
        <c:axId val="1039332111"/>
      </c:barChart>
      <c:catAx>
        <c:axId val="10393397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9332111"/>
        <c:crosses val="autoZero"/>
        <c:auto val="1"/>
        <c:lblAlgn val="ctr"/>
        <c:lblOffset val="100"/>
        <c:noMultiLvlLbl val="0"/>
      </c:catAx>
      <c:valAx>
        <c:axId val="1039332111"/>
        <c:scaling>
          <c:orientation val="minMax"/>
        </c:scaling>
        <c:delete val="1"/>
        <c:axPos val="l"/>
        <c:numFmt formatCode="[&gt;=1000000]0.0,,&quot;M&quot;;[&gt;=1000]0.0,&quot;K&quot;" sourceLinked="1"/>
        <c:majorTickMark val="none"/>
        <c:minorTickMark val="none"/>
        <c:tickLblPos val="nextTo"/>
        <c:crossAx val="10393397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Data.xlsm]Profit Region!Profit Region</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Profit by Regoin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16944444444444445"/>
              <c:y val="-0.1068857949339664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0.11388888888888887"/>
              <c:y val="-0.1370761503595268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0.22222222222222224"/>
              <c:y val="5.178952310059747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dLbl>
          <c:idx val="0"/>
          <c:layout>
            <c:manualLayout>
              <c:x val="0.1388888888888889"/>
              <c:y val="0.1435185185185185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750306211723534"/>
          <c:y val="0.30762099776497559"/>
          <c:w val="0.40047572178477692"/>
          <c:h val="0.66745953630796151"/>
        </c:manualLayout>
      </c:layout>
      <c:doughnutChart>
        <c:varyColors val="1"/>
        <c:ser>
          <c:idx val="0"/>
          <c:order val="0"/>
          <c:tx>
            <c:strRef>
              <c:f>'Profit Region'!$B$1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2-CE3F-4F33-893F-9AA661AA33B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5-CE3F-4F33-893F-9AA661AA33B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4-CE3F-4F33-893F-9AA661AA33B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CE3F-4F33-893F-9AA661AA33B5}"/>
              </c:ext>
            </c:extLst>
          </c:dPt>
          <c:dLbls>
            <c:dLbl>
              <c:idx val="0"/>
              <c:layout>
                <c:manualLayout>
                  <c:x val="0.16944444444444445"/>
                  <c:y val="-0.1068857949339664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E3F-4F33-893F-9AA661AA33B5}"/>
                </c:ext>
              </c:extLst>
            </c:dLbl>
            <c:dLbl>
              <c:idx val="1"/>
              <c:layout>
                <c:manualLayout>
                  <c:x val="0.1388888888888889"/>
                  <c:y val="0.1435185185185185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E3F-4F33-893F-9AA661AA33B5}"/>
                </c:ext>
              </c:extLst>
            </c:dLbl>
            <c:dLbl>
              <c:idx val="2"/>
              <c:layout>
                <c:manualLayout>
                  <c:x val="-0.22222222222222224"/>
                  <c:y val="5.178952310059747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E3F-4F33-893F-9AA661AA33B5}"/>
                </c:ext>
              </c:extLst>
            </c:dLbl>
            <c:dLbl>
              <c:idx val="3"/>
              <c:layout>
                <c:manualLayout>
                  <c:x val="-0.11388888888888887"/>
                  <c:y val="-0.1370761503595268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E3F-4F33-893F-9AA661AA33B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'Profit Region'!$A$2:$A$6</c:f>
              <c:strCache>
                <c:ptCount val="4"/>
                <c:pt idx="0">
                  <c:v>Central</c:v>
                </c:pt>
                <c:pt idx="1">
                  <c:v>East</c:v>
                </c:pt>
                <c:pt idx="2">
                  <c:v>South</c:v>
                </c:pt>
                <c:pt idx="3">
                  <c:v>West</c:v>
                </c:pt>
              </c:strCache>
            </c:strRef>
          </c:cat>
          <c:val>
            <c:numRef>
              <c:f>'Profit Region'!$B$2:$B$6</c:f>
              <c:numCache>
                <c:formatCode>[&gt;=1000000]0.0,,"M";[&gt;=1000]0.0,"K";0\$</c:formatCode>
                <c:ptCount val="4"/>
                <c:pt idx="0">
                  <c:v>39706.362500000003</c:v>
                </c:pt>
                <c:pt idx="1">
                  <c:v>91522.78</c:v>
                </c:pt>
                <c:pt idx="2">
                  <c:v>46749.4303</c:v>
                </c:pt>
                <c:pt idx="3">
                  <c:v>108418.4489</c:v>
                </c:pt>
              </c:numCache>
            </c:numRef>
          </c:val>
          <c:extLst>
            <c:ext xmlns:c16="http://schemas.microsoft.com/office/drawing/2014/chart" uri="{C3380CC4-5D6E-409C-BE32-E72D297353CC}">
              <c16:uniqueId val="{00000000-CE3F-4F33-893F-9AA661AA33B5}"/>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Data.xlsm]Profit Category!Profit category</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en-US" baseline="0"/>
              <a:t> Profit by Main Categroy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15417257217847768"/>
              <c:y val="-0.195005832604257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0.19210629921259845"/>
              <c:y val="0.1188385826771653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0.18507874015748041"/>
              <c:y val="8.075969670457851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2756167979002626"/>
          <c:y val="0.3953922426363371"/>
          <c:w val="0.34487685914260718"/>
          <c:h val="0.57479476523767858"/>
        </c:manualLayout>
      </c:layout>
      <c:doughnutChart>
        <c:varyColors val="1"/>
        <c:ser>
          <c:idx val="0"/>
          <c:order val="0"/>
          <c:tx>
            <c:strRef>
              <c:f>'Profit Category'!$B$1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2-5B84-4203-95E3-F052FC1EAA3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4-5B84-4203-95E3-F052FC1EAA3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3-5B84-4203-95E3-F052FC1EAA33}"/>
              </c:ext>
            </c:extLst>
          </c:dPt>
          <c:dLbls>
            <c:dLbl>
              <c:idx val="0"/>
              <c:layout>
                <c:manualLayout>
                  <c:x val="0.15417257217847768"/>
                  <c:y val="-0.195005832604257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B84-4203-95E3-F052FC1EAA33}"/>
                </c:ext>
              </c:extLst>
            </c:dLbl>
            <c:dLbl>
              <c:idx val="1"/>
              <c:layout>
                <c:manualLayout>
                  <c:x val="0.18507874015748041"/>
                  <c:y val="8.075969670457851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B84-4203-95E3-F052FC1EAA33}"/>
                </c:ext>
              </c:extLst>
            </c:dLbl>
            <c:dLbl>
              <c:idx val="2"/>
              <c:layout>
                <c:manualLayout>
                  <c:x val="-0.19210629921259845"/>
                  <c:y val="0.1188385826771653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B84-4203-95E3-F052FC1EAA3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'Profit Category'!$A$2:$A$5</c:f>
              <c:strCache>
                <c:ptCount val="3"/>
                <c:pt idx="0">
                  <c:v>Furniture</c:v>
                </c:pt>
                <c:pt idx="1">
                  <c:v>Office Supplies</c:v>
                </c:pt>
                <c:pt idx="2">
                  <c:v>Technology</c:v>
                </c:pt>
              </c:strCache>
            </c:strRef>
          </c:cat>
          <c:val>
            <c:numRef>
              <c:f>'Profit Category'!$B$2:$B$5</c:f>
              <c:numCache>
                <c:formatCode>[&gt;=1000000]0.0,,"M";[&gt;=1000]0.0,"K";0\$</c:formatCode>
                <c:ptCount val="3"/>
                <c:pt idx="0">
                  <c:v>18451.272799999999</c:v>
                </c:pt>
                <c:pt idx="1">
                  <c:v>122490.8008</c:v>
                </c:pt>
                <c:pt idx="2">
                  <c:v>145454.94810000001</c:v>
                </c:pt>
              </c:numCache>
            </c:numRef>
          </c:val>
          <c:extLst>
            <c:ext xmlns:c16="http://schemas.microsoft.com/office/drawing/2014/chart" uri="{C3380CC4-5D6E-409C-BE32-E72D297353CC}">
              <c16:uniqueId val="{00000000-5B84-4203-95E3-F052FC1EAA33}"/>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Data.xlsm]Profit Subcategory!Profit Subcategory</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Profit Subcategory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cmpd="sng">
            <a:solidFill>
              <a:sysClr val="windowText" lastClr="000000">
                <a:lumMod val="25000"/>
                <a:lumOff val="75000"/>
              </a:sys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'Profit Subcategory'!$B$1</c:f>
              <c:strCache>
                <c:ptCount val="1"/>
                <c:pt idx="0">
                  <c:v>Total</c:v>
                </c:pt>
              </c:strCache>
            </c:strRef>
          </c:tx>
          <c:spPr>
            <a:solidFill>
              <a:schemeClr val="accent1"/>
            </a:solidFill>
            <a:ln cmpd="sng">
              <a:solidFill>
                <a:sysClr val="windowText" lastClr="000000">
                  <a:lumMod val="25000"/>
                  <a:lumOff val="75000"/>
                </a:sys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'Profit Subcategory'!$A$2:$A$7</c:f>
              <c:strCache>
                <c:ptCount val="5"/>
                <c:pt idx="0">
                  <c:v>Binders</c:v>
                </c:pt>
                <c:pt idx="1">
                  <c:v>Paper</c:v>
                </c:pt>
                <c:pt idx="2">
                  <c:v>Accessories</c:v>
                </c:pt>
                <c:pt idx="3">
                  <c:v>Phones</c:v>
                </c:pt>
                <c:pt idx="4">
                  <c:v>Copiers</c:v>
                </c:pt>
              </c:strCache>
            </c:strRef>
          </c:cat>
          <c:val>
            <c:numRef>
              <c:f>'Profit Subcategory'!$B$2:$B$7</c:f>
              <c:numCache>
                <c:formatCode>[&gt;=1000000]0.0,,"M";[&gt;=1000]0.0,"K";0\$</c:formatCode>
                <c:ptCount val="5"/>
                <c:pt idx="0">
                  <c:v>30221.763299999999</c:v>
                </c:pt>
                <c:pt idx="1">
                  <c:v>34053.569300000003</c:v>
                </c:pt>
                <c:pt idx="2">
                  <c:v>41936.635699999999</c:v>
                </c:pt>
                <c:pt idx="3">
                  <c:v>44515.730600000003</c:v>
                </c:pt>
                <c:pt idx="4">
                  <c:v>55617.8249</c:v>
                </c:pt>
              </c:numCache>
            </c:numRef>
          </c:val>
          <c:extLst>
            <c:ext xmlns:c16="http://schemas.microsoft.com/office/drawing/2014/chart" uri="{C3380CC4-5D6E-409C-BE32-E72D297353CC}">
              <c16:uniqueId val="{00000000-7BEE-4B9F-8CD4-61E08C95D967}"/>
            </c:ext>
          </c:extLst>
        </c:ser>
        <c:dLbls>
          <c:dLblPos val="outEnd"/>
          <c:showLegendKey val="0"/>
          <c:showVal val="1"/>
          <c:showCatName val="0"/>
          <c:showSerName val="0"/>
          <c:showPercent val="0"/>
          <c:showBubbleSize val="0"/>
        </c:dLbls>
        <c:gapWidth val="72"/>
        <c:overlap val="-96"/>
        <c:axId val="1039280751"/>
        <c:axId val="1039281711"/>
      </c:barChart>
      <c:catAx>
        <c:axId val="1039280751"/>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9281711"/>
        <c:crosses val="autoZero"/>
        <c:auto val="1"/>
        <c:lblAlgn val="ctr"/>
        <c:lblOffset val="100"/>
        <c:noMultiLvlLbl val="0"/>
      </c:catAx>
      <c:valAx>
        <c:axId val="1039281711"/>
        <c:scaling>
          <c:orientation val="minMax"/>
        </c:scaling>
        <c:delete val="1"/>
        <c:axPos val="b"/>
        <c:numFmt formatCode="[&gt;=1000000]0.0,,&quot;M&quot;;[&gt;=1000]0.0,&quot;K&quot;;0\$" sourceLinked="1"/>
        <c:majorTickMark val="out"/>
        <c:minorTickMark val="none"/>
        <c:tickLblPos val="nextTo"/>
        <c:crossAx val="1039280751"/>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olorStr">
        <cx:f>_xlchart.v5.3</cx:f>
        <cx:nf>_xlchart.v5.4</cx:nf>
      </cx:strDim>
      <cx:strDim type="cat">
        <cx:f>_xlchart.v5.1</cx:f>
        <cx:nf>_xlchart.v5.0</cx:nf>
      </cx:strDim>
    </cx:data>
  </cx:chartData>
  <cx:chart>
    <cx:title pos="t" align="ctr" overlay="0">
      <cx:tx>
        <cx:txData>
          <cx:v>U.S. Profit by State</cx:v>
        </cx:txData>
      </cx:tx>
      <cx:txPr>
        <a:bodyPr spcFirstLastPara="1" vertOverflow="ellipsis" horzOverflow="overflow" wrap="square" lIns="0" tIns="0" rIns="0" bIns="0" anchor="ctr" anchorCtr="1"/>
        <a:lstStyle/>
        <a:p>
          <a:pPr algn="ctr" rtl="0">
            <a:defRPr sz="2000" b="1">
              <a:solidFill>
                <a:srgbClr val="3F375F"/>
              </a:solidFill>
            </a:defRPr>
          </a:pPr>
          <a:r>
            <a:rPr lang="en-US" sz="2000" b="1" i="0" u="none" strike="noStrike" baseline="0">
              <a:solidFill>
                <a:srgbClr val="3F375F"/>
              </a:solidFill>
              <a:latin typeface="Calibri" panose="020F0502020204030204"/>
            </a:rPr>
            <a:t>U.S. Profit by State</a:t>
          </a:r>
        </a:p>
      </cx:txPr>
    </cx:title>
    <cx:plotArea>
      <cx:plotAreaRegion>
        <cx:plotSurface>
          <cx:spPr>
            <a:noFill/>
            <a:ln>
              <a:noFill/>
            </a:ln>
          </cx:spPr>
        </cx:plotSurface>
        <cx:series layoutId="regionMap" uniqueId="{4C7EE87F-22F0-4402-9DEC-DDD676C22C8B}">
          <cx:tx>
            <cx:txData>
              <cx:f>_xlchart.v5.2</cx:f>
              <cx:v>Sum of Profit</cx:v>
            </cx:txData>
          </cx:tx>
          <cx:dataLabels>
            <cx:txPr>
              <a:bodyPr spcFirstLastPara="1" vertOverflow="ellipsis" horzOverflow="overflow" wrap="square" lIns="0" tIns="0" rIns="0" bIns="0" anchor="ctr" anchorCtr="1"/>
              <a:lstStyle/>
              <a:p>
                <a:pPr algn="ctr" rtl="0">
                  <a:defRPr sz="1100" b="1">
                    <a:solidFill>
                      <a:srgbClr val="070A41"/>
                    </a:solidFill>
                  </a:defRPr>
                </a:pPr>
                <a:endParaRPr lang="en-US" sz="1100" b="1" i="0" u="none" strike="noStrike" baseline="0">
                  <a:solidFill>
                    <a:srgbClr val="070A41"/>
                  </a:solidFill>
                  <a:latin typeface="Calibri" panose="020F0502020204030204"/>
                </a:endParaRPr>
              </a:p>
            </cx:txPr>
            <cx:visibility seriesName="0" categoryName="0" value="1"/>
          </cx:dataLabels>
          <cx:dataId val="0"/>
          <cx:layoutPr>
            <cx:geography cultureLanguage="en-US" cultureRegion="EG" attribution="Powered by Bing">
              <cx:geoCache provider="{E9337A44-BEBE-4D9F-B70C-5C5E7DAFC167}">
                <cx:binary>1H3Zchu5su2vOPx8Sl0ozDt2n4gukhpsS55ku90vFbQk1zzP9fV3QaRsqkxL2rF1TwTVg0MmQWRh
ITNXDgD/fTX86yq5WVcvhjTJ6n9dDX++DJqm+Ncff9RXwU26ro/S8KrK6/x7c3SVp3/k37+HVzd/
XFfrPsz8PxybsD+ugnXV3Awv//ff+DT/Jn+TX62bMM/etzfV+OGmbpOmfuC1vS+9WF+nYbYM66YK
rxry58tFnmU3V0141TYvX9xkTdiMl2Nx8+fLe298+eKP+cf9MvWLBNI17TXGMnLEJSecUm7f/pCX
L5I887cvW9I5klQ5ijj8btKLdYqBT5TmVpb19XV1U9d4ots/Z4PviY/XLl++uMrbrDEr52MR/3z5
KQubm+sXH5t1c1O/fBHW+WLzhkVunuHTx9uH/uP+2v/vv2d/gWWY/c0OPPM1e+ylX9A5X4fZzd0S
PQMu/IgyIRinXN/+yPu4CH3kEEGYLdnmdXY39waeR8XZD8x22AyS89VBQrLIk7xaX+d3K/Pfo0LV
kdaKc5s5e7WF2PyIM6mooHeT3mnL46LsR+TnQ8xAWbw9SFA+5m0TvFisqzwJs/XdKj0DNPRI21Qz
h5ANNEBg15Ap+0hpZitCyEZhxN3cG4SeLtd+nObjZ2h9XBwkWn8l62/r9Dlhgj+BWXMcZ2bQlDhS
zKbUsZ0NPvo+Pk+QZD8wPwbOEPnrzUEi8nqd1ev6bm2eQW/UEVNMOlrKvSZNqyOqbKLsHUe0IR8b
vXlcnv2w3I2bofL640Gi8lcVTvmzmjN25GjqgHht/ftMXWDGjgw90IKLO962C8sTBNqPy4+BM2D+
+ucggbm46V+8uqnqm/H5VIbZR4RqW3O6dTXOfVcj2ZGQiiMy2FqyGTd7mkz74dkdO0Po4tVBIvRX
FT+3SWNw9RoWi2y5s7qPj3aOGNWEc642Jm8W2jxFov3o/Bw5w+avDweJzWKdhN/zKgufkwHII4cj
tNFE73U44GdHgkhHErbVnzvN3VLpJ8m0H5/d55khtPjrIBH6ECAEfnFWJ+vs+m6d/ntSgKyAcJSj
OfTo9memQRJZA6KUbRzQ7Q/I9q73eapU+1G6P3qG04ezg8RpeZOs+3X1jBkCqo9sW0nh3BEzEObd
gEfyIyaUYJRsQZxZuadItB+fnyNn2CwPM09wl2N7kX9/gXC7Tb89q71DzsBGToBQ0IB7AMkjmwhH
C7oFaEYT/lOxfgPWNoF4/+HmwB1mdHqRV8glLNdx3jyjg2LyiDFBkSqgG+M2UyyQPmiWIed3/O6+
8XuqVPvxuj96htPF8iCN3zGSX+H1M0LkqCOuOSeMbiiETe6rlgLDU5IyR23fMPNPTxBoPzo/Bs6A
OT7MZMLJTV75z2rsnCPBUC5gehsazYGh0C1GJRJxG+RmwDxBoP3A/Bg4A+bkr4PUmLPrdfCMeWvG
kMTRtnTuKPWMzxGCkJVrKpU9YwmPCrIfju2wGRhnh2m+voT1VZ7VYXZn55+BYGO94V04FfZeH6M0
ym7g38Bkr548SaT90OwMncHz5TCp9eUN6qJ1ffOc3JojGY08tI0Y5/ZnluFBspoy6pgwdfM6zNxu
/PMkkfbDszN0Bs/lxWGasgSFnjys71boGZQH+TdYMlTZtrnRGUGD8hCmBOVqG53i9V10zp4g0X5w
fo6cYXN2mP7/LLsO18+attZHyOtopu5Sa/DvuzEPFAcpbanBnjeKM3c3jwv0G2TuBs6BOVClyfv1
3aZ9BoVxjtAnILhkbLPqM1Q0PTLdH4LY29dntdGzR6T5DSS3o+Z4HCYfew370V7F4/NhQuURd6Sj
BN/WO2eUTHFoipSSki0DmGnKUyTaj8vPkTNsXn89SAfzJm/D+pnNmH2kFSIYIX6G+LtmTBNUGIhC
eW5L32apmyeJtB+dnaEzeN4cpupc3HTr54z9kfekXDB0Rm3XfqY4hAjEMpwquSVvM272uDz7gbkb
N0Pl4vNBKs35uhqft2ZgeqNg0ZCNvu/ypTiSNkExW2/Z2izkf4ok+xH5OXKGyflhxpnn67peXwVt
fdM0z0mXnSPEKci5yK0ngULsGjMUc4TN0Xqj0GOwy5OfLM/v4Ln3OHOMDtOanedZ86yMGdlmLD0n
Gjmx258ZNyM2yqGME0eY+sE9eB4X5TfA3A2cQ3J5mKYsvApCf/282RkFddEo2myyMzMXA24GXdII
Y7avz/jy+RMk+g00P0bOsTk7UGxMbuZ5yzMm96KR+keHx+3PzJxpdkQ08v6oz8z0JXyCLL+D5cfQ
OS6HGV+eh3Vt/i2K8G6R/vswk6K300FJ+kfaZcYEkJdBt5qD5ult8P+L2jxJqN9BtDN4DtLHA1We
us7b6jkRQjOnkMjNsP2da6YzCiGnJHelzVnQabbNYxL9Hp7NyDk2h9nGbvrwTtdpUQfhczZ1MHok
FEfUeXccZ8YGTOONRM8Hug83xm9m454s1n6UZsNnUF2cHqQaXdx8q9Z1vH4+Q2cOTaE/jQKJHyjs
Mmqtj5A9QE/1nYuaqdFTJPodQHfPMsdmdaDY9C/Ob4bw6hmLnZQd4RQIjBjbojPTIWKLI2IrdPAq
UIddRm22/+PS/A6Zn2Pn2JwfJDZv4wRF6Gc9/IHTUYqiuWZ71nDetqGREwUwti1BrW9/7uPzFIn2
o/Nz5Aybt68PEhuzU7/mVXy3Pv89eWPOEVI0DjMncG5/ZlqDdkJQNxu+aZvGmZG3p0i0H5ufI2fY
XHw9TGxuu9L+P5xwg/ZQ9Gj8SHzOjoRIlD0V8p5CbO3eHKEny/UbnGbj52gtDhKtt0H4jL4HR0MY
DhYgm7M/OY3GNLxC0Zq2PW0FLdv1QI9Jsx+ZzagZHm8Pk61d3gzPeryNoFeTKoZznxuzNs8WoJoA
k4fTbz/LcLuAPCrOfkS2w2aQXP59mCpS3fj5c6bXcFQXZgodGuKHm9+lz8Sxj3A2B4ep2Swj/fZR
SfbDcTduhsfbwzyV8w4NT/WYdOtnPZcD06U0juVss2r2nJxJeaSoUuac6AY1JEV3NeWpUu1H6P7o
GU7v/jpIvfky5rjBw79bpufhaFoL9J3tP9iGmBOKQ1AbtbcY3c29OTr1BIH2o/Nj4AyYL4fJ0DZn
9Z/93ADiTgp6jATNRkFm/AwO6MihNnLXYlbJeao8+8G5P3qG0MfDLIV+uambF59DNKc/q41DjRp3
D3DUdbbefgYRLokQyBwgNbBlCzN69mSx9iM1Gz6D6svng7Ryn5p1cGdm/nsTZ7o7UKtGinObI5h1
3t6ee5fovHHELLx5TI79kGxGzZD4dJiF0M83VYrS7vOBgWMDtuQO/pknA3DMA25IC2TRbn9mCc4n
SLIfjh8DZ4h8PlBEnt+CwcMTR2mUcX6wsF3uLGHhQOE4DntsXp9ZsKfY1N9A8+NZ5tgcKDtbo3aT
+c2zRjY4OkgIhYP5DQW4jWxwQuquADdLQH95kkz78dkdO0Poy2EgdPXgrW+bWGPjYe698z+88Q4e
Bs1O6IWmP1MwuxqE4g2uu8ENXnf9auzOoG5I9Owyut+LtR+m2fB7T/J/dNPd72/B+3FT4HLdrFe3
VwzuXIT38Ku3j4u7D2dDtzHiXmawWbuz6z9fms7zHRzNZ2wHbhYdlzjtVPB+jrhZ182fLy3QuSNt
mqk1Tn3aOPaO2LQHhcQH4wJDdL2jiwpuTOOwNXoSMpPI/PMlaqmUodrAJI4roAOLg1DU5nayP19y
vMRtHGNAbgh9WQ5ar+4e712ejMiG/FiL7e8vsjZ9l4dZU//5kkKri83bjKRGHBTUOcN9fVB8FDgw
UXG1/gDrg3eT/1GyG9O0tdlNYE9F9D1JJ4/ay753rLJZNk3kjJ+jBFcyHtcjTdJFXY+cXw1eUmRv
SM7z0jkuLJZ6blwqK4/dTHu2F7gqiYPhU2WnVjQuKlaISbihN/idtehoV7JuQZN2nOgyjNraeUuk
LGTl+nZh9Z+CpvWqVRK1fqOWbNShU7pTa3N1Qms/LLk7hBHX1SLpB0t5x1kX1UW4GOvAy6zFDpB7
VocA6Hurg1o2xV2GCv9xHKqar05eC5I39cRvirrvdOKmvgyS2K1QqojPtc81phxImKXfS1GF46W5
zAqiOUFb4Xky0vvDp4dFcn4RCSEcgYnACSJzOp/MAJORM6R5XfnXJLF5fF6w0I9fTawt6/AksETY
x24qw4BEbhwUqnXjaChi6UZ2kcfrfKjHsnRly63oVWJ3tR2sJs+f2uWUDIBi1TRTMH0OKuFZw0pM
cSkupikmeFuqWc1L1/brVmr34YeC2dpdZomGKOxBU5JGehodBCDWu5vQC+IhtOIku7F7axQfeRZa
+Yc08fLp3cMTQaNmE6GfkTHcTAUzqjDf/YnGJC31JAbv2hyhI3RVJF7MbNexoeEDlRF729c5p4E7
Cp5YzaIgvuw+xCHPou8PSwIWOpeEK4TcBFVHCbZqlmRH7wj1R1sPkbjualWJC16MUdO4VWohBHzl
12Li4pFFns9IwMvQmMYFNo2DM2iwQ7sz8jIKncwSxVoHirbjqTeqqP9MJtnUzkJ4fq+mR2acr7Yp
dCNacjjm5AiLZjNWZU2Vj9VcFyxo8enNENbTuzZsRffBd7Sfj0tPCx/P3Y74/SZxpF29HZog5WcP
r/Z8g5k4gSMFZSwqR7p9JkmfNUPXa5/+E9gNGV+PQRCOVyqTGlA/PNN8lRGP2HhaakvMRulcPWPG
S0VJRP5ps1zG502RGFzDiFF22gVOaSWP2CikBe5tJAf3rJmr2BS622Gp7NlGaiI15aofq3+qDFsq
WFXUm6DipA1G4OpVZTIQF02qY6AXMuaBP64efmL2y+IKU6UwvAXcEo8+096R+UFCCpn9Uwb26Gcr
bPspXtVlFujoZAqDanrXVUEF+4SjExFAn0bbH7sTizcTdDAVTRYGZ/1mcdKIZ1ijiVsjE4ucaZpT
GCeVFdSt4z5X9VLRxlK9G5K4afVK9rzD3urGNu/yZeDZDQtcNGBqES0b2frjFemroQ/dLk6zaKWG
OHSasxBeSE3LPLY6TFN3dRSPC6typNcs6rBMgJkoQtZdyppW+PiiqAqIJWtThnZrmVhd7MaxM5XR
caQau8owJ2l0sfCiNIINtmu/x/orP6po98rphi72XwdZHMS4Ku3HNcnvNq5614P/suEkc5iNA3RK
O/TXrd1mXhFY9jR+zYOSptWpXzReny/11NSN59peYzzCw1MabdnhDLj/Ch2uGg8KVkOUNORk15JE
Mhmbslb9V+0LhByrNtQiPudKOrF1Ydc2JHBZotuyOB6IRwGElaRGmofFmO87G0fUlbkfWhrN5oal
7YphEd+SeSLpVdKWFbZVORYGFewGb+wfmcs80u4j2+BaCjcUoDiKizvA5+7P5YRZEhchd64H4tch
u3HGRAbBmVe0cKR+XhqfkYyixYb8Tx8SThFnIITtwIb+YrVpldSVjuL6arC1saFYfNV98BwrxBZ9
eCoy30q4o5agxcKc+4OLRBff/YeM8pzEfeek13XCeCpPQ+1lnxKnAelaNNL3/OLtoCfPTt/kYZUJ
e8W7IJ4+R7UsoJ1pAoaHHRd5qX4fRXBGbBF0mZO8iTu/UuNp2zOGDfqw0L8Ag2Ic17jDCOjgyqI5
QyM6Vs7g2NlVNjYVpKgsHUffOzJa/O88TwWsh5d2+aObj/y6+241ABYX3hQ3+86UwLOIPRQVt77B
VBFnWmjJw7ZeSFUElb0gNHHq5BR+P5brMUj8IV+WVVXBQKTW4HSXYTr1MBqBGqbmm5+RSB/TTDjj
a56OrFbLR1ZJzbGFgJLfqok2V6bPseV+X1RpW+XfAhU6MGGRGpvpXS0GY922BlnXRS0uLOqF0KY6
YwzsNhOj8So6ZrCk2IBp9F1sjGDosXjq3Y6wPPq+YZTMK0CX+ND64u/a1xrGtEtljJ3a4RZ6oJNV
jUBckVHSAZEg9QzntOogwITOOCTqvRcUzfB1Gk1M5JbD5GEtnCiicGn2FAqYW4eVHPpdBn04vCsE
i9Ib0bckJC5tPPALqL/mf2dhhq1ZTXkEGUkR6ax1SdaSv+M6L6Js1YohmT5PDZXdZVeVYCR1hL/p
3SCLjD8JApEDMycYekyd0iCEg4hoYUHRPYXPoG5uR1HgH49BJjLu1n3k4J2ChB7eEgpZp+KEd0PQ
vG96mcL7jeUQgVPWFYvghCNfY2or7A0HmWhvZrP8sRAXVMdh+bVUIe9OPdaV4XnCMjWe9KQestdB
aY3tq3ZoB+ylQXnG8oVdCFajujownmdj8kvlOdC2QpWG3+UsK+L4dPsAPGoCPGqGciqMs217FhaU
2xm2Xz34xoglqbStdFXWnsAfoSzGNFrURRxVd59RFqVVrWjo8TBYYMvl/eDSYOJYg5aGI6Ye4Jii
VyPN8Uz+ZlVZHPdYOa6KFm/o+wbuMEuqFq6VBNrMSC2JMHQsPIFlKUZZ4vFg6M12yXUDGk7jPMOm
iTwRpR+yhudSHkcgYtguBY8c6FSXaY1d4ztVAszoYOMDccCMePK48ZtY0VcWG8D/ynTosIb50EWY
H3emKuJ9VAlO3kbLSbYq6c88kXVxuPAnJOvUMiKDcWajQPiLh4h0IYbzknpd5q9yqzK4S6eDFVhV
E+3wMLnjmf1b0ZLhN1/RElxA16Ac0TIfcwZVaCO0I8BB+o2E76qc3HCIEU+Pv+zbyMjCdID7+BdC
SqjgqMoYO4VOuIH3tEMSHOJFaahMIOp1dhxe1Exh/4ctwy8LTUcJsSKmzRqXHSjQ93boWyznpKTZ
cwliWnYaNQPD+vi2MFvU5Aq6y0Jl+H9JlGFDMmpgGxALG8rG+hB6PlbjZIxHECOyjEpaGZVm2nxo
hSQjkOA1AuHMbQpCwaTC2MEqBLks6vG0G+w6Ss+7xCQtV2VVV5BvQnBpdjUNw6pZFrGeCD8dVMKH
ahnZlzrgoe6WBHdGG8sUJEE0HQvbOuax9gt63MSjz+wl9nYSLP3OLqZ3fBwHQ8Nq5Qi20mmfjBmI
Qp+LCxzU7eLKRUSQlDYCoIiGb3MShF7tIvlgEM7CbrTJsQNd7qyzsLaTcHSHqmzyejEkdW31r2Ov
lpDRs2pgUzIV5hw3yhJDYTMvQrbmo05Lj2UX+BIPPaiFsEPWJysYYpibVUP9aCwXftHmWrst6P3Q
uZ4jmuDUo1HLfd9VMcysuJp6boHXwtiOeGYdDTGItVsFQxD4b+I8aIm8aAZdm80TRsakyKYfQcDi
0TP70m6HGnvIo2EJHppP+YTXSqdrK3IxcQpTCb6OVVqmMfDI3MG2SFte1L1wDMPNyhYoZQTfPRCs
8jHt8Vm6tI0VbLH42Ll2WHhNd2w3RY93IidT4rWm8oxdiu0uHd7rJjKhUMBaH1aqYIPA+jWBBevQ
YRWhC8RpamyorqzomJ8B/XLkr9XoY6erpJ4MgR6sFlMzkgyQH+YS7qgbCwkvn3q8gOYplhgn2zRt
ie04CB7mFpxyNcI+jCqw2NvBHqvCd2GiODstyibDI6m8yit3Sh1DsWyrj8erVJVIr2wTK7D6ZnH6
vKS5PokrWFW98oOop9ZZG01TVbhKUX9Zen3mrZjdeuVHrxzw8GEO5z+uurGXkFhGvYVVytNAQrGj
dkJ+4FSFrVnB7bZOw968NrKcYuNO4WAyASK3jLmvLQWnRSzsSrqistJV74KJ+jb00/JDaC5THpfE
7QMiiwsnhNld1jquGsuVExnFP1bWJ9VHOx2SS40YKcIeqsqwfCWyoouPRd61xVWRwse8rvzUYuce
JKX4vpUiLP8JYXOn41hmeXLNomSqPqS5SPFdNBNJ+reTthLb7a2kyV8XlPdF5qoo07xYlIh96/a4
77nqLqoy8IbcFamdkjc0gVtdearpyKIERhWM/KDKKYIX7io2LPwh7gyln6p+TFwmx8TRblFZY/NV
O6RlH0XSIP5cRCWLB8vViTN6uVtoPL+Hfer5zVkTwJMhcpuSfpqWOkwmuzr2nKnPXw9QjtYVTXze
o+WoOO609OmSg6BNl37kBDkcn2jkq3ocW+VS1jhkMaIHOR9dZC1qvbRyR0YLtIw71cLniX+Ks87N
ssztfnrt6cy2T0hPAufYKwaSNW4jkylcBB7l1rsizlP2qa3LKspP7EKORbnSuT0Ml0Mz0ObcqpvM
+sAsVk+fmwy72uWVENWnSXZ+lrtJI2RVnKiB+9Pg2p0sxFIPUxKfeGETDcdTzlSauzrOqRMsZDXV
pfpG0khl14FT5N2wjEUzljc64rRtF60scuk6tOaNfdJ4WcnVso1tnogTL7VicaGJtOL4pBMFaG1w
E6iMNposchW3Tr4kvBknsRK0oZZ/UTl4mOjdln3bY+IJ8qH30zyv3T4PjUMtUpoW/FM/8qJgy8Lr
K68Dn7J9cJSxkxxszLN7KEw1jIiN3MyqIjCoig6dcSsahgTKXSpDHys4cKhDwISxcCm3DcMMrdEj
3nE0Jr2fmAcrevV6Kn0LlJQHZQfXw4M0gpdpMu4708koJT7zuOW5YX+ijk3kICMyQdqRdWmiT9oy
DcXfPKtxH9sJKSwZ6xPfapA8LdoS6bVjXtdg9ipGks05Qa8HWHBvg7tZCz32BWxZpELjNDyrNyE6
TWturzqSiYme4ttDElCizMGJbOssbVOTUgAvUUigc55WxiCmiQMf3eMYA6hJP+oGC1Rk0nhOVfZI
bCwqP5CYu5WTzKePHZJReC339IAPs6Pcgy7VPDepmFpHxk7GDKmMZOFEREMi5BJqUq11pQ1f1V4H
a+M0bSW+9X2Z5cfCiWT2xs+jDm6xKQrDpbJCGsoS6MasEUqaoiHfW6seY73sE9K1iQt/iESoKwtv
wNpqu+JYftjw0VCk2/y1qFPjpbYejJEc6xjntknBCt0b6Qn1LCxk4bNI5ydjmCLoSFoLCwszExkJ
2toKsH3uVmIqoUJuW1CTDZNZgE/M00akbBmTbFSJC0JktmJogwd84Ong8b+TiiCZvoERDpOQzwj/
2uZSld6AJ6ZRRoBRW3eSVBeZH3d98G7qI9vTX7tY8ig+DQrhp/0ZGrFFdzlJnJwPXDIVJpteVW2H
PFdhZ4ZU2E0UgoL3zmgCeSVKbJYUBQgyLMLermSzZLEDluI7nkngdHlRVfzULvy6U++mJnDy8I3w
pA15xokZPaC0svGoXQySeZnUzKhImZYmg59FJd7gdcwQNZIgNA5Lcpuz8tqwdE5KRybg2f7GuwZd
58NptnlvcmOUFmCBglaGbzbC7EcviUy6zMYKRN+9SWb4BX9v3r1J9/WJknCXJIBcziIIpKGGsWhN
xpfQwki7UY+44cAlafscoFY1DF/6hg608//pVO+H1SknMpbQ6hJ7IVmEIzhBdMwqZvZukjk6O097
4nfN0k9qRdpX+ICUgtT2+QhsW6tLMVc2VXgEu+hCk6xAnjxa6i43SWipw2rdVW1IU2QX26KBcRl7
Rt+wnjRx5nrcwT5LbccEgVHBEbHZZDCA1EyDXiLwBM7NyKfxNe0dxE/ojRiH7mRwaBmvu4AMWBRv
w3xq3+7ANepcVXjacNAxiME2IlZTpkEMBt+3EX1lfknxm4+YpVqNlmUNV7Rry+mdbXW2vaBBESAc
6YLKr61TJQraXoopoa21sHqCdKsVaBN0S6EMC6sGYoJ8qStD5P0ix/7was8Hak2KClW+HJQ16UVY
dTwDR9E8nz5j1Y3FnUiJmPeslEXW1yZ+wHYSHNOjVuFNxlQWsMnitJAceftVJgds/VOiSIBQJVbg
URvVy7rEUKvESnWWumOZJ3W5bLrOZAXjrDf5I8ujIxQdpXHVZ29tNgxZiQWZTMTNtdVgIXsijYoj
WvaLcyFiBvI69pF/4gXZ0L4Xg5zqM9UOJDlVtYOYAo7NYuAHdGg6mE6RxDk+RrOmgq2KyswwUSdz
YMUX/SZqHGI/hpaWUUdgpED4W6SHkblykpX2OxMFbgKLxJuM0Pk09KO/gJaNYeE2akLEyzplstwI
kmzs/j7IMkAaIiEP0dtsgCdcDUHrNc3KGjIWn8sCyRG8cRqxo0YnNgarAYxWsBjiOgwzV1gonKDU
GdAsXtN8MBH6uLEceqgN0U1J/Hied0/OCN9UgQvxUKFG2WSeYFUDCgueTvpvg9eYOLMLrCTgS4uN
ZaLduq3wvI/kIOdZNaSp0MfNmUnnmTvGZnnWscgyZTei+cZFb8rRm62RKMtkdh/Oif06lTTXZKHd
HxVw1NpnNSEn8IupQ3biW8g8Y59y3FffgRTCWMN2PTzXbTZwN3+Mb45AmpriaC76cH8ts9c2qZM+
iem3gaYtApk2SB3sRI5iBdQwqFICXziJHEajzRivkUTpklIli6JxEHcjC2FKtRohr7E9G8u8LeZm
lW9ChEzyGj5BirLHbw+L/8tSmZN3ILbEpgjHcUvC/cTwUHlp4/eS46sbyQA54KBMWAjnihDq4anm
e47i5kwbE+E7OPA/dVv+3qmLZqLMehRogq9xjmzBqzCtmvSTE/dO9capG9x48VDtZP5cFLYMt9ip
zTEcxme7DZcO+mFQ1PU/XVlE02ceSWMoo6gwhujhqcx3iO1WEBQK9tJ0VwmJRDXFQdL7a+j3g50k
Wed8yurGVksP0X7jH/vIOoAYhlGPxXRR8E7xh0R8A2834MjdZ3AbXim3QBYEEQsYgqnfFz1NYLbJ
xIxfC3049ECisncV5FFgosDBMqxZNSKHLeuUMFmVOEUy8bKzCMXDWTEHdL5vmcQq6VJThIX/jIfy
zLJQHE2Os9z2GU4P/wfrjTXQYDw2lA4XPv1aYODcb3Qq2uFTm0ZmI3s5Mnuxa/U5iObDU9FZkcpg
ioqkQMMFTvOgODrLz/d5gRQEYd6lYvntXC1HpiHuSuMZW9Rvwe83tfcETTpYhWzITFJh+1vVtYZQ
W72NxeVMmvAf1KmAYXfS2gMBt+KotaY3NepvAgnfIo37k5G24BerOPPAJsMJlcrueJsnR3LV5Fyt
JHLAPyZlT3ity1MD+MQjzGLdFpPkhsl3BAmDZmnxwCAZESh578oO1dx8iW9lNXmYbcYZZTbs3Qgp
QjhKz0NQQN2RpD0ihoeXVN1XF1z4yFD4sh00LOEOO1zLNdvCJZ6gU3bhXSUdlX9HVcadYwfVhFMR
q4IhJRY0xz4b9OtRhYm3LJiXnaZOnHzu/NDu3Ey12Ymufepqa1S1K4Km/OSB7tXvkqHugkWgOuc0
1NH7FJnpq65gdeGKygrGBVKf4m3Hvfx1YIf1OcrMwQRyG3Tx0qoj+mVC2aV75VV9xN0iwXdeLBFk
x5+tyWrgS5Mh6Be1rt4xlJrjY5ZY9FyOVbdsirFcoYSUfA5Q8nqVJA6SalHRIPrN4x4Z74Yk/6DI
yF+Pg2+FbjuVNlnSopKXDnzjughywl2vEgEYv1/XJ06UZZe9pO3nkNIAfVC2xbKlhTD3a9zq+jqx
iuqjYLgxGqFcexoNbXSMrNpYLNC9JYbF0OvQcluWdq+SLF81ve4Q3wRR9KXF2Vokmbw2XjZ9lV9O
UYsIkhErQHBssYUt7PesGe1vztjU/xA5sU9By9tFMIj0dSzrcMXCMcSJ84f0+b6xxoZAFQbGDN/Q
ixIYqv+zDZEjWpIl97Nr4DW8046XxSuR5E0E2Gzx6eHJ7iv0ZjJ0fJsvt8D1VpjyvgH1JoZ+jUpn
18KWKXqEBvuSZEhHuGkan3eMtqBLfp6+R0Zdxo80Wfyy828fE706yHDCiM+rjC2vdR6zKr0usww8
jyZFPBynlKDx7eGHvP2kn0Th9ilxB5G5qvD2Hqk55xqcNHY6lJavSZ9DZ6gDd+Hm4AfhcggS+SFz
Uu9DWHtW4doJ18WSdkWYnHQhF8shadD2hWY98bYSlX6VWaX8BH9bo/kBXwP9OU1BM50mSwvXaQh7
b3dR9j1tqXqTIZvxvnNG54uOQOtckhO7WPix/5amGvvYkqlAsBMjdU16jTi00uN1lPsNMm9tdUx8
bq/toaGLCfg90uAwa8LDkhgagN4GrAuFj55TAmLJemBqnK5ZaxY/CGlwQvMoOR2mYZ0RnXyllh6W
reMjR1hWljhl2ciz5cPIcLOZ7yFjrigGCUIzIBrHhJw5FBJ7KbJtgbz2W+TZEH1WsTsoLvWyRlKx
WXYsHU5l2gytG1pFiuRonp7mCPPOu0J0jZtI33o7Ef//cXamu3ErS7Z+IgKcB+Di/iBr0CxZsnRs
/SEs25szmZmc+fT9pUq7z5Z82kY3YLggqapIJjMjI1asteieOdtKnanS6LkpgJ8SVRnXxdoGV6uz
HluncT4DGdS3ncFNi31w5DXZhgWUsuz6NAlEFNzDBZm6w+wWf61+Wdw4gSiOFcDKWZF14rbxhnrY
dWk/vqx1Pj6anl19MtqQDcJfrPng2MM8xo4qss9zHeVlkkuTC8gXK4qnIQMxC0pZghuyJz64nhFe
Ffnq/ssCBEpjMDpv+cO012P3cWx5NgfZsQ9FjWdBvF/bIwgK9z1If8jC9W4M6ZRPonDWdVfJ1ryx
ZghCfzii9Z74yqzCRU+zbmnfO1Dw3A/pv2XatWrYOn+WonQvqDKNJk7H1bikri8P4HYDkd7L1A/h
mPVTkS3DVVFE5idjipzD76eW/+vUItUkfPJcswAm7kcyoJobrw8zfN6yBTyOXlSXPndqy6edbFYv
lqZdURA0XVrHg0dpvStz3zvLocPuKCuiKKE/0OQ71fnBl2KoJ42UgDi1Rp9fV37Rn0nHWW78Mc/O
My/I3LgLInuO+9WycwABsxljZYVdEjabJ44Gw3Ioq8G4jnxr4g1zYFz5fb7ercvMdlZ6hThkM7t3
0llFddXQFSGjdJopi2tZt3Rg55KWBz2CJ28C4yAX6R8Ge2nP86Z2VKwCusvMRNDVxKdIvnOioqVD
AQFloQEADDv4dZ0lPa3C61lEfR93hfDh1YZ2Z53Ty53V0fQz+1+D6oovYzsPf7mFXVAZTWX6pzrx
1/ij/RbhmMD08Lk/H0OyY9M4qJa5+hn6kP7iaI7KF5qiKyA7twyiVPBj68f03G+Nl3Uq5xb26CSa
/8OEDTUFma2Pp0VD+Hu/RiAW9E2/BfXPtPHXcfd6Q/xtzOurovaHg7lN0Wep2vGw+nm6F1G6fM1D
NQnmyWZ9/v2M/VDPvq6eUKsUICfZUJM+Mna3ZpynbqnKn1lg+g/St/p7uzaMXQAOcsm+ON6MtRwu
hNs25/XiWNdDG7CRBfWw3BVBHkJIbufpqjBG5y+Y89KLQ1lUD384y19ShgA5suOxxOFMU1R+GLKp
Sdcmku74E5BIZo9kFl6fUHiv8dib043tTxUQbL/54S5UXvdXvplBFW+pLeajE3T9kxfV2ZUZzNWj
rdwRQJFd4KBKVTPcWRkkrqQ7crrRb8qGu1PYO3H0v3dUkkWWDx9+/P9A0fz7f/oz//2eV5b/v3/C
yJMmcffX8Nt38ewhrVLoP77p3Tdz9Lez0+KGdz/8IrT4W2vwQUpx/7NnM/of/vhOZ/FOVfK3fEVr
EWxNLP3v7PMXmcUHccq/9Rmvn3sTW/g+WgsgBNiQLBSWKhvNv8UWqNMw1sK/zjvJMP4htqCCQ1YD
Mcomx31TWli4Rjs2jHT40gG2KZT0f1/gu7uIsOTt53/yNB3n3R53UlrAp4FhB9/bgRHzfv3WFgWT
NVfeT2gmmrhqC1dTSk+wtOeNovrmGsrrD61c+9XdETC9fEmMLjUhiCndRurspQouoEGw/qvIaOXZ
HDV1f117jTDWuKsWT7x4FQ1AuES+X5dOkrEPWj+DpVvH+zpfgvpbGHqUcGQZQLmZX+hykeyy51Rc
4anmNrfMYW4B1D1Vibibvaa5soJVcspZ09DSthsHFonRTx2f+cct/Q+D9AEkARLA5inyeHgKbg+/
Ak2B1RQj1XT4k/4YTYuzoXFr96x2p14FZ1ufQWalxSB4MmxtpoWd/mEjtuwP9wgHCfj1OE3B8WRL
/iWslU7Y+6Zf/CitSiOeQ0fxk8dRhBympBk5Z3QMVT5kcDEM19hEe0e3QBOtLXfzZ+di8PO2r+KO
LRFmBQ8xlfzt92P0PlfCnAdaOfR9ZJYakfuFirrkhWHnyjF++IaaTHuXbUEWyEMduoNjvjLs/OfK
gwX2h/L/w73Rx3XBbYiRxHsyJj12/0DmxLh2QWc44Q9YF3Xvx/Br6v5L7qZ2m8VzWYzFbZvSGIDi
kXdopP+w/30UE7wycNn1wI4QTrCG3h8+86bCMJfc+WEEdSCdxJtNH0BypDNw3m1FUN8UBmXLtVPJ
dXwALjW3PEZmWTMov78B76tebgBbHrIsD56sFjd8LEQHUpZyBeL5nkZb66ljJwUbzd5Imz5aj2uo
Fu7K7w/568XDrPcxp+OhDiDyH1MQwD16bqupfrj+zCo/rJa/WdXBU/PYu/siTF3/WY2Muox7eGL+
c2euk4r2U9GZYv7DRLA+RDIGAASFVcJCJRVxPpb9WbQhwBKD8YIBadAYZ3R+9IJoli7vu2ScS3dz
k6LpV1vEC5UKZ+UVZj4+NMKnfdgacMPgReWNgotFO9q+b6ai7V9+P2bvN383gKdkUrHhTw5MwWr5
WFPMaUhDdFteFjUoJoEJoYHBMpcZ/gU0LmcyHgSJtV40w9zpl0Jk4/92sOho6KoGQJuEySW0vZ+3
oQS2Xnu/e2lrT3ewS6IXUB7MMtqGlw6spepbn408ifxN+qBEozQryCg1Nipzoq2O/K/oYVts9XTp
LpXomj+EFevjHNMtCuBSHg+PzMbzP+qDFmduRdRuzksPA41uBIQ/UY93chsK0SazXDWXACDgldi4
ygYkNKy21Xige5eeA6/VZZY022aulxCIWjoqbWT68C1GDwLOvd9E2dYktkPHChQCYaDVXphbpPu6
VZHqBuvv7/+HCo9IhTgBGrsPGcrzeSbnh4jBzGzl1E7iOfA6r/QSYcKwl0Cko9boIXx65fKup+hZ
jy5/o7FGOBFWqkvlZR4cXx7GGQrpnxa0+zGKg4OTjCDZ0eUngeTDtKjo7DVp3olnoVhFcu/0Vehe
21bu0EnuR43yn/gXTb6saxCPuZplnhDwZ/8+k1tqnKnGBfhVxkiDKCx8nSAsJ6ZKNXr69nS9o4ll
J0KNUCUsv632K4B3WhF60yoYfW5Q10YaIaf9SoM8bBYqsNjxypWXfjN1z1N4vdMf/ABShJ1US1aQ
YMjXw0dhpsnDYbdo1UtH8sCZF0arc4NBeA26ut5vKSijSVnTg+t023ClVJWquIbwYjeJkQGsnIEb
z9nXNmxT92kyJ90OCyiJofdBPCFF+f3c+BjCGX1KNfp/6Dl87xeVlpOubWZFon7erAYtZbwAPgjN
Tiq7+twZ5Uyg+P0RP0YjoA3Euhb7Nt6v0S9H7JUJObtx5q/ONurJOAPyEv7sHn6DPPiT9PxnKKgb
k3C2x6HPrkEKwDv/sMp1Oiv+jbSQ5QY+RSwbF3xmVIAfkUx4yaM0Ir95aijNBiiaHVrQn53MNdcy
r/rW2qs06Io7eiO65SByr8ugLg/21MU0bOd6igc7k5d1GvoPC/qUcIX7bsGmGELDLBLpbQuNqoU+
IaJTNwWxcyGA6cVOK2O676ac7OI81QADKx+OknOLdhCGeexUCjLB8fcD/zGuoZMGWMGSxdY1ASji
B5C68iEHzLIPHqex1eQKT0FQu7SnTc9blyTLPcuteWHaLlWk22HZ8JrZwuLSU9oZy9lOH9IFjAWi
lCw2KDeFsMGL9qXc6OweZD0JzZXw1opVl87gJ05sraApTyqwdHv+95dkv8euECJ5ISI6ZBo0yv+D
5gu4pUHY0NqP4ZA7rK1BZPoEBsPRxO7TOsYwVfOMUiizLHFipQ4pSkg2GiO3SOOtxdO/ouWM+LWO
SljgxQyvVsYnfvQbfzV39CWuWeP3h8oIlHMQoApOn6zsF1zuHy7tQ5apW4Q8jdzWLXkTWfpHlAOY
0wrqsVsfnYzivIJCrLUZG8TJ7vtghpUNujJ0cnsKELMS3Bqj05wsuhyaZrs1vkVXNXKMcX4kS9V9
/TkoHWafM0GD+gtlccQUg4OtRWr9SNg8Kyj3CWu0JnUULIbU5CdqLIuhaDIXEtYwBLqt6tVwfVGI
RLYmyZ/GR4dC7e/934Xtf6iCPqzR19alzf5Fx9iKzF9SXWveXH/1pfEZ8UxHdDiltzZaoalKqCzz
rP1TWPiwHelDugAltsm2ZNKB/7AdaW6g64sl+NyPFjNkWHkMUHFk72d83FK4nbdPZwPGQezXjhZ3
1BPNnm8NQY9RQmBZD3eB34dpeUgHF4XawIKc7hXuFuwAjcHCH5aWjerttmVybhlKFD9a2Mkq0rcj
A2Vj6I2ysHiJ1jKa7s0OtXtx9KqKvQnOqq5Tfz/aSEbfx0QuXm8CBAnLgt7wS0VFOtgbmbmsn/N8
9es0HsbKQcg5m2l549ubq9a9zJUvwvgdZ9qsR2eh3/gLXVoi5sm+m0Vtns3p6Pq7/4kz7U6IyLbd
n3nSprKiXdsqKLflMox/4Ekvhle65eEdQ9pcrHEej7+hRqucqSjOl1dStOxF6b8jRM9+ZxdPo1tn
KX3H4SMVGpuGufotCTqDVpOb+xPxeQUYrozHXxnP7BjB+MP7J9dZoEvM+0//J3rzOMyzmVT13Fvl
2f+C2LxYTqjc683pJqb0Zqle5J9g9gyoHtvWFSI4H6O0AHxtvaWS2b6EGwagOXtpVhSH1G3m0btP
W2iA537p5ll4YK74DsKHaTO1e0UfIv2KM8PVdOU8VVu5ns/w+fLiOBcNu01SRbNLgKW/N6JlNEbf
688h0c9Gmsxwh8EXRkHWFcXD6oSLf4t8PuBlOP3SKApaAzEGFy6H27relS/bKCN7uih9BBD2mbUY
RhAka+lVY3Bc2tJqYJm7k94XTQ9l2nSVOR6byrclXXlYdFJ6eeRlt3CZZxHclalRzvUhqBzDFufV
uEbhdOuXDhqdWEaRxiQCNXh59YR0NDW2S9eF9JftDdh/VnNN1Ja5d4naUAX1lVXIwqrvynIuw3Q/
lwQCNFWF5XDuhCx9SuuEwMDem1m+FnJnai1auGsH+BntFzuzW47XlHUUPY5ZKGWiqIMZWTuE4epP
ieXn+ks4f1KWWMpI5/Ru3nP1icghKPsHKCl6xJx6qHjp+nwwHtom0CHfpSsWBkk0Dx0TYGvJN45D
pBreJ06Xmg/exvDJUmPn7CW91iDXuUWR2VqFvj0WLgi29y+kK3qcWxcCNvyO0VDcCqOtwtz9KSUF
jTyooiDTSubQQv+WFGHuweyE0T/K8Wko27HAe6Uw8q075uPmWst1WAb6lAvutNgefGYWR3D4k3yB
eawnGDQKfee91eB3ddTooZkmyHg0TQYo05zDBK2da3y7HqUcR74AuIHVJ94iOv+h8tw0chJ3jgCA
YhHkFmPxNnvSrY/4yqA09MWlyAF4kSOzhq7NKceNvE3btsDFR1fjmIUyHt6G2ji9/e9BPr0PpMCG
G2mLhhNAUJVPL1Xhi0Idi9ZZuWhpbwsHyWwHdskDBXjWRbF3ulHdNg1MNSrvUWXn9IjX1IutKp9W
/zZqxo5RQudc8xZbgLGpBJgjnaK4glnC7c4aeAis0SAz5Ut0GkH4RFqv93ZNuV1QoyUCuvtsnSEP
0dwe83RrT9PDT6ua8fFd7C5QSgc061Wy+GvOPM1OdJ7czX1+uXbSDPLHzSjccaBpnzt6eE8TaRvX
kbPkIvW3WIXqOQ68J4fZ1Q+5PvXTgBrbvPFDVzudG+yhf7VVeb7hN7mIY/baxNnPhaZ0X0UlNjwP
GNpwf4spsOWL5Wct06f3yFi5eDWR7N72YNn6C+1Jv7hTFvJSt6ZeDrQJ9TC1o5/l8+NYZzgEHdos
5HsxIbAy56zq18Aa4ES/zpWi7KMhOL4NeVROiotZCmRnM6qPpePgpSjguh4nS26++UjmVobTDokp
3hAJXgopB/fKvKNkGmqUZuc1gAGQDbcpH8+DLtPLeUSTxO8qOLtleIB9bC/rhRP1cKbOBrczmyap
I7du0Nj1UH7PaRlBBItpZPa8kDR69U0jR/5H4QaI5pmzBVQkwfLrm6kaUkCBWZUc3cqzbnry23Sh
CkjXTc/9OSKUl4fFkQhP41DlMJ7/1tEuRptG/bkXocRZvpq0Pok3Wd11UILf4ORyqHMFpzKH+CO+
owHHY+hMlDnDcXRe14zsUH9x29O5SrcnFGndPDxKZ85n/2w4XfoSZT1D5Ihlq7iiCg8KDxsf0yLK
DcrVw2ctQs8a8Co9xU/4aYizBiNgjdj0GPFQwOkyYsUE5/2yAAo1YigOvv+MSqVqI3SHxeo3146w
FO/wV0vXsJOHAuPhDWRBuFkr5DStVKl9nqUSlXwMV1pDbyllOaih9NwKvDS1KkrfpqF2apOhBpjw
LpvK1+tpgEINCJ9V4UCodPx0Zc/rVyJNeaDW04MHc19DBej2KrD4ssYDxbvk8aJc5deZ9Cw1Lua0
V6q4iZxSg5TdyHZ3HVTYUgyfIDI3a7pf0tJY8wOMY6/ud0AXdOhjuPeh/+xmjkVJ/rdM23A3rspv
G71tNF6qp5uylcXkO41kOXQg0U5hYjByMW9ekwafqm2cjQdFMg2qsAkZ+c/EW+aXMYuNESihnehp
JHDnkQfKS41S1QX5Kpl11HSzePajNZfWi7vUfn3j+1Ks6cG1u34w/poLq1zSPTuaU6NCr8G/jSSs
rUA9gUjO1fDZzGSZZUnqrU6+3M8BuY38EU3FJO2vPVp2ZR5VNU5NlBj21ldPaB5tt/tbjjpYVgev
Bi5YNFojs7wpIzuZ+KURTHEw05ladm9XcrqXmo/I8MAh1AKf9DXc1PWk41+EmJMXsn+9eGlo63e0
r+h9Wtr6dxCxDN6xZqt+Y+qATjR7Knfd24BUKFjKGTKR9GYbVkvsSxaqXpVRo//yNmVR0RGJoP7q
P53wcB1OjSxBTqacILZsZYZ3Yx5kcxfPZgt67q7YBtjnmuHChzJj03BgT5+IF5e0bDiXm8n8dk36
DzfglvrMMYbio28H8lTEliaZKsbDqWJri3ILKjrdYnQ/VaeAVZ2ARolFA7PBqKUGIXvoWq67a7JG
dmiopT8aD2PhwTyJh5ku3nRR2JlO43J34RjBVOvTgt7HCeG6xj6CUmXUi1zYus24a+dFz8kg3eyq
iL28bxuU12XNajycBgQcWAe9KoSQQ3jvLaO8zG2nDsI/AF8fCnqwHOIDM9gmuEFt+Qgr5wM9BPBq
+yHvOsTEcZAhM3pQc0eYlYarVxA6LK1Yngqpz/0P1d372k4fHiU8T/WBs/qfqDXj0hlzHwBVnUJj
CQbMWSBwZCX9/lAfAHRWE6ZPJscCsuJ/X5f1/2iQzSEeeCmp5N9zxESo3yVSpK57ywM99eyO/Fzf
1BHbOyYJOiZu2Vtw/P25vIcQoOYyfzBG4eJphzPP7ffnkk4OPFCW3gPPdiWMFR5GZvLQ92Hg7LeO
1PlP4/zrAXG2AzjwsSECXIw+gO0VpidW3ZjpvVxaNoqsYsc/D1ZkRMCaryv79xf4gZWjr1A/qAQx
M6Qfi3bUhwMudelm7VD7928RY86hW2vjNmf1vMPi9uF0KEW6qU/j7KzlrhlbHc8dRWgw+g1W2x9Q
Oev9TOeMKKX0o9e1qgCf+49tsRX/ijlYHXlfnxYVanG9xpexSonrRTgV3ILcHVdWZuSwOZBaGLk+
kVI4ctySCS5levAQsHlmvBBa1oRQL3k76yO1borVoZ5M5lM/S5zC7B+G9T20SG1C6x2qk41AgQSP
JfN+4rTmkKc4BkbfzRL88W28bB+5ABmB0+g6YQ6ntknMxlV2EAcYFBHjUFVbfTI47RI8lrPJ7P7D
eZ1EJv9Grj3AKYiBiJFQwDJn4fS/PzPTpBGAsWF/VBvs935ve4tuf48803Ps/uq3lg5q0vUZYF4U
N+lGeQJbLhus5pLtAc5HlnQV5jLOle1S7Jp3OAZkWXe2shl53U26FJUF0zK16XF87SXSyWyvSttt
5b6px80eErMzEapqqhDYDjpFq3P8u+jUQKp8sl/nNm0bSy7XVZZPERyNcfILOJVmCTfgjMw2KJpd
bZSC5fe2IwYGH8vj6rSPkRKGRCf/dd2cctvqdTRn9ELECmoRve/ME9oY46yzQxLT1h4ZbvZ0fwxu
nL7W2YNxWnKCbhz3zRShtRVx1Q+NtcUthlJtsfNFgM0FxLpTjS2J09hEnHbO1y2bVs7M+G4y1LtG
ICegDKT0lW/vRdhxyKYijZ0uTODxIkvqpeEpqEcA5LqsHx3yrMi58dchcsV56ZuGrj77SQHsrafE
P4IV6MhdXo0NOB8lfwCsHZcoG7s0McYum80mljz2w7PvIhmJYN5nksdRy8/eGk1b9xmAW7dQSDpM
27/BpxNXj8+FAN7Mdsxz+teHXEnLKpPGIsv5a6XW6cMLz19m+9nylnUIb8BpUvEJ6V9Z2fuy7Q2T
0sskQR8SjFpp3u5blKTww+bF3tSKNwSl8JSQC0AWRxi+pvNVFfX4osT0P+eC8i0KFY24Ijf7owuL
dH7xzaZa812KOxLcyCZoG/WlpdQ3RiQ3vu7xvOV8kgZs5l+FDYECXUBe+/ZI2va6sYO06sRkbQcd
5U5To35NP9qgrqgRcAkrRhFPEO8bK1Z91gWcho1HXTzjchd9Jmp04YNo8Wk4NIWXeXGeZfODtxYe
dhPFnB7xu3POCtPZzhu1TGeUzt19oHw7WSIvvwlglpqYOUzqc8qkPnMzD0E/qy9/KZWov2RmgZI0
siCphrUzHKmuwDDsFgsPYT53FcsRNZ9/5c+F2AVunnN3TUMdSjSj+7IrxtutrAdzz2Yx7MPVdGpm
rN98z8X4YFuuuFSukV02Uz/svR5vCJgP2dnUjdEuj+bwUyBySSNZFD+KXqa7OsfjY3XbduelkbwI
N7s5rGlL27EVHm4KVbi2iVu26On5yvOQAuBFLd14pNEODRlNyLFCR7rFa1R6h7w0uwfhAgbHuG3I
HrZrlz3OyxZ+qw3MnyJnbD7PoV3sTXswL1C45UXcGQZCYnChgxp6HkVdBukn0KoCgszgRD8segsk
0Jaw7ie7zIuDWFtjb/XNcN9PLhUuoWDXrwui5l6tVew1c5ikQZTm4ZdisqP1nJb3+L233dLad2iX
yauLJl/jyfHCn+HgBc3OSA110SDo9XauNZSflsmptJ1Ad+n1gyWTNMy7b2bZi6slcM3L3rf0DE0h
+JL0TvPFosblGk7kdI6bhHFRVE5u70KiH/KEGdLvtqH0pU4TxtdZyPmnRKqc2IW1fev7srNpYQv4
atvWM3PzWtQxFB2FX8I2V8sFenCZxRhvFDerFRCIyeGTCWmbcwEXtxYXapHqYIvRvvTqZomBFp+8
ef2Ou0p6g/JljKd+HHZgWWYRZ0szBTtv7XAnCob2RuSu+rqKhSTApJ+a9fFY0XSvkqDIPBHDO3W/
0QrtYseu22NHZYoLbDN8wqij+gTXeaiSahiyR5mv8otaRGPjRjYuSWopUeKeZta0+EJAHhbekm9I
7sIZBUyfY/yzTeW3shFbTFeheWq7AsWemKxPEaYc58JWYTIqM71wi9b91of+clUCME+xAOHjoOkA
D92QlEBjduXjqlzEtVVF35RB9rlD0S1LvKd6iR7Drw4Eeh9Fc7EFZ4PV5XcQQyATzLl6tHFtOaJi
s46lmPxv+II+zhRmj5tstvAoBSzYUjbZz5UBOeZYZY578o71YVCRl2JxLGkRVtkQm/gBnPtRJY6S
xMeKs6CPHqN2iF6cRTifS5V2L9M2bT9HJvhuCjr72qWTfTTZKXZykcMDCY0Re3M7XRmqr543s2uP
Tm2lUIHAL2/y1XTZyxYiklkWIQCEV/lnAZ2ARPRteay8UT1CJnI4/8m+sMzWOZS+038FCJJ3UZur
M2uto4emUdtl1pdyv+CLoOuuprhpXXO4UKM737V9qj4rhMffnWoiONhynW7ctWHxAKLcWs4wXi4q
mM+LeXE6gIKwPabaL4J6DEofdXZ0vuHydZWmufq02WH+GFKrf5VbOHxmw89wgVLB9WYZA6QZvzjU
Uepd0VK1HHT2Ub0LkX04zHfVHrbM6O4qMN875PdCJlARzIOCpPxVDKObUc1t25WK3PESZkxFOdp0
nzNnixpidrPsnaAKzyyaTMkkNvc2nDIHKFgZP4zUhvR0tXruVkTJ2ixkz7tgBEMNryrPmYJhb/Lo
TmQldSTSq9kQ2R1lfX2Dprt9qgf1jc9kIIuF9dQ3ZDDlGJQ3S1TC9/OEVVxEnbCfRyMd5wQpsnkN
t2R8LOxpksfcrnF8jHAeunTTToWHyGza6KLJQ7Gjcehi7ESDdRdGWwP7exuiKW6cFGcsgwbz5YpW
ibH2zXlQVxLZW32wFmXN5y0c61tncY1PQRsVIsGxEGOePBLqvsyKqdnTY1zzy6aoumJnoEmEgpem
lnEMpr7f7tewVWN+1KmHuYvk0tVdxah1M0YfFUWgwnkuIHNJvGZMp2vK87JPnNFCGRNs3ZpgQuJf
wQ9Lrd2M80N1OVD5DU+Y3m0hrk+GQi2I/NPMWngs2iAjuPDsxWzLz5uzpvYUr4vEufPCJtiZ56EL
BH2UmJCpXT713vgQGZhoQPnI6ghhhJFmSIsMN1oeCkRNfmznbv2pWy1jO85UNtpsSNrmFRKEpU1s
BXB8HdSEU+zkJHa2QCkXJYadiY9vxsVgYH5W3uKz4kebw/C35tLsAAaaStOChO01t8PgluGAp13p
1zaIbt+xHsKtl3DdV7vZu9ZY51dYiZd+3LTgilqKJLFpaFY6DcGI50mLZqfbZ3SmrqsCXG5XLsVy
5mSuFe7wT8kDMJhSWedVpgT9r9EL1tieabf6gz3cGF60BElTpm4fB27lgP0AEj3hr6N+TBGpiaPE
ah+7LkVYm2GhPNoJKVxudAnNYLhPyGJz/3413C4gMRvDtcDyBiSdN3SmUfCAZ4KQDP19LmoRe5m0
lmhfNVhX53thL53nXVvG5I+PmCM16VkpQ/dbNk3P25Znj1kunrMIY0E8K+bmYYZMgF9VivyEzcMk
SPjoOcNgu6xXu75RTjEesOWIEiHFJuIAXqBAn+g1D6qt/Z1SPtKDEMOBWE1D833I0u2Ahy2tkmxJ
r2lphViHLv0sdxubjXsX9bnzEMBYUXg8Ai4wH5gwMQSs+YfVieqTkG0f7nv0sVd913YPo+yHbD/i
tK/1KFj7xUazROe45cid3cr6UMnUe2gr09pHQ97hX+cZ13a1uJe2oEvWZT3d0oiyaGfbKU/5G4Px
uC22Xcc8jadudmY0yX4vLL+7gbA2w5VTcxpH/WwuCc5yZYIL0yTiCGUkpEUYeON5j7fNsl9BVR+2
VBU/Uhyk5LGkobNTLMoZ99FK3bDLs/kXflXzTADyC04hvWfXKQ7YzfvJ2Ir8qSwy6xmoZznAEomO
nRk1Bx4cUN4ZpalwGvXzL2bbPNYl1KOMwu0Q2Gn5tZvtoYs9p+u+OmaqLkbbSRdEu0sZJgVo3EUq
bC46M4FUi2VKQtd2bkvKkotptorvVe4Ez1Wa4RxqOfMVdk1YhAnZnTtglE+gvXalY9qCKrQ05bWP
3R55K8FRT0L3u1s1AD5r2+hde7H7l24KjWJf+wWdN9DLzj9v8bvvkl4VC25U9daBTgVzafGIBOKI
9v4oveta9PZLnucDfiU15xCX+A+HScX3YtHqMyfyVXjniOvtAANEnJsUuVaVXTSiG/4lqNrypBLY
Ejyz8c4KBXY4T2fGUPmIoEvjDItf+1E3qg/WNlUoGFdD3HreUr6MUyjYHqg8D92YQr/pUs+5olek
LsWK81usMlKaq6UfxUtlD0uR9OBaU1xM9fJ9GFbWCouSOm0UwGY/sGHnj7SApj2WoM4FqGgGRweb
O5L5wJt+Yj09pYcmyIdLd6V+iw3SkWFXp9Lw9oZsIJkidfKehr6uvwZiWpKqd/pdbRrSvBnnwHrQ
3tQRNBRyuNgf5rw+ziRVF0S/dt4vMs9LUrmI1FNtvdHdOPls4XaUaurX2pie2CuBo2cMBYJJlLh5
k5duhRvP5IPdN1VSViRp+PJQxk5JusrCJqd22nT70vZjW92iUZv7HVVFWhHSIr/bRKKsMavXo2Gi
EHdv/dFJw7iyZOF8q+EpGm0yGeFSpgc6NNViXld553dRQrW9uALZed70YxKw4XrrLqdhou2roA+7
666d1rSpUNynQDo41VCAiTv0+VDh4gVecTQe1Chk8SXLKrfLdrhVKXB75B9Oq+JpkR3asYxcrT0f
89Fo/upl/1/sncl221jaZd+l5vC66IFBTdCwE0VJlCxLnmBZlo2+by6Ap68NOfMPR2T9GSvnGYMY
RFimSAK4X7PPOfNkhpjVpGUVmi3LncdIaAz79w1kzlAF3WIoIrvPxibnezAU+JwxA51l6DzBVfP2
f5SKaws+xz6rlsBtkhkPhc7Uksdf00Gl2SbcQ+FuszhNjebmhsSobVfMgnobvHMfrghtjUjM1h6Q
d+V+a9XeTV/HRiab5t2Ry6rQ2UaZtDgieBwPz2PCQME5DxSU80VkrlgMf4z7sc2xoUdDOTEeN7M6
e9NxIpjKwCyGcalu9JG3t3ppzVq/96Es9DJ61AezSbG0g4xM9ZMYx3apAV/SgRqH3iFud03jZDyP
laEOcrz/bjXoIUr3xuWJSWoJRZRj7NPBLpelYew3MbpLfRiesZBGGFezkRZhI0E8XGYHVe2cV0o/
J4yUwsIMD78it8Gy2GhdI7SXVTf2LJrKZyI9is8KOMfgaTVqJw9Z2ryG4A3lu6hyqixw66TLw9rq
3SSYOsCI2Vu1lm3Xao34DoN1n9w0nu5NcMwDg8f0XItI93PNGm8zdVnKsNFLjBMnl80jEqXHzJ2l
fWwp4WxPr5rF8OZK5tW+GwTY3Ow0SB5hdvP3ZhXIL6NuC4SxOEfHYNDX5dqnipwpEJQipAKlQ4yy
xjT3OIoNJe7czvymrNG8NJ4ay1a9Onmam4FMq+p7J9iYen020RpUKy7AnugyNQkpJ7r+MCZmPr3H
yrxNXKiotcpfcxyZEQZNkbIrR9WBBtFat/IjYdR1aCyiP6jISl/RyBoMLO1Ii2ufgWJq0qHaS38p
HUuMgSbMcXhh147tBtAkLpg+EEGLh8WoaoAsDLcuMZ136RktdfjtzIZn9qSe26GdW8VJifsadnpE
291getmUsALaMpJdUJkuOxBlSPaA8nwxNsYSnj477aFtijbzRwZmbysbcq6NyH0YFVHzPtdmZ6nN
fL/wZQeGGzluiP+D/KFAyzA8zJr4rPAY7r/SXMrkwc7Kbqu6dC09UMFYp45YjPSNRyQCcx1h7rWW
enQLlxe/x53KJ+/IdYaPinDry1dMR70mFfIz9pLjveyKhLeAbop1pF3WPE3tEjo+N92ryvjQDtys
lkeVoUUaSGCML1I3EK6ZeW8cKiPL/FZ25mMbxfVu0CrxYnW96rk24FvSFStIeL8uHoKb5aKiPkoD
bewnVERFBZHtppM7HWOrA4fqqxX+MI4wmnakW2y7eLphHwfEBR8SEwMmT+go2XDo0vFLovKJmMIM
jY3Jpx73LUVBtfS3+tiM51hTJycQZtzgHg1R8CRnewBzHSreJetn+6vRJU7slRTgd62yVbw9Sd54
GSvLknpWHrnwD3mbJgEHegbqw7jkfi2ZAHir1TRWmE8QXYEuyjRcUfAzoTDht+AUyiaY9Oan7JMq
1KJ+9uVgLq82T4vpZh6qrgmKdnKuvdkNIy9nmi0NQcoUqNTqW72ItBuHDCIbLgV1q9epkXuDZY+G
0j/NT7PSIKcu+8wHOtK+IcMYq7DqMaXzU7PPOt/GM2AJRrlk2Bx3zhCFY5I6Bc/fTi9uMlVbTNTX
0nxWcGKfL0yuchzkjLpcvKIp1dfUZcXulWz+L/hK9mLL31hoClwNjL6NhFmGpZolT3gEdNLn3KSq
oz4PEr1rne1zs+6kLhlD61odXZyi1F9a1vqxh0PFq96X9Us31LVHPB6zRxxKIXPiiUu+6F5jzHhi
aqsZmzsqj9tuRE/SM3f5WsWjcuwybuqgS3P7bhiH+jSYLeKCzkag3jEdUSLhPDMxTm0ug9h6a7RV
D2dD9NepW7QjtvCD5mfYDm7VmihhNSpGPHbfO4dex+I9wOCWwqlM3XmP8c1UXJFnpkHHcCvouNQN
v9XNMaR8UW+qpU6A0aT6kkTL/IIPvuo1/SjQ6pl5WDpF9BOOVQSGaQyfHcr9PUZF6lsN8vwi+BHT
U2Y+OBjzF0Qezu3MVnnfTAN3nTN+g4gd7ptRLBEOT7VQuQ/WezdWcioa1Sj3nAc4PI1OrweEd9ww
RVPOstW6LxnDjsCZaVRa4sJWb07U+hlLYeMxS3Sj9A2m+semqVSz9kD7cl3/voxM/7swb5gHdW8c
UHk5BSxdo8V+oaOty+baGX1tmHdDlrQ85Xvs3YBhuhYpAlvpecnKll0DG676zlhgN/Cx1xAHaIFe
4xiSHAVWaNl6hBxehs9ROkvzu1lhVHnIaqccDD8yOjEogTOZBqp/bmzwCbssWchnrppaIoD0UlfK
RkcsGKDmVifm47jMTDE9S5vNHTEG0vlqVdXAQ6Vt8mIueI5tvkoBdR6Lcfx5rDiGoDCAeuBfKePB
eBbEt9w0cNOGCXuYNPUP0SqL3QdsQSHDwr6RS443ykoAF3hKE0cbtcw1uCVxxVm8ivZh0p2BFibV
Z6vrnjc7vQlb99V06PvQqKRzdskw9cDKB6dtwlZC0ehj376N+Tqpi8ff0qSLL2uDksxbm4QnA5EA
dMWuz8R6eyeGFQu32CfxPNntl1GJV80kas3J+X/A17Y13yhDT8N8ky3YVlk+OSKEvu3+/Xruz6tP
toas9gWrQxZz7D+R3f15N8eozBkEWPqPsm62hQZ2NNueWzerjg1obyfGCGs0iVmBrE8zVnR/8wv8
ef28/QJsgFFluqy8MVneQvZ+372n5oLoJU7t9/zXL1D+QgrK3C244pSavdjfrHv//IrURtu2Gxcs
3bQI/sXb7c+vSEPVDtqsTJekz7cN3vqBjDW9WY0Pi+KMxvnff8T/v9czBSvv7R/L+vAQ+Y0usOe5
YZgnxss/lkVznNBSihoGpWbdk8b/kQjBFIijVMfh/fF9CkP9q0BNZ+KlVlOaXX4BPOCE297azgnc
4UBpt7v737/B7Rr5bb/LdydQfsAqoNw30H785Suknp/TjufjAXP/Ljd9bnJb/2p1oAV/Byv860vx
1XGdWPTy27X7l8u1JBljIaMkPvyCtiYTm2w27lq79eof7+q/bg5PS/Pj//6fP6W5/u7moAqBzOJ/
VC//YudAaubbt5Jr8g8jh18/8g8nB8f4RD4fAiDuLragvzk5KI7zyQD7wE+T0AaVf3Ol/MPKQTc/
CQZRNgZNIDjsTnlQsdnfcjN18UlD2O+yFLOYEXEM/yduDn+9gvhbNv5ERUS3AQl/fd5kaqMZvW4o
BxfztYx8t2U9jK7RP/32mfytEohIRF4GrzOGBNyFqN7/ck+sKps/divKAWBFxRG7pKIchXNXSlS4
f3P/bQ+s3+8/Xgs1KiJ/JLjcEluu9u+PUL4LKN1Jjw6LWrt3wuqmW/gQdnEr3m6NVf6tBRMZLP/y
kvbms2AKdF6EBYoNRvntmTbnvdkCKkaHFOt/th5tPZzZD8ZsX9h4mNR+0n0mr0rXdmKkqqdjRwa/
txjpVXuM50bfnCZDeuNcUR9l+EWTPoJP3+J24q3iccImoXf3tB7uXq5dusc5RyOYY65O1JzlQ5Fj
A1wo3fBZHazqhESVUImIrVG0DOnFiDNcxPS4SojuoSJM4x4h0NCXDxocKNb5KJKS3Oie7Sa+FeOS
htIuKn9kl3NYNT2/NTCTc/wk08cHrR/Ln6u+1neYF2efNZFmXiWiYme2SUWtXk7+WFfyIOoIZe2K
J7czCZ7rSPFCNWG4WAx6f2OrQ32howSNpTr7JopYORTWNi3uFHloySSLPfwXI4vqQKu/9w7WHda6
ZW/UazJ6opW0NJ1j7ESvda9prrgyx1aus/GbtRcJLfzqmpq59OekarKdXdm0zjLiOvdFgpMA/VVZ
vY2d3bwSz+p8ydxcu7oUIIkvRe++Zw6yIQ+82GaLrC3kwTIxmncdrpEsegEX3vKkcEyfxWdxJwom
iz6wRn22kSbdLAyQnrF5QxQapR3z520PnBEJ4xlMQO8Afa/JnAo/mrPlmkDRhj0e5q9I5AjUmMWw
cyZLIR2WTIr3riyTfVIl35cua4IYRPEmdh3wCHXF9j/s+XCSKipuW/Juv2B1oDzoSOvPYgWH9fpZ
zRmeT0IJcjIvhKfUcJ9Wah4jhHPwTxVm6wvGVyKLx3eyOoe3XF2yIlzj1apCZUjdEx9Bj6rH+t4O
hS+ZuF4q4lY9/FfehT5LGiGDGIBhJkMw/uz2lPdt1BR7pXGoJBjZ09fICvjeED4yI8uzm+EmUzqD
od4Qg4UJJ/sGgUaKj2J/1aNRD5gYLiw+rfYayUI7W0l/b85SqgST2AaXNnfPTNuCP4YB6aJOP+bS
JjmnU4ZbRJXr24BFjM83a741rMnv6PPAztZhuLZIgLCndK4gxmk4muuLMnb6RVsTLdSWtb8o9rqG
0rXkY1W5ox+r7rRbSuOhkuUXW49qPD1ZFUyGN7C+Wb5XFkFAXjSNVL0WjrNZQTBLo2XeypwnyOMy
B1nXxiX3l6K11rMji2U+YuqJ74ifsEUTXqRQ5z7nvUSWwLE99jLmg6jbYFxIcnwyEA/EQ+EBRjuT
fLIXnMldtbdj+ABGY74SUTR5Zisszx2cqtrLCTTrZVYMZFowixqDdEf2IkgLjEp3PUborYEoZIDZ
z+UaX6fc3ARdTTrFF6tlv+jVkEjyPmYQ7+heY7V9cuNGysTuHlzffNUa1rNUa1Wk4J7cYYrxnAGF
mzsG0ab9bmNQSkjngOLolC+YUHSPuPUy2wei6fNXxWzyR3cqCcAQmxNeXdrmYSK36NmOFmWjpLVo
8bCi108wcTUpLOuEv5+JDfzeHHSG7FrUntV5Ng9aqWBhhsaPIUC5uuoTKSdx5vXt9p/tyIoeyTqR
3y2tYkBd4a+5YyWnH+sCoMkb8VWEaSuMY9OL6kSv5oZDOa4V/vwRgz92CvVNaxgsD+3JVneq1WPF
36WMkRt38KteOLMHaENbHmF+yCK39NtBqR7XHqmlZ1bKyGxkkuXDrBvND4N6/8wvksa7HCCddYNb
rgGak4KUUyKcjkAY7l1hptY3cn35/XQ2IzuihMoHEnzwAM3Rs1Q+Om7+n6kM5U+W48WzLvAgK/LM
Qni5lvVjXCbgLj1lhMrDg5QC7tsi+G8V+BHB/ndVIGY9v1U8/1oF4ihRV3+uAj9+5J/h6YLEe5oB
NIo20v2PouSXn5eCVvcTdqzWLwTYFZb2RxVoUwXyU0Qu2XQV4Mh/VIGkp0NFMjbG9h2pufOfFIEY
z/65gKFVNvm9XNT4gt/nXyDksmU+NOeWRI/XQD5iuS2JQSH5yLRqcVM3k4PBRdbahMTscwRnpfgC
v0efn1dN2T9ppTGsHRyRjrCxwFeukRm3DnYZzmNKJBNHiz9mFdkBfiNnFpoGJi0lSwR3OWSKlCQE
MIrSyunIVqHsJ2aPzPuG5rYqlqziVko5zlynqc4mUO+JomoSxyy1ltvFiKInUhUbgEXrRenraS/r
yWa3NrsB84XmnG0RMCUOxapnmrn2lFgpN1Oa8NjyyFFj2IQNgBuiImslN/lK0WYV1nxdWQp9E43G
8wBP4+kW4x+WZVqyOY5205gSAKPHothX81Ts5wn/iMB06/RolXFrX1xSMAgaXAQHoqIwCLSaZdgP
XT6NWGej/U5KIz80USd32drZpFqQaDWipsyi2S+naLrTzKh6HeSiXiVeXNO+HjL0tX3PSREDEnCy
xstK2EdJpJzZTi/IopbnaK1JGenitpmPpB7M2xLD5I2ygBq1F7yXWpS9arHvNasDicin0IqbVvV6
tTtL5Mkb0Aifiro+abw0l+bR4jn07GbLfMZr1e33JEC3wy7pOwDTiUs9wKthEQ+tlYcaj8Byrw9F
hI+nOcPJZIONOCbLFOpbsDYPa6iuDsTIJIotfXlAJZIE7PhHZ6dJKUM5ZLUPmz2RRgl/yAcdN43p
b5kDP+0oFd9W+P9dbnI37rbiKkTysnwrcb7TdqhYzf1Yz82jWnXJDRL74oVkS8uLBB7kfkMyIWL/
JBaB1tl36LQ6nHYxmITCQZzKSErlolFndQrxjW13y8SyP7E79242W5CxqCNdisnaKcGQ0vZqvcwJ
7dJB8MxkpBjKlPqIUEE7DiW8IsZ+0VfuBmg45MjuG9GtKuV8P0z5Ph5a7Skq0vEou9LesQa3cWar
ov6Ryfl3IU0lmBYynbF9Yi7OHZAea5tNFiAdOY9+bDnqubSw+c4T03ndmoo9gZlW5Jn4Y6qBOWmA
T5yPetBH7ROMaHdpcWl/K4YyChBhLs8jJu+HaOVg9hVFuJnXKMyQp0bp75Z6ri6tiX7ZG+osSz1y
ICPfhJEgBSeqP1txOxCO5lZHIKb4y0DhyRZjiIprbjSaT7gdrN5Qkp8ExN7ZkcHxbeTigayq0V+A
1t1dXRkaRjsmuVY3H7vH0Ryau66MXCQ9ovhRqflypN+p/XmbDE3z4npVNHzPiBwM0ItK34Q8OWwS
adAE7dssly+I9Ey/ymPsk91Js7s8YIjN94jvSwt3a93LHiSJl0WjNy7df2cjv6YZf3MqatiA0er+
78ORu+5HXFe/z0b+8SP/PBZV6xMuQgDUWKGzyd/mAv88FjXjEz4CDlg8VtWCP/U/x6JhfUKag7yD
3bvNJuy3Y9FQP7Fg34ZvPEqwKxPuf3Iu6tpfZglM7xiL2rSKjEdoQ/5q2Z3345rL0U3vM5QrDKt1
Vcy4z8Q58uuoMYwHpLJdv68LURHGF7mqa3oS+ofWbyJI9tJyRoJP5S2WvkOaD/o1cXj6z19MVBY5
aZ15V+KkUOUHolmFvN8iPN9L0UhwIruvUgfgInGQB49qHVMwJ1rucBS4Rhzi1pGdSpK8fm6dPRF5
Pcl4CjI5xNlOfLJzo8W+MV79mbi+q8nIfh8TlxnobiHugCKg/zELGEePjQqQ6Vo0HaN5WuTPiCPe
EPonQWkqdPdMWS5WMqXHdF2z85wb6dFGI/tVZqMWGqKB7usqK7l2tpMnQV/Py/00IkIMGk2WJOs2
vGPPGdcBvqstmsAVSXLTRjkgCnIL8list1ROw+d+spLsAnSoYETe2HdpJxiJLClGkX5hLVt0N+CQ
RwgcxGUvhnSBKBvgOPgmlpdoqfFuBusaIRWj+JE5e4QUnOxE+i9+/WOKf9LNKuf5xUhT1dxbxiyO
caVPoWuxkuXZn5Xqzsb4MvbsVG++LN0MiY7mtPdZNJQnpa+YZChb5q+PLMe5c3Jps5EtDC6JbE3p
/Oh/+pXjuO+7wCrs5RUuo7XueSeQWXAbJY8nzEuDVIx62IsOFFHJkp9oj4wwidP8QCQ7AZMx7KHZ
pmMw1on90K4GKGuV5HGAFq5+yK2yOxG6S0R52aoPcIcyhAKxTpFhL4ibOtN6l7gBBDOtAD41KgBf
stRlAn+LtwU2T5XSnI0Y88dbUY0Yhp203JDMMFwyAR0n5IMwiPeemJ3cG3mb1MeV0s1gaJIu8Rb1
nVodLt69cZZRjikEIZfMNiEiVUNH/Lny6T2MfbytlNTJxiyxSmVgb8Gfz0XHdsdDbyGCJXE5szrm
MaWvz/O2j9KgDU44+HTu2Wri5J2ylEQJCLHc9rDnKpXzZDK8gvafwfYUJz1P1ZDcWFElv2llQq4E
rfQYEr5ULsc5XhIT620NPAgURSQHRhtafcASslC9QV0Glagq5PMHsR3DFXYn9+m8YOWdtBNoVU1Y
EHd25Ng4UTWk2wUkXIILN1EzTWfYghESUTEIFU34NlnBccQTJad0BO8olRvfWxURHz5h5aV9O7NV
uRS9uSmUbRqzWGf4wTRRmfzMbhy0VHZ6oUwsiFKJIpAAk1ChLigLR75oaV9j0jG3MXqM/rrOQ7Y+
EIP8nayzintKIeDbd7C5My/YvPbrbsBrERYKn9OXOaqF4TnLmDwhcdDqPdqdDpmAILobdo5V4oEn
0fIInTPXR4RyeKGnxIdY+0IkmjzaWaQfdTL7fkrF+GyOlnPW2b/jOkG6Q3OQOZvXY8duOHAaRcXw
rxe3K1XQA7tK7kdWfBnuYjFPM3OEAcyXNgPD1J1TpjgLvKFU5vk8ExFxY+tgEQGvlO8dJ+pDyjHI
y5Tvqt4RcJUF+BfpD0qziGlHREYRWG6m3dRW5Ya6kyluqFDUJDihzOpTs0JwoLvR+J7Je8/eutZG
ycD69TOmKdNrL6jXyds0DO41VpKBklH/lKrFMraLY8Mngi7rQ0ZPcXfDH6CIURUAIs/UKONjz6Lf
Tk5Gr5h0RYthm43wSOg0pmAe4RM1ypjYM62OhJhqasAT206vw2ggpI4MDABt4xZNA1GsuAQWT+oS
68+TZH7HJTxQLxPdRj0otIPlSPvBMlM1iIdoCQYtQbnmklGC1Hyg0VIw6SH2W85XqkfjUpTaCIve
2aV6S7RKfbsOq5XtnbaGTRjmlxhRHCY79D9qQLp74fgTwxcEJRPd0W0JFUEKndpfS9AyDDM4v+IH
dZ6iTvMyo1jW5VDq9kA8pG9QTEUnQCrpXAwnV38tQf+7a/qbeootjGBB87/XU7igd3H65zHDr5/5
57ZJfEK9rVIBCaRkGLX+UVA55ifKIUMDwyR0/S/bpj/mCuITritUW9gC20j/tP+kfmIc8ee5AtMO
yjT+MrHZD/L42BYnvy1GXLQ7ToTdx0F34leeFrMHh1OH5A+80K8/omE+4GXYvjil+kJlrwJJLzu4
zdOwIOBflVY76pKHeV8AF+I6bh7dEUVbtwg6VaXFaGNyEURGkxVwVJJ25PQCgqxovuIMK66KBnFP
dtIY6KQm+42zWVop1RyOsX3NmCrcyzUNsOUob0hrk/xtcGM6KC9PVU0LSNDsTgI9WjuVd/iM0rUO
xgCyPB+73l4fzD4yg9qW+PoscnzSUhfnMKqPY0Iam2co6oNcdXPfD/EXyyjppaQsoECL5HYQqXqT
oZ32BZPQewaMXWjimnHPJCgEqHweZwB7nR6a+sE8lPb0jbEezZA+yaAzmvkt5Yi5ySWcpO6uREUz
Yt6bvQRWNTp7LwHEfGkUc1jo+js+6voOM4woSHPL8DAm+6YR5O0T4X1i9VEio2T2kXHK79ehikO+
VZK37epatv1u+AiIUO6ibTOAnms+NDrM2GzX6tVttOJlmMzmizllu9KVD6s6lFe4XpJWCqcbEZjZ
aNXA8W67Ro9lqLEO8tuqzV/GtU4f0OEZRx1XCh+Ml3VCE0/dY6sr0aNmqOaNkS+gmkppdod4sNoz
KFd66epCvuBx0b9vm8DnudQJOK05mgOrtp0zgmUWIzI3ju1YIKeU6I4goHimFtpkHgbdaV7tNGNM
kuE/8VzlCDvNggmz0Ar1YlREJ1C3oK6BJm66s92iPCLDReXDcynDvWSEr+61pjp1fcS0d60ZIbcK
lmQY7GDehbtHzsRFrVm/CRAwkGZdZbxhZ19tbVJIN4piBslaGj1nWlE/wiCRo1mm9aOa1+pFt3Ad
NWTmnnlcZ1+xJGYPSAPF8DjNVxUai0CUgd3L/YKT+GUcckqykUMq7FMGXSsl90FH5sNhlU4L/BIq
kJaz8JlJuXjrRls/KjrHmx/3A59qhzFbl0wzKdd4c9Frb3MtIdSnqTar07yZJ9rsMMaAkNzlXou5
NM0xWvKD2WMo57VoB642zHrqlWBQV6bO9U1fmxb+jky5EVhjEu2pA508c0EG6MvE6nceyuY14f7b
pzjpM8afR4IE5xRxFrh88dyoFVLK1ujf03ad9pgbNT/A8Ob7CMeru4/fLAO9dXbTqPLXF5pmP8Rr
QrkAnE3SL8rSB3SMztnYhuVFmRgntAnjU58ZqBmwpLTIiOWND4h/rgvjh8/2XPIHi21+Y048RAJH
r5dQuP20z6SRYY3ClZaZA6+2xluPgaaItMNtceCQo35HvU25m8QZm9y1LZ4NV2pfZKWkZJ+Vhv3Q
mbFxrPNovqoz+dRdB6OnxSNWpdjo8dRjI3FSypVvTYsk2X2yHN5pd5D9idq6gytY6JhU7RqJzLnK
Ful8whVJ14am4CvIIkSryfifOQkrYWVyeEV7ISKuiJPNxKWd9lQC9WMbt8hNisENP76tUrI2SOOl
d/w+j6rBV4fJ8euMT26xDfOscsIDQDtwswEOWeTGbRmxdjFz1a/8K3WYPzF29DU4PL/P1ktfJZep
Xe5HpX+aWkapk1l/pY1l6YQJhOvcasN4J2R8n0wCs4UhOZBd/tOU7o2r14QCKa5fafZ17vWdPiX7
wVqf466nGxKzc7ZwRvOayAzzXvG0ZiHnR4OuHDjHRqLR0TyrqWpdjSb7jEuierEmnuG56sSBxfwM
eVy1ubkvF6KskMFnjMfqk17Z0b06KPOdOmu4MdXxgorNsRKW8+jZHHcy6CfyksVl2x2mqWj8AX+U
BIWe+l7FQKGt9qOtyFuFr29usnWLadZKwn0083unDofKMR84JjeH4BGDYEQir0qsvdC9wCTWpbdW
fbkDthu8cqmmUCl1UpF6grk8rdMA/S0LMRTsnk9Psr6Xk+mzsCR1a036XTPMjxXyhZNr53s9GxIk
0StfcGqpu7kdI+DHJT/nlvrZgnlCwtEe83kpjxAa+kHyEA4Eu+RwrnJ6SbR9TQyfTRfy2jKihY2v
UWDmwj51XPj7DOtEhovRq1DR6pCt5CGs+6kvzbXBbu9HqtnpwZCt+GpbCpGeef40qH32bVkUMu0z
Rvqp3jq+GKse1zJ3OEF/M6GY1pXngT4Vh5ganBE9oyAsAgPNjR7bsn9HihAx5XWWC+t92YS46aZs
4AZNLB5x2GO4Tlp1rlWL7krmD1xWDIWtSL2H1zdCqY0VA+VRyQ55lTcBJTujA1VrfvQkieGyqx2X
ku2+3jTfxqJG5uv0LvGY04uI1gmfDE57V2vNvWKN39nUvLYJeuClRYGsbj7PCGc8U8cvFHBUue0M
8zOG3Ex1uA29LK3iF9LEe/aFejBgc3OWzhiHFAnOOz3DdAVlVz/TEm01BPAMeiNrOSHxkaY3afS4
fjxlnzN7zD1M1MjGiezsx9B1BUt5lKdV3Ecw28q040yXu7znZ+NSD5d1EBc7yuoHnHLnALqOygpL
OE82nXNppgbMWCzFV6mp+sXCTs43qbC8jrYgKLiLeJIP6Wj7SQWwHeWl424JV/F5modcPfVapM4e
Uw7rorntuHPithTcEvHzYM3KnaUiCs91bW75EmsYhy5WwomA0TPiP4MrpgKPqVuz0TxjlRyD81hf
ake1TwYWY2HUgl1H2B48u206XGW+plmIhhMx/+BWygXzSvNIpZDvVVG3YTqzaiikWTM96eafValp
d7gRDJ9ll8pDg0PhFzwjaxLrFnJg1o3usGVP7nODF5+9HvOSKqycJuUkah5gcIntAVVY7zfdkPlZ
hDkZugCkLC1Cv8Uo3uy+cLy+i+RdbinitouY+mFUiDJMSwBfUPH41Ay3c022u6LsYy22/MJZX7Ou
q5sgIzycZMwWnww1Vz0sYDCwQNbto2Q29szmbllOL/sOf24GfpG+w8Vtul83LUw+1T0n1+RgWtoW
j8yk5MHRc+VVH9wL2+3+h7RR57f4lOzcxop3IxZjmDts4jBcOIOxW7nFdV3zQFiunKD1HXKaEdPP
cWGWBiavN/OeTjIOen19xHzIvszp1j87TrZfKnWP20XvF2oX1lMd/0AIwKKHI28iAZ10jmwMZzxX
TumEGIXeOcKALDqncXs1ItPEv8vJjssKvBtlTuIOAarJXA0tfb2ix89L9cYeFSudwmzbwzR7XGSy
GJtaxJ7cwhsVwRveGAkoNYAJhnLAE/kvksL+wCrmD8TC/MAtsg/0YtkoDDQ9jOXMX3QG5zaoRvmB
bfQfCEfyi+ewPuAOTsMvM7jHNkTcofiGADFG+RhtVIi68SFgVPUOCY9xixfGS7vqKCIa65q6NWkY
G2GSbKxJwdbxrt34k34jUbKNSVF7dbiVG6eSAqx08aKFcmNYnI1msTeuhdQAyAkMzu7djXqRG/8S
byQM8ap6gEXdV6wkIqJix+yb3MiZ9AOiIZ/3VCpwNXEm0H62zDFZliJM2vgbJlVsJgcj3RMm9UQg
xOyZ4Drrxu3An73bmpzQ/ZTdxVLJgayN70mh9UG0cT/Yh4IAZR84ULx0wxuz2OHdzs3sLDduSHMQ
xegbS9Rl7qOYRld4LbUMqNE05Mf1A0BaV2M5GxikPjQbn1SwM7ztk/I7DSjZ8bXWAjLJYTVvlgpa
LAVzajfeaUAd+W5/QFCSdHnMF9Np122MFOWLFZKuOV8HMmt8aqCrvjFV+gdepW6klTDcNkBnxp22
cVjWRmS1jV6dCRxhxNkuQ3GXV61t+pvN1lvV9sxqoo3uKtWEowDxHtAXrWFNHVC4zrvzgYVNsale
040VG2CLXteNH1s/ULLpAyuzPhCzUcjqqaLoD011dW6ieqh3PQ/GEN+iY4pti4fELOWAXvNLGo/y
VR2YxVhAyNiiVMy5OxZvtafx4ncterA7tAMEBFepOzyBb3ZxFOIZT7YJugbOwXXBnwdG5v+xdx7L
cWNrtn6VjjuHAhtuY9+IHtwEkJZMMWlEUhMERYnw3uPp75cqE6rqPqf7zM9EFRUSmSTsb9b6Vuab
HR6btunGj7grir00+2TfNlO9B9j5I5uBJnVLKGkfu5usHVg5RK177xT6eBfFfX3PamP1s6mhuk0t
EBdR5QZtaCZ+qtzwyA/2ROMX+lLF1VZLC/eQIxD69xbtL3lx/1hhDGzknw19/h+c+rJ7635do7FH
4mv+GPqoT8hcifNi8+UYV6HIn1s0ZX1yBBMYBww/Ex3CH//copnOJ8YyijwPxXKLDMRfxCXmJ2Qg
/GtowUiQrxFv/0Jg3HVo9BdFrhB8t6vFQAoBQtH+u0y9SRqD5fBgHezchRljYzZoy56ehFCHYx41
9h7RG4FK1TQt31kOyBueU7y6XCGmexpTQINdrb3lNJq3wJvVeQVu+eiwnmYWWzu82ztLnuN87O4X
7ovHorOhHg2srIrIEV+rOgRgm8r0iA47IMSo+Ya6LuXecNsEyfM0Y80c6vUdFjc9ZBhBigrnzHjA
jZAdsU+Vp1Ca+W4wOxyOfXlb0b17Kg9x3KQMgsXYgfdICrC8heaYbAUieYS/CyYozOfPFU3wrs5d
dbPw1mFJ5MzGZdYGBYkq02/FkoAfATE6bsbKbLaGRJ8hKiN6ESrh5a5ld2LG0Roa4hGrJaW1gw+w
bHCyI4StTUrwBQthsSCWFWNpsHFoe2huLGxEiseBLCfchi16g52d6/X3CaXL1mx54jRJi3xlqLKn
xkodYkNyK93VxZzuVdfDAbYmOAlyEV4vjOG5cpMQQ1o8XXqeX+9qmZYXTMDmJQJBtQfpwWvETOeL
7XBwYL4mWwgNwwnjc/OtMIfZx4sut/WYjzvJpMMXzDc2Vlbm+7GcgBJl1vBdU+Ymae3FM1V9Io7t
YIH9DgYCCCBaV6Xf2eFtkdXFQXO1A97BzMe6xeB8bJtd04z2R4SFE5ttn4A3saYdA9HwwGaouCMl
aUUjoqXZMcY/pAUmweMn2EHpl2hJ1KtsHBYVcLmhKCAArcepeaRBSW5X3dFv0VBiCUctmjyTCtHd
pIOeP1iVVe9wtRkMy5pK39tzLtNNxsDtsi4yuWWRsG4XKaFiIIcl8TqpBXKQvnH9pDPHKz9Mv1Mt
1wr5005ICWHl7wP2mHNI5OEeYJZ5cnpe4UXt4Bd3ZfLSQHg/l1FtX/Derfs5XvCHa6N5MiiC9wSn
RZ8p6LtHWinlwbHLD4U2HOoyvLItSts9G01tvJZKOLdNZGUHUPX1Pk1z/L8FrIftZMX257yeTkY8
WVyOtLya3uOsjPq3eMCYxm6Vus2oQ/kGa+iH3czFIVpqtg5LYR+qJrS2JNi7/iJL44tpZe+0HnXk
aZFlvEq3fKxGc/3SdfWCa7jUL1XsOCX2PejGZFdAu7iGtJ3jUdjs5hiHvoE6Su9klDUYxExTvWMI
i3flyBdFa5I/uYleeKOp0fONWXFKI07iZJqIsAYoJS6I7Af2Sj0+eSTx7ILEY1+VB3QgzrHCrFhC
0vRQzBYlQ7s0uxBRw6Y8zPfOMvVHJ1zLAz5BPG01PdjAw/K1rxTbb1qVLdQE6oyOmios5/QeIan1
Y4VC4JkZgdNrDOgsre3shWX6/CTJJb/URlF5nFAJajnO6DWRBtxp7bydcqc5NYjLU0+prd2nxS5k
knuLAzGHsXNhIzi+aCRJ+hm5QJdUh0vOxlWnHp/0kRHR2L6bPSZsZN0+ABO5A9wwB2MuBg0Jk+m+
9MRe1ptaX/MEy+BSsT9aos9rV2U7be6pDpbFll47zs7Vj0cFEpEDOJQrgcVrNTCcU2p8iuio002e
kdWeozDjMUde+AZ+kX5CQ1bfUsRBdhfaS2pkLROfiJ1akivGe06D+huNgJdryTMlt37IdRy3qLOa
jZFm1bccTDbVUqwuNr71Q9fZM5MRdrOXpNcyX8rSs2ly3pxUzrsUweSd3jlF79X4nM6jS6PphsVK
1+TmTgClS31RvDXOK3C+Z2wCyU2xjl8VITB73oirh2d4PHcRhXFJwvNNlzosEhZN3bCZa+/6NGxu
U31qsA4nOXiYog4q0UVboeBOrEZcB3bXmM/ZVLCi6/kt29CttvGcGj9WGQ23E6GCb5bZXF8ucMFe
CItOnggaGfMNvYfaUm1FO1gYsA2WiCm8COM7IdD2ghSh9Y+a+UEfOPRlbK/+svR10M2Ge2LQCEVo
zqv4synTiQsNWZvSLBsqmz6sO9aIw64EvnLI1Fo/5QMgRFGnATko6102mlbA4hrvw9LrK/58rbQo
9Oat01TjWYyRcVQiyr5ODRyYyXDczSh43Sbc4ieC9Oo9G6W52mRNq14zx0n8opz0lzzE9MKTKT6E
PfsSw7Hv1iHV3msWVMeaIK0t6J7us0jK/GCzNdxik+gu+TK5T9HkhluhN/oD2hL4D6Nk38u0yNma
yO7O7dJ8KzHUv+vrwON/aPsVo/dsRbsZ27W/YvfbGJ12slmUglMooc4wkaoYgzJ7R9XAGCNL9MtV
g8e7P02jxwFJBUKNAWoVyhfVX5iG5vsq5pbezDVrCoT77VSiHnebDwIossOYx8wp5km7SSBIQeAq
7sarVqe3h1cmzXhUqqsb36XH+Jb1ziswrTc9HD5kvr4SJHdfCozdBBrUfF5THFoM/kHbJI9MAesj
4wn5ONaZ8SVLp/Idf9H83IZ84Vg6Gpd6sqAWZSTHb8Fkrumasd+hS4XIdkuphfMbGEam20FiVL0F
3yOJb2ZiErDEM02/a/pmcV46J/wYoO26KB8nThyadYMJH04sD2HAjrl+ve4KLMG3Sd1o1WvNA5Ta
S42+mBHoNBlxWUdXy1psvakBccvMTiJayuPQJvLVXuzmK2H3UXoXznF+krEt2kcgD3G4y9csR2YL
AgrEB0lkdvrdjedOe7KbcLaxAhG7hDkK2NmhQS/il5rO5ENV5XZ0umcsDtOmnaPcJ/sL9EFkPeO4
nfYOuiBocP1w5l/OWwXl2wPrdUxa62ZQBqYgXavsTQZi7gugF21PLfJUrnEexI4hj7xBCHbQkghK
ZC68qBTLGUVoc245m8e1R/MYJ9PbFed/bJWjbTpLY6hcsosrCVRkgLIaA9ErZntKkgMJ2lChybWp
wn4PKdSi/3aTXYdpz1tC61IwovXTRosOqxX1B2CP4bEtjOTY6/AQRU5kMtDMG8w1YMsi2XwdTCf3
QFUsu6QZE3AOHaoGcE5Bm+RVMIWs/VCAZbzIwhrOG6d5PyBQxkNlFDuCcvUPa8B97tVZDS0MvbQp
vjtu6bjPHWNX2b0PlmwyZpQNAJ3eS5o8IaDjZ2vy79X9/7C6Nx3jmsr+j1f3zz+6/j++JKzvy78u
8H//yt97OSk/Yed1rsmKwr62Zb8s8I1Pjk1iMU5SJazf3AC/20Ut/ZNj6jjXMVmimXQkHRjirp92
UfkJXb+Dm5RVmnVVTf4rvZzjXjf2v7or3Z/aAcuWNHMkkP2dqx0tRM6VaRQfukIOpwoODCIXo+5O
JlYpP7d6bvdsYDADiR8MVQRwjYsRrJWY9jigNbBz4SAhyar2ATEaGnwzV18St8f7f0XCQZ5T1ama
bQJLecVn3ozM+dCFq2y3QzqEq2dr1oThybWJibDQ8/qjQkpk07jsqT+PpUvnt2kX5hNR4UZPouxU
yB6qDT3lpC9qmr6gJw8dNPHd8rT2I8xTRojbZNR0H4jgcCFMQRwpFHkjE/U2BT0oo9FbtbC5t6Fk
3fAlCOVb/UqSqrRLEtYpHjkSrPat2aC6mRZq2s7Un9e2Hdny68sjCkVzu7RdfGcoOHIbtV5/87zM
mKQxkPTJvsi3CFFH5HXTUjxEMex35lyo3zr+WuqNOEGJeKoyHm+EWDI6tJaty9rIAxdWQYqpmI6i
HuwfMiIi7sJKmJfQMnWeGE5riS2x6fzGuautvhoQRqJotKjjRwGju8l9fuafQyQwYRVwTihZEuaF
+Qxrtt5TmtxICyWFGOLPkUskEUJEVHS+hGLoWTatQplHq3XTa0TubLoSFZPrrDCkin6vprJ/srol
RWWO8CjQRoOYhnQxQb50pc35sIcbpGn7PtVfk9Sw/YHfJcjC/ktYLvpRTe3TkgHAUotefgUtuhxF
XEsaDjf27WwJItHbPpG90X1nlSZmETiEBEkVzTkvY7ZUiv2v3NQFe9QIyuIdMV+hr8VyfKV2MS6E
eKWBHTnzzbLWP3pCmHjYM6pm6J9Ed+uUdsdZAYcD1OphxZlvCJ4NNzlNuD+UWngRZv+CbJECtZfZ
IXbw/56mHk/ohaCGqnlDT9Z9pZgcPpIUdK5T1DZ9SmM+sLVJfTK/hhvkoo2D9qTgkE2EJt8Ohv4V
m8xw1mpDC4xJ/0HG6VeUDCwBCrtsDmOKJC1PTP0zVlkBo61d2MRG8fC4Ahz30jHMA6cJ8wEi9zAU
e90iq3UbOlWZE300TV9jpMC6L8AwUVxqkNJgL7Viw7zWCGzZFwEx1qN+Gauri5W80xuIcdL0ZrGE
l7E27jCRvK6detWReLR41INWwgPaK17QyrNk3LR4Erhi9Mhwnu3QfYzC+gf8Yux9KZxPRCouDXM+
stCIc8hwpXITL+UlvY945tzzHRDhml187prk5DpqOsAzLjou5iuRCRbaZNx2qlujnRvObQSHuH4t
Eq0e7luUQ/xI3TbVhhAhcnk1H2d0J0hnfCTG83bQFcscMz5kwEmaiwEBt9gPoSjofYYlPWWmnmZB
0tVlvpn1yr7tbDMMpFnFh7gIRdDUFAqO1DRf1LxbrbaAc9Ovp1KXGjKVLt5lbs5M2TGwpYYLkEB9
mbY4e65w5zx7mW1WvEXaTCc3kVur7BnHhosAot5Z2SZrU/uCJjYLaoftogMw33PHzMJ9VTTHNDMR
SQ4DJgurS7yRbdftNNoTRyBd18cm1+2D3busoBA7fpkiH2/KadCRDhMiyjwquU52Z80siJQ4OSB9
DCKy/KrtjMO8hmvAxqk+5bZe3YoczBveDY3hWFM1BrvfwTblIWMJxZOqbS7krZiPru3GnuPQ8lP8
wYpc6pUoJC2sCJnLs+x1TdVACS2nk40vH8zs+DXP4M3F44AYDAACYGxMBpt5Hc/5Gi0flI8jfyvl
NkYzQV5PUg+7OezeCd8FwCNjlW1ipxR+ZejDISwWIKkohpEbDV95sTjbqc/Hfbk2jDzysIKH1wOn
c7yiSPp3o+RtE2Bx6m6sq99kjMRDJB13TwiufkqQQnttycIrl1AJ4rXddzXie6I23aCULHMEUa17
oy31g04smBeqLD44E9obR7o6w5qJ7PUrMbirdeNmkEKd5lImAaSi+9BhWi+7CG1WrToXX1ZyLc2H
ClybawGiAhE00SKSqGE02F9EgY6YwYevz+ZdKyqP0FJjQV1iLbcg4ZNzgiSCQMiapmnNlM9IUhyX
vgm309CckLM0gQ5mjHFqyyK5qKcgzfP6BhctFuPBig/tqr65qmd+Y7ffGxUNwZBN34rCGgJdLCIY
Bl43oo0PLgz+/TDlpl+E7nkU4T0UePMMxgt/4DDal8lKim2rsSBb0vuBcKHLFKd3WLjdI7W+wd2Y
nyNZrNvZyRSvxiQiFsQZO2dr03H5lNtImOxxIKrAmpcnRF8/TcCTdQ/TL3KOa0r83e3CoqYKDN6c
7cZIZrPeoIJaMEVYU7XogVO6qx7EwAbXhyLRlfYydcSm+YmUeKnQLBseM6ISpx0TrBy9PZg0sexr
O3mwZeukPuRvSpkuyy0i0gQ45QpoBOMJuEZX1nXxY6lIGt7QaTeQMQ0t9uu0XZ/Nepifr2qao+xT
cRrg2O6aRZt6OK5ydjyxZONRd7KJR39ecgzGuIcQr7NTLHhiupnmvC2pixqFpInjiAzDRGYsi3t3
HZJjoRedb5p2gEBgwhPnRt8bY9CQFE72Xbe4zXZyG8E4lzhFsMY8XrPG5ABlSzZvYz2KvpDsgFQy
LfoNHS26GVWYJAW3K2JlfUU3M6ErnDa83VYi7KzaPLX1UMRBb7S16DbGMiiXEfmob+2Od9vGXWLG
VJ0ckg0dXnxcOlEyFHG7cTjo8TKc8jjTDlrTOBR+mA5ZqOGJ/SwQN7Ln7tcmwb7XqKACNQs6mjRA
nPKN/toRiodjIdXTixu3zX2q0gnLpwMKq2IZsuuSEP6Cqzv7FYzEyLh4HvWNvrQSNGm79M+4wZSP
sARvXOoWNqKweXlhRWttnc5mVx2iz0twlS6IrmHkNxm2tq4yx30E1HEkGI2cTpMUPEjqDtp4KqAm
9wrWLQcrsfRnWOlI5mo9jL1oMN1sCz2yREuS9Tpasr5/4eG9BiYH6VQpAs6u44RF2iR/cEZDYtBI
ZJw3CggQJschRW8x2DAnETjVngXz8jOLSFfgB4qHoLfj29pGBqaQgd1Mg8SFCXz8OrVATNTl7ZAF
4JnynVXi4iSXxDy6A/MBP8cN+X1mRPpVUXM/GYsjT6EVM3hLllHedDqlmQ8BOFK38GFNSI7ypS/M
7hmTDJuUyLa2ubZGHrQx/dDCRGgRdaXOq1lb4+R1bk1guCl5DuSGugVgsvwwEIJ7PZGnbzxPkyOR
YSJAuOe8jCOCFA93kwy3Gp5212fqZDAIKNot2R/mPYYmM7Ad5i3VIrMAV5HaqbkYkISM42mV43Rm
XTLdE8rTQsCfZlJbwS2QfBO/gbBm2GNUlbUVSdU7m1rUbdAwB/KKis7XDPsm0JzY2RqjLr8bpTHf
1F2ynt1mrR/qSbD95XmeflRIlB6R2hP6IYCQgFVI1ZGhXHhM2DUddbj85MLazUlvIudiMiHwJr3G
KAETLdBWImmEtOpgKaWg9tedwLbDwatkH2Paz4tyOzm1vUuJ1jjMOrV4rfLpsWpzc6sxlurrJv2c
RC358mkxnlMpjRMPidHnBuRmkSOxGSNPPuLkEy/Wmhrad+oEiyUYJGfj0gBQ6LjXWys9oVANA2zZ
DQVUn7/HmWOvewm9OUiawfkY+2r67hQzqOU6V/MtyjgkwRM8xH9L9/9XVkiev/+0/feqsvzx3ifv
Q//rHve3L/uj9xefrjZ/Qfv+0wsp6OJ/d0NKk7GADTMNEIAlrqL6P/e4lvEJmyI7Wocd7m/L2j96
f8YCrHAd2zVt+5ov9i+ion7S7/7S+8M0U4ZuADni0aX/3Q1p80CBAp2M+6qMhG/EgH/jtVS0Pv3L
4mTfXJ31Zl2tfVDCb/ZAU3Roe5fs6Iqs9vTefXRHNztqBBPfzkN+M7pXVr6GlAyDzAYVMcPXFIvz
coXQgjZet5ZZ6D7TUhPXWaO2tdJYvDqD8qQyLnU46j6ufCDimFAC0QAIjpDSbxia4atCFoW6vtH9
NOtexlwxAE4qRCqVARs5/eZote7nBf88E8xDgQa0h3psX4Qb195qjyaePlsLCL78Aq/zPjXFt7Hl
4x27fsmr5IMRGhAbkrw86RgXXJq8LUt+H9LnCadomxdHpLhtrmqSSePXQ69HABHwbn/U5KFtXcyH
fY/ajUMzqjDg0UiAfJp9GJk2bxyHQ1lRevk6OuhNPnIILBA7/AocBt09FEmHVKflX/GIoxOoLXY9
IOk3Q4zJLbUgQFXk2SIucfjbzLogPuyD61emFkiURIG6Xo3rIm3hENQEHQV2L9ZLVOUXteRjQCfA
OQH0SeXe8ONPphEMmF19k8aE2iF6IhqPnZO8roeq8mMpm2rfmC2pBujD/Slb8KGrPHoPcw0dWYsC
SWeXaJZIaDsdmu4Vl7m1EJgRnTuytk5V90gkQQbrim0odqt1C4d53U8uR8/s+NDJlgdGRo8/L5Kk
WdgzWk3n15LrQCzmpRjpIltdPU5swvFb8gfvucuY8ENFKY4ANoVqK1L4xVVUULEpXFQYtLiKev6t
jtE16QTe8aozAoYbqeeEzsxh4sKCS4En0rbPXM8fswImC+XM3eRT8g2+Gud+5f/S0J7Zm2ilP/Uu
VOax4msKjlIn6JAMWa+3hC4pr+3al5/nu4hA8Y6sxTzyMddtFHPJ0BNx6hsWC9jt8qMuog9ucq5q
ZrkbN+bqdCWXSnW9F3DjL095zP86LjhwwQ/Cnccypc7wBnC46HUel5Uzjx6Pu0tO4XGCJnOLuwO/
p+xeJJEYniM5w9TyCJ65G38ejLLmppjQpJPmUHwjvNUIQl02RxRidmCFXLR51oXHhWXyPZje2jNg
fkBwXUbP7Oua+FfDCNqMKUPRWhxSfeRniOLu5HbavENiIW7MJkzg5qxGkEluSlbFpMxQxyJJ4CqD
l4NYssxuXYMbFf4wmUEjk3x2EnlAh/7BjCW5jLF9/nl7IQFb97rAkjwz5sI56zL6Gq61e8Hptmgb
j1Gsl7uZHUZA8AC3YeZW3s9zi5jZ3GhheeOQGM0jhEugZODhET9Ug2vm/BF/um6rulU71oZZQG64
2jomLkRY4LX38wK4XuHc4pfEWkkFWniMqZH721rVuv95mvuBurNvuYzQlvTBmIrwrU5sbW/H/Kqr
xmdB5db2ZJPz9AJzzeKGUyCyD9pAkzkpd4+OStIrzF55RinCI+OX8kbSCZ7t2d65U/pNi5Jlo8mp
vAkzFM4sSBJvWHUGEzb3aQU/A2l/rLbS4SIrC3RxGjR6by15fNElIETi4SBWFuKztVNxTjCaNvPN
xDR6Vmc6nqTr8vEYd/jGu/YwOR3BPCUM6jkpdLBvtkkYbMRDkblcgJdB9zWZqV04GJfYVO5uFeWy
q3seJhSVowc2rvZILE+8abj2G7Ku9gVGVSxPUIt/PpsMNRt4kjmLGOtHtATaI987vrNbLonWti7G
cmXphZq7sdnP89qZuJiauQYnQc5Ohjmf6CO9vJmxfJ8HmX2wZuXQLNwBP481/rXMzwq+5SA4r1TV
WWBhffE11+YReF2wylwL73BSQ/aompyhU/PRYPWRyDEDbvp6Q2LZfLS0PNmKtn13dTIeSg2iSNXI
L0VlVUGmxXfahB8bjgsWMxz6ONshVml5lyMBhKESGNkE86qcEZv7a75+hcZPxDejBcsJGJXTvK1r
m34z0mpm9JQq+HO68WhHRI107lSntwsZAdTgOqeQhBDiKKj1aeevHOBNXCX9XRxZDgJslk9IcVp8
dqm30MEEIDbaLmBdXtOCNI12rMPhjUCA6jskxXcr0athE5lz9uHizVqhA2nr2nncGNMe0He1JU0C
d/em1RrToyvmnk+tUUN7bqDkF254q6Zq1ZBKl1N3zozYlYcSyGSx75e1116WyBq9GDBijsNLmbSq
LQNWr1ngkp/t0TGY8sLP0u5L4rGPsXQef9nE3P1WwfxHORR30KD77j//D5XaX3ca0rRYmwDelbqD
jOOqX/vFpZgr8qLJFB/2MlnYQq7xR5LxcjFL93FoK/pxPLOelXCl//PP/RtdwnKvn2uh1DCID5Km
rv/1c9ViGYvq62Evpp8PO+5BM8m+l5OWsZHOPv75p/2Xzc31067RxYYlyKBw//Zp6xSBX1/LYZ8v
XCDXSkBlCKEihDe//V7/XgL+D0tAHLdX7eM/XgIeyu/J298wYb99zR9STusT2XOYPK0/NZm/dwDA
YlFpE01MDPIfLLA/tn/0DYRSs+KTtuCCcq1ft3+Sv7h+GZ0AHcS/pOS0rL/ysWkzhEnWBO2HDSvl
v3JcB3IBkzWetUNorrNvNnn+Zqchj5SBRxGYCdw4JIV1gPS7QWNmkJFPAMKxLW5XJyTrEhRzRh2R
jN/lIIrPpGWUXxUgChRHKotQKZPc4s8s1BHgr+VXkunNg+4I4zOGDrZK6diat5gz3ZWnPCnjQady
BxOh+yAJg7tv52H8rI9vRdW2eFTi7Auo7vYVtPSoeevI+G2X6fX81oFCmjHaQ9/HIxHhi51Vac4b
s0dqxty9yb7FWsag1GwLHtGL0Yao1eEwZXODljLM1XB79fma7BLC1fLt1nCtgJxLViStqVKB7ZXg
wEYhhbiq2+IbE6+pG5jIArGzkqBFSomWVe91V9evFZOR8wAqjDyWvIPv2U3vbjGWr1af2Lk3utFy
SqasuSx1Gr0ZsWEwkDOqDQpTDJCUE2Ql6QjB3em82nN1x3qhQpLozk3LAnaSRNkm2dk1wadauUlR
vaA36KoDxeBA1EE2eGM5tBvHuhLtE3mH60/h+DeL95lXE4rXwr0DoFsj8Un7BwBMHfrFrgusaTGh
SNVEJ5VaVh7tPpI+/ODh5M5TEh7WTjTHcWUgSKqcraINWiJ54+rMjb0W6PsXs6iHh8G6zneYQRL4
ko3iJZFZ+NJr8MvqyW4CEHFA/1dMHH2JzaFCg+ZNc7jerJEYnnMgk41nq6IFRdI2p9h1R6Q7ak0p
Ha7KsS634s+jVZJQQ3pK6peTIgFDCDne5mw2iO+A3PnWXK3NUTdj9OI9jinPYPj4FV0kGo0pbJDO
UYBFd6WrSrHndZPcx3VmPhtRkVzUavNppi7bB4HXZDs0sXUSBhNTnMJVvNfMPuo2S1X7Rj82e3hu
432EIsxzYNK9amXUHqlt1Y+pndhwE7EbodulPgDCC6f0XoF3ZPTWRxW6uoiY5pi0zQwXDzZ2kD9r
9m7VlamuXV8WRDoFiqKN85pClI+cx+xpEiyd5Zx2t51Y4qPEVKgCgfoR4UkJvc1B4uNzuVaPrtno
nyNSKyh8iJK+gThk3TajNZBSSD7CmYzZKulQGnOXv8ylSK9qwAhNOocHfZqODREhF/+pShH1/QZM
z5I6912lZj2/KZl/lWT94PWmHp6GCXIqKTv3yzSayzG243TfTM6dcNPMRz22YghH3b1YrXogIl2O
aOAI1gCxtGxETiyYLwdLdV5WG5XHZtB+GAYbO8mSiN7rLfI24jLRzxaqgJvexs5pNakNDqhjn0kH
EahwzALXHLgUuV/uiS/Bh5zg73yaw8mENjz0REPJBCem8q16HfQHa+0wV7ORckr7bIhG209D+8Vi
xnbRMlcBIG7N6WC243GMSue2qut2h4ABR9Ccrzum6sulIQr3MKR5Q2tvRwd36fLL1JrtfU5sNCEj
KXgCU7GhqjmR4OWJsO2SjWjiM70yyB2CM+Ae3YzpsZ4SvpOpNbtBhk2gEuMVvhEw2FQ7pqmxIRGW
xRVFI99Gm7wZJ++XGDzPIeyIoBEcli3DpO5zoluvaqjJ00IyHFTTqN2mqwj30fVpvQz6cyn6mjoS
N1m2fG+78YQOL/fCXj+lidGzElOZDoY5fpoJF9nkafXFlYuEO1u/o1DKA1xk94zpmc1j7I7M9rMz
peld35QvOMNmFgwnii59W+jVw5ggCijIr2HICvlOn7LRN8qciMdhrt29jHEpLQ5b2WHsGkz6MSrm
RHTHFqI0ok2YgQo4lmGOli86ascN0Hwd00oWH1FZWwm/Xr2+okLrbqlcWQxMgoZjsE4OZ/tGj+Cc
6NpQ3oP4qnZs5rWdRXmKMrRaz3C9U6QNFQpul0yIS7Ms6t5cmef7EXnSF2Y202dHtd8lOKBjRsDf
iRAdhsQd7bZX2zPoS3iYrBVdLr9HiZfHt8kn8Rs2ZMGaEMcOx38556xhN8so2qc1Awuu2VaH0TK5
wDduuCWyGJXuSLpTmxUI/dE3j3kYXmwjtAjQoqWzKx20OqdJhfrkZ4YZv+Vz+BZ3hHgYtZzujFnN
p6TtzHsHNPLDMIFf6k3nCG0Wud7ApZNq+rPdxWCaNP6I0/kqnOEnNTL5Ps1jd+8SiuatECq25rKq
7QAt/MPpSEBdpwBg2nAz9Rah1+0Ak4ZnjHaDHl+i8EeNcW/nNM2NLLOTKSuTUZFRM/bv4ncrz7m3
VEWCqcyGey7CHJGfnt+l9jUApXRkkDhE1OA0uZP4YaHhpO2hWE3zLndN5WvDQtDfJL7aY+sEDbaJ
h0KxMECWYTz3ldVs0QxkgG8oCzCajzqrOUuW6LiNFseT6ezYISQnAjTV0e6mBeN2Mh+cnlfknK3O
QaMjEf+uk/9Xw3LbVsyv/3GZ7L3lzE/bvwnlfvuq3wtlxGefhOlaWJgM46ez6c9ZuYAcCDRX1wlb
QBoiLJxSf1TKzMqFdOm2aIEUnSed4B86OeOTbfINWdS71N//4qxc8Bm/tpTXVBVhCKJuaOtIIrjS
g39tKVGFV3UzDPOZuakKxglyyaaiCmQvJKfxAuB9OaYzYuJA17MeX4E1PmUWJcimU2Xz/MvR+2/6
W/G3sv23jBesXpK+glXBFdr4608D7rrOVDyMDNpLcY4y/FObQVawqmY2Q2ozTtbwKgGAJpu2cGGA
NWnLRjBcO2l5rpLld9X3UAOBXJApl+fiidG4K3aLY4c/xKKJ+bc10vv8f6Mf1X/zExu0LH8/ftdm
lZ4Fbjg8gr81q1ZCKqijlv5sznA8fWde86cRUKS5xcuABm5cZpGy3KeTXRHh4mDIdHNXjO0i/Has
+u/Xx/z/Z+88luxGrq77KnoBKJDwmF5/y3uaCaLo4E0mXAJP/y8Uyf6rimyW+hv3QIoOtUhcuMTJ
c/ZeW+CSbdwN5MWaIMIyMYmpV24eb+M6S67ynlDnNkSku+ygHljxTnPM5Brpj+GdpyoZyv2f78Ov
t8FHcsdogomA8Oynk37WZ4DOR3ZgU7QXFfbVhzoOBPJy2iFYMxiYXOFDC2+bSBTv/3zYVxt/VMQ+
4nwSKiyeRf5r+VnPDgs7I3aaNq4ukEiIC8GI+aJq1Tolcu/hz0d61Uh5OlLIXIj4JE+EfvDqOWuY
P88SoO5F0JhgZ0ZGnfuoCyZrxdh2awLkoa4zJ/qumQ114K2HZnkons2nODwPiuWSjuJ4HqvDq8P7
vp2S3QR3Z5E5P5ZZ7z7mxfIb3LkE5wYSbTWZ3Pr9WMgny1ntfyW8sz2OtGJoD9rKpOebEayd+eTv
2qqxyCMImHM3xtBsTIPEb3YbtaMOfDDmfvXnq/c6RmT5/fRnLEFlZzm8qwtN69mNMr3erZggG+ei
j8pHZAVtDHgu73BqYPKr4pMxSfNPcRA2Z3qWyc6rHZ2uMZb43zpc6vV6SmIfBWc2fE2V7X8ZXEwG
J3/+kY77y01GlcxDhNuUtZW381W+iqdwXamks88hQTdRyGSffS4+cw3bF4BWv1ZaIh1EFdevAHbi
KxLVvkVPskfpZzEXl+VNU7jswP1ijN+NWVkfJwyHq8aVzT0R9bCAZBWRI7LwhwkqhUUcZW11MTYA
iiEtEZ8dC6jFhG1CMLaGpDwALixurCy+wpzARr7ofXnRQT/unjjIgGC4kOlksTY4/TxTWgbZWZGA
T0ai4pwkC1J5jjU9+9FMCJBb9nh4DBf+8rigmMUIlHnONBt22d32pgGxGW2GD6Rf9pgULetOJmLM
95FvwMPE2hN9ol8P/Tml5vsIAbLcNA0iuxzu31HIsPiSDg28SrDO+W36RJQeJHBpFYGZxlbR7AVa
7ks5lpp9tpI7ITRk6oIxb7wexjiQ62GBV5etDca6CS+x0EG2FqLuDnxqrHFdLejrAPTre12ayaml
wubWJQx234eZYdEaL+fHwKvVFmsjcziGIfEOGKP5aLXAttsn7vZsLQzuKl543FAn8baNQLqnJ163
WtDdhLmUh6ppXPbRC9kbpvfgw2pYiN9+NJLEUC8ccGdBgttPdHBFbx2swmRejzbw8LRFHIb8wYEp
DrUKvri2fX3mkd1ZRNf9KLuyZE+35Mx/oY9iWfOHdjS0T25nyBCCFoo1lVlnwyPtUEWaF13e0Ysm
F1bO+yHsu+hYwr9oVk+oLQSa9hHpsb2gvPHvAlczl+FOUgbBBpQC30PyaEa5Ra4Vm2tVdCK6ZHTg
+fUhn/wx2Uy6CLszr2V+Ea9GVNbtyHjFNXaekWTRJSYr24vXEgskD5ydg/apilSFK/Lu4N1s9YIG
Nr5jgqcIePm6biNsw0nYjwj3MDjT0oqoCnYYfMp5HcwuK2YFnhXkLOJ5kOstTf6rNjVKAApxGnwz
+oEB0MasrW6fOkEfXLhPcMbqB6qx0q2E3NiarG7kxMeJvxBWhlnuaPlX6W4qvHI6mG1LI4kBf8Hk
BgcKiL1UpgaFv2O9M5oSSoFteznjj7w0jUuSyQ0mjV1VvcuYb5bselGdbPOk824YNto26tvaEqfJ
mLTMv/0EbP6eYXVT3fIxtk8IFbTyXd/wC7Z1x5AZQIKe0d9mUzOel4jMoq3Bq6I2kRA9GzzXLTZx
ZMf9MmvidqZ+S31SzZk9fyVBKMTsyQ9gzzyBRT4KSOHoukiwZQhM62aT1mm0mfsoJ5ByVE14lUVj
5qztVLKtLptsNk7JMEJN1ESxy88N/QbkRzLXxyQVY7zNQycBTsf/b7WYsslGkrEtGU+mi75Up8ZH
RVQm8N2U98i6YH6WYqoMBsew76YChMmF14RYtysiJc/dvuKTFCNs4g8gx+NqRWkiqg9searkRDJc
1GxW3Dk9FV3c3TmI4h9dHZFFHDDlpulYaXzdrTdDIyMbOCs3aHVzKMVjtE1FKj8U40hlkcXZcNsi
sfrUqMQ+DP4IPiLIQV2TOh3x97hFneldpQa4n7qxneu2c8Wd6Aj3Xo140AKM35OPkdQqM3AS2gII
W/nMOC9Tww8fKlMuD2eWyXbvFy3oEj0xzl+bcglVSMaKH1YjAhenfMHCB5y9PN0lq6TaBGLBzeJv
iqyrDDlbfmMFDISO2snG/ryDNETxibn5ykUeqdm3lxy6rmekwdoqu3lv5v5y8stPH1mf+F0LvdRx
K86il/hzV0le5/M6zOlfIXnCRXddKZ9XXtEneoz5d6ypVlcll1I4EzGjdpOY3G4ybUChMouFVwWY
Uu/oC5lAlcB8LYsGL9OaM2IB0aFY6uSuKh9ILA9PgiEFcxaQ5MxzMcXe41gRv73SipAnu9MmjV3K
3IwsDRIIbwO+Fnt40uIC5a38wDQAU0jiJKl1Ugdx2J9GxNkMG+SNcqTAnex9Y3FZcYzJ6XNe5O6V
7lsSlaU5Dfm7kcyJ9lBGpJ6zIV/WELxdyYZ9QIAF15oWVJhXhu8MM4L1ODYxk0tQXdtJjckNArr2
lAFe5qIhVlbMsuc6oEISK3xQmTHE28KqeE3wv9jh0alqIb+WLMgTqh4eqe24rNjbzCXbHHHrPGz5
yIzyVKje8pivFt3Al9amHYpmPPuowiG8MybK9JM57GCooSWe2lW5tGSP6YjSYqsBsSyeHPohx4bb
gkOWrNTdXA9Dd64nv7iFJiZxsLQHpyRP9DCPxCxhUxAtbbYiB3xbedo5MzqysreJrMrhNJ7GJgGS
3JbJHZVI+8UMsePjOU3bYZUn7YjWdBwCyVdgkrcgKUT6XtSYTAdYkEY+3TOxhjGcSAzpWKqJqD0x
omb8RJwECOfCR51yTJF2XWNxjOa96mWbblMUvMSxW11mX2nskO5F6TXQAODkmN65I5KlxUZ1027R
GXDXxqCi5almH1Ro0LbFVmhbq81QEPezn9Eu8lNBgfubKSL/G8YPTqJ3ozuJu4wJS8TrkIYPPOtl
e1XRqWaBtZoQph1YYXid/QcLo2ogSOoa/HvXqkB+jm7cOecOKODhRiKeVXzceaK3qAm5m2wciP1I
7S4n2Uw1iU3zyCy8Y6SXqPdUayM+z5XRjJuyjVgzqMb67hyKIr9fMc7ZtUlAf2xE+nhEFMp7D3nR
TzFeJf75U1X678TxjYnjgvJ9Vr//kktEpVqrxy/1C83h05/52UcxaYngMiROkigC21r2TD8mjmLJ
LALWwmyHTNOn2eFffRRBH4VEBJoc7AFowbDl/NlH8UhgENgUPd91bZ+/5J/4DZ3XW7rAD/A0kvQQ
cDgnfB2mapYJmmuD7zMZIzJDvBWG0MzfqyF0KnWSmeWCPcuRRSbZ3ge1lLpnNNDLcRuXqDz8jobo
5DTxQhsMcvu8MtgjeyhkOt7cjLh4oKTtvs+zTkfYdlI3Tc/ceBwQX838r1F/iHjtQufedAfwSETv
9GWvkzMxlKSF50zZfANpIh12Gof4w0+Y7PJxyO2xQIdDmNhgfrAqFSHn9TrVTLeZnIWwgYbGo4/S
XfdJeJmmSKO6kNdwhfTFKNdUCDa9dKBtxkSeITFv69itqSq/bzj/fWveeGto8PGY/33/cfO1eBwf
1dfnb833P/PjrfGJZ+VhtE36hch1n+S4P5W6LiJeH83t0nn8/mb8aD7a4X+RmPAehSB3nnJL/v9L
QxKsg+HX9HD4BksQ6z95aUS4bMGfNUIgOuGZEgsJnOxZeFCvumd5hnZRzKE8TN6UvGdsWzVkl9sE
TGmS4tbaVwQENHBaYV4yXoTvilLWh70amQ2Eu7RCG2rP4n2UIkVfVRWFNF+38avuvCXBHGEkBST8
1rhjKGqQOdEXHx1DIZnBUEiUAvu4yTbjrdI4OFZcxPQQoZ28zTqEaRriyEWRubjogh59p89HlXj0
rFQnnjBzpHuI8Ay067jxAdtS3KtTZtnZyiuZKhjazfYjP85iOu81R39m1FwbqrsBiO3AZE4/Zr40
3qdFiU5MVrhepa7Y9Voxux8krU3QNpc4o4JNqdtrputfXCPnJCPOVCTWNZqcfBcyNNpMrm1QRVcd
Nsb8W6PsdMTN0VHGm0icXeysO0t2zU7OHD0ZrGvP1iZbk+4cSJu96i3EgCK4IyHyXEQYnxJd3bKI
iDONWAtHCP4RK8B7gv/wrJ7KMydo3mOZtdZAtDX5ifFHhLDHhc+xWqBCeHo+SheNpl/Xtzoz5g95
gYyxsZMEhHnTI0ZAfJmmWFH98E7jBwAY6q3yyFt+glx5Ln91KLW992ffvIQeadCvyQkOREXxgEHY
eaDgQLu4KHTh1No76kcNsKijNDXLb+3cXNFznwluN06WEetj7Qh115B0tkpSiuC13RQUMVZzRRv1
EAUz9bDbyUtC59V7Jw/uvDat97Umv5b5HAyEKPe3sx+KQyg9gHNFcF/MjcHczh7vYydi1S6BgSEl
XKJqw6j/bJhSVWtfmvZ1B+zvAm45rqHRSjQi4kTO2yKpbm3a0VtbEQK2sWr7BrEHwVJBRAKunVCR
Lm7DLB3STVJQug2lBomspA3uI26EQMiHGCWDjA/6cvBqBr26P41B0fS7URnuPYVzeuqUnvnR4cQ3
LQG76xI9Rgobl9JzJwJ6OIgmJvN0BO3aHWt4NSTPZd30zajc2dgH9CGjb1Poj+eFpYgfjyskpQUU
DBL0ihioTSZu/y2P/pfYxlDYLH1/WOhTIOfp5+4/9bf/UCr15aeXbIbvf/7nok9lY7LUBzS3l0Jp
KXp+LvpAFpgrocGiC/K07v81crID6iGHqgTfcsBK51Gv/SyVgv+SmGBb/Evy4CywD/9o1V9Uii8X
fYZejg02wqGWs5czf949npBWCfbM5iHXS4jeN0KVL/UUHcF5o3upDrgiT1poIrxI70XOyma33+eZ
fzu1WSwvv/wEVJSEb3POVkgq5YufUBNZ3gQAMw81CQ0XkfN+olXdorSoShJnEYiZnew3YYPf0ymi
86aJqdosp9qO1gcHD8CcILxmV2HSaEnrYNdh9m18NslLvJ3jDitkrxu2pMggms8OjKi0RiVfJSsj
/5ih2V/+cXIYhafTfTvX+xTLeGtsJzc8ODWxOCuCu86QolfTaobNTxQjg3B7Y6KBmuzqYSLESPFM
HDT4oxL9FxHjpzHzbQRX87XTtUvBiHciMM55oRHZdna7bXMw8/01Kw8M3GpxDoIW8sIPwja22H0f
gWjhIkEThkZvzcxrXcpwRQTWtq+LzaAZ4/f5jTZIsZSjAm1eboeu+cj3ytzjab6iT3SKleXTjBqg
y/K19MiQ8GZ+xtgRDWxX1edSO+Y+zwLobOb4uXJipAR9ewa6Ahuk2awbr+Vg8y7N7cu4zOL1v4vL
/7K40J9eHvC/X11uFwLLfzaPed09Pi8lf/zBH8tKSAQeukoqxpA2puMtM+m/dmDOf/miBtSLJLoA
z2Lt+DnJdv9L/ck2i1cteAHvxA/mBK7F8NSG42cK/tA/gHey/Xn5Tpt0LVwyZgTyBp4592m2/Gwo
FWIa7aJIGqdUsMM1aX0lQnFFsjSIJ4RKyPJNVJ83duEN+6DGBCuGKcSmA54jzuvxbsq98tQmkHIt
ZBccwFkNLvOcrFrTSiIl1quSbd7FN9RmByenlogczNeOUz2MfX41WiDY6cYHNIEsCjQPnRRZRyGN
U4RAABOg90qnsG67ite7aSyUKXaMi3cc2jsoX8mq9TtnM/WKjE6DbLjAvife6JvdUNX4UX89MWS+
yWrP3cvRdegDZn15w+ven8DtlKeYJQakbLLM96ALAeIWFaSQ0UPhFGuIkXCfTxwFSqBre3sNy272
NjGX80J5hqVXI/ZrXnLdECCgJd96ICbTYTaVuTUbB5eTK90zU8HnKqybBu0Ca0ooYFyKUxjyCPM0
+IQ4wKaUJzkbSgkzrTMbtoghva2gwuotifJepaNcx7mNXxecxOncOfnOdw0opNh3QX1F5ap3/Gan
rVhXB13xEVm7raaxXcy3EqLIZpySB5ih1v1Yuh59WH/4UAEhRUUrw4052XV00ajJMlG5Jgw01tJI
hHk6wGGdbytgonm/Tcc6MGhOaoHJno+tMUPwaTNGM1XdEnTjonFYGU5HgCg4sOlGoq+/COPQNCga
JVM7vENy3JfYSg6W7+o9iiTA7ykynUt8c92NgfekYxpkYI9dBTMMTchgbPhxCJvY/VC5bo18Rjvf
EQHDVAlp6YUBp7ExNiTR63je4+CByXNeZ0VqJMUqr2k+oAq0h5bNTzNoNMcnPkEYHqJhK3Jv1IzO
LkdnWaeQQ1doI1U2XkddXu5xuwV+DIlvHoZxF0aEwM17Z4YcfxPS9J68+xGIn3lrDJMXxFsjzAoA
I0hGe23tlshnDTwx92qabOdjikBD7tgHVf0a6p54VweNvsbkPDP9yipp7aA7MH/LjZjwQPKgo7UB
ITDc4us2HpLcTXPy0fxyIt2r1Oe5MAHqMWz44s6xBBgireimKhIDq5LPcHGVMY5/iNwqLy+MjH72
uiRX7XIeRm/AAY5JjFZ3UiOUZcJzMmUiwfFZGDQ0fTteYyScbhU9PPTR4Cvf5UAewVdLz/6I9hW5
Y1zGlzKZ5KUn02DbDQ0SZeYb454fYAJUxUBGRjKukwqGaYoN58prVfUQagmR3qcfz8QQRCO596FQ
RwgMBCoF7ISCxjcIkmsB7WAk1+5GGPCzgTNUPrd8zstVxoQTfSi9621itt1NP/jVFX2TeO9LZ5WI
wb0MsyEmfbfRp03RkOgEn23+8O8H8X/5IFqUfHQi/v6DeJkXj0iFX3wMf/yhnx9DpFuQz3zQZ3Q1
aDCiC/rrYwiVmgaJT6lsWrQk+Vc/OytLTrqHy44v5PNWpA382kUchuOF7+E/ND+4C2H7eXVLKxOD
NdW64BcsPohX1a1itldpD1G70xmYH5xi1/Fx2NllF5BvTAbrEZU7smwQQDMhNcrrjftkIR8W6IHA
omlDNTARGZim0d7oDRtY4iSLUwY+KZJYr1IfB5XCVZy96iQRcXHaLdTFcOEvSjNNyxNroTICURk2
pItXZ9kTtLFa+I1wAhaU4yT28YhxkzQkQI/lMAJ9HJ4AkIEJUkl1Eirk8ESInOhUbVB0J2eYCSBI
2t5QVeswJiTtceiM5D2fTBxatarp5DdtT+XcuWbSIROAM+CsoQqliV6VYxrYZFsmVDb+LmAk2Fwg
4uR0UWApNu/VhOH40LXMnzWxQ9I0StKYkJ0wCLGI8XI3ee+X0UVgzdGiCi+4nqA6ppLpP7t12k6b
fhig7ZA/LczPRKjBlORzmLrQdvKqdWdFxnZNj7T83jD1nrqn1VMnVX9vqybBLB2isbPGwTnioc8G
9BM3VsJKEmTUxtmXOZqm1s3XXRlP7maI69RZsTUZ4r2V60hd+GVnHMH7qysimCKClwx7NQ4O3oU2
qY6JYQz7mFiTWwaWsFHs1iT+nDXvWtAL2XlhMz36DVipsegLPHdTwky6lbshKPMzXOX2vibihRFn
1+/pC/GJlFXtYfsu+mMw6LXfJ/muLKt6Y5NPe+lazKAxw+oNPNV843T4FDPSkQ7tHEbXakmyiCoD
4XbOaIfJ3dAwsvfu87qMr+1YtlcjhKXrosmHD2gfCIkJMZMy4dHXPA812ed1+lC0OroiMHV6h0PY
sPBn9sM68jHLjCJdAu7z6CFpNJulxDMuDR3pbtUqA6iSr+yzyIuKvZEZhMoIvDnTQyMDJutR4d1L
TyADWEDSyNsTIpTcjK//Oi2Vr9f1NM/HSrFXXoUde6G+r7rjqGeFZiuPH2zMDqfh7COZEyBS7pyQ
TtIKMEmUbfpcFd/E6ECe4auMtpxo6mqbWzUhemzmrwiNx3c/umy0/E1LdYCj3tb+mZiamICRdC4I
LFU4iPo4tk6F1vXBcSi/uowII/zfrbpOCq96wDdZ7YfIbz7ReHonpBpQjQTBCXcaSCxz9PUENup8
ngp9HXltclI5WmFZtef3vT2XJVgXbX3OarjJxlyBDJfS9k/GQmM9zZqvQyijA61iuU0QHnMH/ew2
zIP+vellxbuJSJx39ogzaO3KIH8niZrFa88b5hmd2ptgIIjvG7td2ninY031VwZpsc+UPV0yFHRP
Rt2S3ldNOdMP/qxxKTIqnMXEQuisZ6ZXVZTpE40BhwhQSkqeYixQSKU09LDOwEptyImJfN9gjRnZ
fRdth6+8gItjmNSz7XhSM1xFieFaDw6Cm0uogPfprG6zxvC/aLdGlE3CCvFf7kg1srYId73zVeac
luYUnZkdfhKPBJkNkXdHTKL++TQqyavRt7dsewvcVmb92eupcBrgslfEPM+fFqmhRCtXwNhhwH0a
Z7FzHyeOi521sBzEWnLazHMYnzuW6D90yLkq8AhLvpG5nnNB6m+m1Qnd6/ixtZP06yLaWLeDPINZ
Ny6cGr0BWWa/R3SVQgvzrWBFYst0ZuFMgGDlMUDuOsvgjXMS80JIbexULQxkSmZAZHMG4m/ddCLc
Fr0WF0ObosAtIvZCq4SsG31AIKNv6tFBdJHHo307dFHwCcI0kp8+7emtBgVZc1CIphswysFZPVTu
Y++q+pQesfKAOgvGR71JLmBMyFIDrjzBTj065jkNVnE3CfhcPsqCiRGWPW6E7RakHgBurkukC6tm
EsGZISxyldOW/jc8+XVn6s+Sb96NGL3pGBsREhMicUEpRO3RzZtw30lHM2df0hCQPH3GQ+t+qw3n
CzRh64yJftthxKYqLcJsSwefcIXSyM9HMDTnIXuGMyQXXgZn43NiWqQXmUW9crS+r011S+0L1Rv+
GEMJZttp7yWE5wh3b6ZzeC2FqiH8WAktFYb3h9hILoocmZrTo/Sh9yvepdJ19lnsmjve98+EWwY3
ONbHdSKL+i72BStIopqTMcvLrVKRW5y7NeI6t60G0nnN+GCMpCEydPC6PbOb+pont6T1H45XtIhB
pjHqJ5gd+xtljxM8xBgcT/iF08Yamwp6WIMtHKVGeYUww90V1lQfBcFlaxPFHQY8Mz0zsKVgbaiI
d+51v3F63X2wFH3rIqD4Hvz8Y9eKT5lscsJqrPlsGMu4X3ntmFw5gSxXFQD3jS6BcE62br8Jm05b
D9TxNjM9dzsgHEQjBqvKCWpGM4pUzSWf6cIz/W4/hvDrpzZVl0MM22SbzaFaGl4lO22VGMexP1Wp
Q6JcNX5SwD4/Sj32O6Dd+Zcy8KE8kUVBKHfwkUD7rypP2wWu4SNQyYE9uPxTxBRiNbmudyCpBmAe
KQMY+AVbmS5FbdkY2ecwC0h1Z1+y73DbkHIWFddZR4iP1eKEarpMHnsKki3I7vBgO3W78zWVF4B6
d083YDjFrIekp9CN3HQCIKO5+HV0Az/U9tvqM0IUoiic4o7gHrHup8Q74DYj4do9nx3CcSqH4Huz
Ca1dLdzP0myu+x7GRsX8C0Qp20VlwrC1jfcidSa0rF5KD22eVl4B6olAigu/Ude+2e7DVi7Jmz2w
iXwESVPhkelyosznGH1VE6wkqmng7xV67yQ5wVQW7yKnOLdLw2C7qEfI3j09yimDpWaX19gpryaV
JruuBH8910a19orpmgArsclTAnDbrqk33dxUGyeu4R4kvdhXNChYhH370ug0Gq/Q8O86x0oPcxbV
ZLuLrzLyjC2MK/qmpJJD0QNONUQ50rbK7q9HSxCwUE5y66O9W9Ut+GwcCngVhoCPMVbWwe2JOA+b
/qhLFR6yKjaYl8zBSdlN10XqfnQi//7fvdT/spfCxrRgCP5+L7VD2JF+ebGV+vFnfmylAvO//BU0
7DDBEL38JMb/sZUKfHDRtBMXocbTroZJxs+tFMoOk/xophWmbVogA/4aV2CrYVvG/APKHhsWPOD/
pLG4bJZeTCs89Bw2Ib4uA1zY1cs041lbMUYVNAdN3R8sqwdGTqwEOljHSsIzp7dDYCSuqoiu7NNq
EybgRZ5dq6vvx3lOfOAEnx8djeNCzELvYtLgwUH0aisnJWmAw6xZBntr2PpT6W1FahXklqTl4f9w
KGjUDNDp88KXeHmiys4GIUp3+Ygw+CSTfmR3QIYE9gX5fzgrLmVoL/He4MBoFz+/prPQOVhCh5wA
rVOU1LPcqA6Edqf9/vjns1qsCM9u39MFtDknx7R5KGhXvTwUtiFyuF0uIHtZ/EOThbwSzpwmiDum
glxj7jMW/Uu+xglSf584/O2ciWfwNwdf9vs8xdAfX50nacJRRAO32xu1461EppNtJRx59udT/PUZ
oe8tLARIpGrZaDpenmIbBzYFYNTvFbFbMKutikrX1RIvctaUOA/+fLhX5iCuqLsY0kw6H5ilvSf4
2rMXwpUDZk3B/g/oTYd8VX31betbEGNHF0V56hF4/F3+8w8uo2tZFjtsxg+O+EUlEiWQcsg57vdM
qAEiotXkZoX19s/ntVyml08KR6EzFAY+8fOuvVzmZ+dFJAGDSSgDe5s8ajqGxhnEkUt2ZNDQTECd
fz7a767i86O9umlYAmMZu0W/DwbcvRFppvEA+5StN/67MAQtk+ef/nxI61Vf6OnOoVPzXMj7IQ/k
q6VsArYYjCOvnUg859KpHYzOZo9yo55JaGATtenljT9MwVoWZFp7nRmcNK596Enf3g99OGzpCZN3
MfrNZ61t4zh5DDgsIJa3s6LIAoa9Frmc31iYxK+vkWubjg9w0A2YLr1+4oI2pi3V8RqlI63ylWOM
+ZLF7ZJCbNgIWeA3rJugHjc2V29rEb7y0Zx9DSUpaC58LI4AUWPYrgFN4T9fUve3P431eXnDXf6z
/PtnD00G1iPH+9BhK0qIwEzcDX48vZaB121bGbf3OrWztTl6YbGpCRo50VWmzvBSkIVYaoZIg1mx
FWuXhPLKXNkI+zdRFUBXsqBpxL2lLixvNo4zyKUNySqknfkuqhcgXg89qn7AIQG2ZwwCa+UY/o7k
1HQ12CpgkKpPulzBQTDAq3c0qMhNc08TJ7/vxwC6kTPZ1IxzvlOIoeCDdZd16M8HmTIVIUMWZmBU
sM1NJvOdoST54hWhc5E7fcsn+6YLOsYNUEgOnZd0l/zN1e7Pl/bXFyRwXQoD3non9ECKvryyuo3h
eDM63qfQ1Y28T/ABmkeR6rt+jii1+1L841eSIyIZJ/dkUTmEr44YKj0A+827vYqio2gBpYj4c1g5
Z8rGAIO0+/2fz/DXdTtga8EeJEQMSunzSgfRks9ecW+6fTYVzcpiG3SM6xHNpaWmzZ8P9etjGpB2
SPQHZrhF+vHqMY175FgjbtN9GAzuaW1IcaQz4r9xAX97FNqnlCmYQbiGL29ZiQC27EYuoOEpk4Gf
HxoHDCjB1Z9PRvy6jnE2ZCoGVIsC3Oir4+SYWQQ+FTxYWtQbvE3ZztMl5tsWiD5pGT4lBQ8+JCuM
asE7vAL72snTt5YlRgavPhiBSwmDxEq4zAKeJMHP3n0pGSKng9/uHQL1tiNGrR1unW5HAG0arG1n
dthHayIHzPprUY/+Td5lI81Xczgv59k+wRUWvXEHrN/+JvyjyCmZqrNpfXkLYtKcjSix230V99XR
VO42NGlWz6T5XURt068Tv28+FNhV1oU0psu+Sae1l5p07wOatn5VfC2EHi5ymq3zPH4kI8taE3Hd
3E4V7eKGft7BjZPxpJqKCyL33ioufn8CIdJim5Ke93+5988uaiRUSGLGyEWlgxQTYbvrRye+T1jF
1o30M9DZwlyXvtfxxVLlCeanR+IJ7lrlhce+iaK1DtTAVK0Or+vZhxbjzF9nN6pObAKdd3hKJtqQ
mcG3oit2mMeaNz4J4pUOga8sj8WzM3j1dIL15wfXE8pSI4tPojmsTjpXV0RJE9uSKhb5Hq1plplH
u0YH2TaEGv75BbF/+xQATkNdG1jCf/26BxNrCa7Wdp8ZpObS+gzcT5RVV77TItcOzS91Meh3DI+S
z/iru36I11ltoc5c0ChD3O4ss603ysNeM+IrQxNg0UZNOOAeVevSc4jFV8K2BUulf+sDqnTNDFel
Eb5rgkwdmF+aZ4YrigPh6o9QT2+9iQPFDnCRBvOk+8Y1/7V0W4KDBMIOBmsmu6WXDw1SZWBMYFn3
ks5zFe39ISs2xkxOIyBJ+4068TfLtkcNzM4TqQu14qsdRVvkDMBYdPaow76FmNP5aiN2dfAFvnGk
5W96WZFyWtCQrdBBb2W+LuxlFPeNT8z7flLxXS7s+F1WzIv4fmI34U45Fh3TMwgv8ETyxiP0m6+v
RwoTVAigEAu2+eUVRa7AzCujY9T70wec8aQkyBvTib4VfveJLa/3xgfqqfb85VwZByFXZMONuvzl
AcPBaHWa8siyDa9uepu6Z4oIFK+QfNvD/BVH2F2dMkiKp4bixgEXOrSxIvd1fuPUf/swYSfhy/KE
t3v1WU77bnCTgfd3DOpuYzY+ymwsvZD3a7quSfbtzy/rbz6aHjPhBXrN3ptN/ssT98IsX7QW3ORJ
wZttRLSe6Ym/sUf87fWlV+7wJHF5n4bSz9fVrBVxLaAr7NkjK4JadELObRYCDg7ooeLOXsc4EDcG
c14S3OKSbB4BFGkwTufZe3ON/N07RD3C6VI5A0d5dbe7eECGXZlqPwkn+dT4CJZXo4q7yxbRCF52
r/a8dd3zF6yMCX7wamA84m5wwjCUKaUPtn40pvF8SGzooVbX0e9zY7f98ud785ufSbnkYo9Yuj+/
vIANbOGuCRy5J7REXdOZ9Min8qPTTC1Cur96YlffH/TnfZ5f2xSBJ9gn06aA7AK08OVTME69Swpf
zu0ZwJxCR8CUpmbCgCbGGKUw1k1bVvvE75Zkgd58Y6H5zXlCZvYYfINmFP7rrLTECNLJrTy595gg
73oHc6SDnopAMTf954dCqOf4XE0afsHrLlOaibaRuEX33RyV3xxIg9cz8VcKarT51u37zSLG7aMt
QokIpeL1vpE5fZzVPbePAKoYrlfV3KLnsbZ83VDj6BL9bZ1Mbywfv7mWjMo8Wi0IEdFDvnqf49is
4Ey4co9cCay3qxG9ZaW1UabVvnEorG88Fq9WTSoNsJk+xjObFevlYxPkTt3Hs+DGOcqUO28ii3Od
Js44b/AWE6LlqdbaeNTkxVraw2js2Dn2ejtjzC7JZnZ5lFKbHiO4NUCH5Kxhx1UVU9wNBlCPRMtI
Jo+ElRrnOZkeLeDvgilrWy0psBWnZKOLRJy2CQd3FLvx/7F3JkuSK2d2fhetBRrmYaFNADFHzmPl
BpZZWQU4Rgccoz+9vriXpNhX3Wr1vhc0I2mVGZERgOMfzvkOXJf1DI4r2gsswXrbun0O4rDMrWd/
tDHnVy4YsV1h1Yu/JTs7t8lVs0T9yy8YlmQbSQeTn5e8d1iOibLPX1TVWuuxapiu7fG41+7WMKV1
qjWuzj1iDxhjXg1u98YdRjK/fIU3fcf/NmYMxL0qAaK7UdkkDQbr7CYMmmvyqOe0ABC9rnqaDNaS
p74x2oPVl+w6ieOz+02Ui9caJYiLHRVMyZGYzwyc+di25W4tBVw+hGhNfykm2klQ+5FE7KzUfIXr
Td66JO0ENuFcG/hNmTvU0k5kjfRmMwnIrJ8B7lwMc+mwsC9jGflEuo9BGvKgivV+ToPpqRFuP2xX
gzSzR5PNZ7Yd1ykbjxSxy64Ll0iAf84Ac+AZ1EBMVRHtG/QZ7bZKr+M/07DRunXKC18KFonxUtVQ
zJSbT5hKpPRgV48PzHl3I+yVt1Ta1XtlhObj0PhIWyA+Howra9LporuRzEFCX3YLKPbHlF3Z5OYI
MkEH7G2XLVIZlYjmx+nkTOvMllx9FkTGbbwRBcZYkN4BOeDbdYx5i5wdGLPbB3tWgyaBMMLfu5Fu
gdMjpSvwRZ0V2aFfwYDl1yXibNME06fufO8wOeA5pmXdeKJ6RWO19Undvr8CNbeW2QjC8maN0kdY
57Cu8hv4HyRSB2BZyON5XbTj7T3DehACPQbWg/SYRi6JjUU5UlTg3Kl4RiVKBfoBWeixG9DyCk1a
mtDlXcl0CQpffyqXxU60WXbbZQABV+TpBCSLOO/ZQSXDN3ufhu4jnvxla81hvgOCTYQzhpwktYmY
05Suj2lWyQ8Y5ualyQNiAYbOT4hA63/7RtfEBhrEJGRgvcc65R37CvtygL726JhQFBUBXDjVphNW
nx1sP4uEovW9xv3/3oj0EHjukxjXdwgM+BRY/+J2S99r37gGTJZ1eJxGMHKT0UGY8IxnvKjpSaWO
SNDjhFuzcA2+hw5JYxHpJKdveBS9Md13WR8+qhEPw+yoy7CmAXtMoBGr0fxSHcvJ0BnEAS4ggBU2
9L9dNaBeFoi7YJWzUSVNbGy7Bs4YS1uzB+3Qimh4RtKa643NxfNWYzNckqCjj+BRziFRYGX4gWut
vO1mrrJiJREgLK2jOWYruI2hxfClwzP/pd0u3BDb1LO9VV3Cdc5m9WPNCVvqoOGm7lwmGqLPD8Ny
dmaRATsxwBPIfWDY7c8l0IRGOmVlj0kd9gFA4BbzzMUwfNDnZRCyZ67WyTNOjGdNcLptB12i55Mi
ob0hixL47XPOVP/ergr7Oa2bUhzngqgjD6zLrTXb4Y4QEoCxcBqXUy6U+eWbKfUk8125DbRZnSWP
vp+DCjMfznsGbmr2hIPzUPlP7lSmvyOG+yO7bR+r+h8xInoNlxf2TPXvXvakYqy1sj7gbPQJLRqq
0caWPwB/zAmci3U/UC89h8Sh/5gUv2dFdwLHxO5OrGqrWCyNe7RdcpWYwl0thOgBr2QkroTcibr3
HHzPz06i0S4Xo3sPOna0BR7h6uhAvtiBw1Rv2H2BDwXtPCd+6tVDMmrFzVHZhgfpgECFzPe9uKDc
O8K7ICKdEfKWrpQ8vZK+qT7UEvDVZhDZ9Nql85Ww4gmLPW52RY23pku8QY3g8SibvLpeg8Z8yqIi
f8JxXW3aAHrDTvFxGq9wOfgTgytA7pzZmrdKLuHrZC/jfJOBfr4TYUeygEm2RUuYx8UFM3rlNoi9
awofIYvtIQdfg+7kyzy/A3cgPxjd2VsGZ96VN9v526YlHU6PS7mb28Wt94Dssjvi6qYARVHu3XET
ddxUfLsM4btTibf7LiAJ46ufsv7B1b31rASftyjKda9hU+zDnA/V6N31bHBpPkivl1/etcOMGyK3
pqTsCkFmgCcO3kK+u2/AX7N6tztJq4guelLya1hl/z7lfK46CLqfiEOQGOkx52OFKZGeMqYR+xGV
2nc0K+/O1R3q5KmNsrsFH7mk2q7r9RtEjYuLUtozglHA/1a6XnAx2DKZI6w4Brk2HQ7AvGg4ocaU
WIXWtJ6ltXp3wmvTF4ne79b3xvbDz4hAGa7x2niMdGoBAaa080aiFLIh7E5rb6ZJBg/ofE2ZPrhR
sLyERsG5mF01S9fUFmka2d2I21JjWveo/xsczncuHO9jX15lNkPEECcRJTEhOYJHAaSXNJEsm6sh
KbTEMaW5zxljNeptXRlakyOrvoMMoVWartXR6ofrVT7mcmTnYntPos6nV7xXYxBjDyA+xDPLx3Do
5adD3OeTEemugn4353erXzcWjo6mf686vdyHvhpfTbmUj+L6dcPgDi8emRmPnTvxQqWx7qIgQFZB
kZHfuYpPLSzy9d7MjPW3qVuxNxaAMLiEw/QRgo177BBmXHxn5je2unykkF5eIpONjJ4h9Zw0KIB8
i7lg/R1IxnxxOuZpu2HeolCYQtFFhGG04IyQhtRImQw/fXRzGowNJphuPdbT5Of87VxJ2uh6jl7f
5UrjzMrvqrJoUdlb6NUMp2CIO60V37Wpwnw6+g4xynGkht8YKOjYJrMuIDjP3W+jLaxXN4OwMc3K
+kUmEHg1br0OD0Klf7d2IfvYt1HzEZ/jjb8gfGjMNWBNDoaUfCw+T3K1h6SLUQTjovWs7QrFyWBy
mgX+9Av1WvcwpM1VY2PL22Fa5Y+lSLsHawizOxI3xX6ICA4h+wBylsqvhBDsSMfGyIa3Dq+x+dAb
oeKMRxzlHdu15cMLneCGnjjdyTHtOcSIXmduOjgjC2En/NAqHG7TGlH+VBHV6fo1Xw2PzYtDUMy4
8YJM3Puukjtwguqll0QKXyMZQGDzfykpZZJO0vlCa+3tXAmCSLqglWxnwfg8XTmufF4bNppuUmL+
JCbSqddHq+6Xe4oQpC5ukb7aVebGldE+oQ++mYJr+oJpCnqZvk9mCGm3HfMfc8ynU1HLnpct/Ttz
BjEEPotzAycQQTLCuFlIkbprVi998lO7PUYLSiMOXbI7rYZlY4eO8+iJ4TSta5UI7s0bM5v7S5MF
DXE02BAp9SkBI9Z/jFA/Iw96VRk0y2PZTs73VLmnTpgWRxqwTe0oeOi+RX7M4J6XpXDfqLdNLEVL
+xXN1z1TO+xyJsvHjvxVtmU5BelUoOAFyJ49mk0+I6CSB7+tuiSaDWAzgsymcNafzP/qH2WNMZxn
Dh+SbbgZBz0dThysKzKwoizVsTRM9KCpAQm0dolXAaV0zq1RJlSoM5K00tw7RaGexs7wOeqi7HFU
vMjopcH9iCh0w2Aak2KQup9QtPxXOGrVQYjgldzHes+4NKcOpJTb1FcTdivm/EaEDG5ay74GDlhf
uZnOaKYNcz8QxpKEYnSSeeJmVBJL0FwyKszW1T9TXLhvhevtG4D4O24nDuC2oDvNfNzeEVmRv6dy
tN8W6Vq3UR1dTVu1+4wAuogXatidx9l1Br5dvWIGCB7WiW/Jm9RCHCB1ITr6Hogotq5fmlWTHcts
ELcAxhHYkYQtgBQ0hO1KuZJOWhcKSVrRw31DDaoRAI6BT0HvZsVngQr6lOHNHcquAt4MK7ldi+VB
mzCL8TntuBV3sHgIRWLHRkEWjLe166UvUI4oM9xpV3IEkrkWDuIxNHudlLUTntUKBCA1823uVSQK
O713R+x028b5HBHyjO3muK7tdON7Bo+dOjRKbjg8BzJbCoTiTk5MWgGAb9P3DW1pZRTcRuzQppuI
DID32nb9vWcxgGe01vLE0pJBwyiM5T5Kne6yMsy+hlRNCIthUpdkeAvz0QugMxTBckiJaZxCVd6A
SGnPqsFeq9y2Yjk6D8SMqQG6CgGZWMcO1mJE7xE7U/qcz77FHVXnno47SQ4QiM6coKtpsN7hjvXH
1g6+LO3/Svu2+6BirT6wL7QcWsp4CSoQfc40ZtshGOuH1adiqdbeYumNsC3OFpiJlEPLAdTZJE6G
gxI3mVD2BYcAcTDPGNdv74w5u0Ln1qC9Y6gCX90Oi6xlDVBxCKEgLD7qumge7C6sH3zBHBkXAwdo
kc/Dd6Vs86tRRf7dpSaZn7bBL+xQAZy8vmifSIIJ5/eeiofvTdDkwGxCnzsZvnOsZMgTJVrkD56W
TO50ZaFNzhhIHttU2M/Ux3SmZZ27p6wk8bfGj/qtRsUQQa1j/bt0r0n2Sg/ph6kK66v8AxbVuuDV
VLekH3aJFSJ2U2HggdOp+jY8Cafc1lMEnqH0mqeqWzgYVL7M7S7IhqndudHMRAMSzlUbbo8UOBjE
2qecNAVYkFmbfgA352ciuVQ98bNR6SVuY3IZNc46lMmkeJdAw5BLJQ0qrYAmZuFFC+E26iy0R6a7
MpvJyuMZC162o3jlN2sjhBvnzgw/k9yNVmNvrNcSYGBDCtF4qaNLkZtuk/h9TdFakXhuggnlURdX
y5hir5lyTOCjuAbXZV792x4JHNmMnQM2eHad6OPPD9ObjGzcOKwnicZSJsq0wNJLu6GfaPdO5GWx
0wEqjZkF8dHj922ePPRjzb4SBeMelAWCBrNcyoO0mALd2Z23WLvB0955xUT45KE6lnyF7FuvARP8
fWXgMQ/ppVkWZ4WKYcLLg/Djhgyx6fdE7DW3kg3O9cY3rPy5XCd734zgF2swvA9lgGcglmRVP0MS
Uyv+dRdypTvyRx/sCScco3aXd43qnC+P3O/GYP/Xki7Cd8K9y+w/XxPmMnyKkzHw73Vjq29B90IG
+ExFvKpJ/RKQPat9NPYQ/8YI6gUcPmEvcUUsLvUuX6c+NMz/TjMIZcw57UBF5+WuLAhx6RmiENJC
QsCmE17PrY4Un581eH5h3THTctOQ+QjQVQN7vssnxwRDTQlZBY09EMNl5y9WYdpb9NvmiZ10f0Bx
S+hfFi7ERpXiVet8fsEwPP25BvtvTNJ/gklinGwxGf3nvP3/oosdv7Hz/auz/e8/8XcFqmUhJkXj
icoTVJLPNfd/zHxW8DfbwWaMMIzxOMPef/jaYY6ZeM4BHvJEQ/TAhky1+Oj/1/9wLUgaDH4piTwv
8mBt/Jf0p+5fxtiIUVC48rZY6SN/Az/5b4e8pZV2oxek/i1XqHHM0mbpzg3VDn00nE3K0CtrsnTQ
FkEFqZ40aunoC73gr5zt55MblI4XE2L8DA8DE2xgiDNbGUxQ4Pp4dMrGD2ue9ypqE8PRmMwpFDJI
Otk8dy9m06XGBpQpbrdzGQm1J3qkKG4DBLDdZu6qcEcz0hzrdGUUXIxdjLUvS5oaET0CDm/HzJZ8
xSIaH/BhDLjQzDm9VI4EtzFCgl39qTvZUT9/aws0Ew7Fb9JSTMigbbA3pZAffV2asevVPu2H+nT6
wuLv5RQAL2T3+Vmv+XIwJQnLfFHGbVMYKQ1NMBEqjikjjXt4SlPPWGC06ols8IrplE16452R5/Yb
dParjFcm6IpI+xS5+bgiInkciEdP2MS8VZ6IXhZvWe+WBiCRtKO3ZQn97WSucepM9YNbGN2BRAv7
tq/r/jiGThqbBXS2emrnI4Eu4iYyqs9o6Dw6TfoXj/72jE0/2letMX2pMkiPa+o5u7KxKoCVot/q
IrR+XdWXXRySgnKIbPFrRAq2pT5Z3j0rnElDFYR/d+B7acCq8MO2ydr2ArxRS9i+1aLGcMVLN51k
05HPEztckv4cp2m3KGGAg0tM6xviFycyW+vJswh0i+qnQC+slqnI5PF6Rb50k/J3VLY8l9OxKg/o
ADqxyQN8GRVBtEljTJOzN+lmVhYGGC82fmllj25plffYFPUdziszzjWa19yxQfESAenxKk6L+Stw
925RMQivDUc8zb6qLh5j9Uu++s4N8ixUPXk632Oq6neNUsvPIXSxvqEHH+KxNOTviLE31IHZtfZ1
UMyXXjM/WLyGMSVQp3az+HP2ndNIxtV15I1oFewJ/tPgbMmI2lEMgQmWdTU3PlFMBIE0ttnEnT9F
oAxo6oEjoZ3hmWszqyq7ld4rEImd5dMO5zbzLaM2SECt7eg81fVC9JN0acenru2v3rkL1N75EnS+
xEixqpeMiN16M2EI+d2OGipCiFskEPhVe8/49rWHNCTPC3jhaUZb0hug3xfNKtZhSrULCjN6Q5lK
plIfnGXK0BsadL6rEBR9TSQl7rDe+z/LLtUnvdRTHvtT7u+vLKhNbw3zOzh4597ApsfOHDrDSJ5C
FjflvJ7bGdpBHIZpewohSssEI1C+XVnY3DNUbreaSKrY99GwwE5nDk0h9ljRuO7xeo2vzL1aJusN
m7QiBdcTRBnxJJIGyqsjMmXCiD8JAjyiRhuGPdqdmfFUP61b4owLhJPpCpIh1C8TvnoSHjprl3sm
dRPpvjQwbnqTh7hZfb9LrDTsnwXO1cfIGQ994+i7eTTnuF2CE/sGsGdFZS9HkdYz3aLf3rN4MxjG
W4qYZhmuT6Wq5E2tJvvZtoG80rJ2JEuVlGTEWhFzJPL0iHMqAFvWwSBrVewsoADqwNiaTTs/ZG7X
X9ZCFjGHp3lLY3k1UDV4v2rhcCjAoMic2Tzqzvq2Zs+/lW7XHFkE2sdajT6MCFXH9Fx2ef2S9z2K
0SQV8tkI5MruyXaGJx3l66/ahEWgjWA9YIJxHwLMaaBKrXyCDWbnsSW8cs8kVSbi6mY1bT2cRT4u
L01lurtONlnsAwW7IcnK2LQtB1GEZitJGV78cFozP0CvrmIDRvi2d4fVSArwyz94CGqmcZHxyyo6
A9sgpjUUvuPvIjVamMWifVR4Yhlj1BvAceZnputs21lVBb9sAqoyKaOPiaLPf9g6Gy7E/hCq1Y6n
PPKb2Ol7eWacMdzrxmt38xLqe9MS0Z3KeyKQhjHVWzfz+33ttmQFOEuYQNgnYz7I3V/Q8qftHCw/
xysCsOTMrDZpORMyRGt4yQ2327TYbN8ki7HYtaR+ROkcJYPT+j8QU3BvOL5k7REykBPlctPko8GB
lTHN8IT7UVYTjWtAiKeVNs1em631iYXNTSAAvqQjR7o9r/bBm3z4KKaRMi4U1sKUUpNvHVWP2rSO
1+U6rHfHujquVr7gxvYivKHTwyzL7A0cIJqKEc4TyVD5fVGptdkYXTa/mvT6p8jpglNGonfICZpG
B85NhgWDeVE4Ux+1Hu9H4ps2XcXOgMluif1vHJ9BYtTX5cSGW0LsSThmbKiz/BiFxmO5Rlxqc4/r
ynHSLGZdGB7E4uONC0Ggsw6oYzNMLxT45b5lhnlMMYyDKme8NEtGXdxQ+W6smU9mAxnc9lKx+ArT
+pLh5uRRlM6fuTDl3gASfGYQHfy0gqr66pU0bj08yMqpvSfWmy/mSjZUGaXdZcZIe+wHQ+/DMRi3
nRdML6rOxxNTnc9CF8MxL1A+dCX4vWlcy8OoQRLAI8jUSdjpuHVF5j6SENLe6+sygQWMNyGle2CU
Zv9g8DlfaOynnE4nnd4sIYxDpSfvUktRnGzh7Ui26WLTZi7ku6+LMbsbk33hVjROugmIdX2Owkzu
R6bUd4wqrHhRksVRl/4Ky4wjMMvzfagiWohcVQeFoPuSu+58lmS1vE8REWiBmtpEauZW4Gr1b1bM
zzl0GPDuRfBUpryFwSqHmPfH4KBwbiZO1a3MrQ9YQcaGAF4WD7K9VKhbmNlB8Ekt96XqSC3smM9v
YVdOexTm0U4sZfrRj+uC+lT0H4sBQBLXLNFokz0dg7kYd5WvPmaLcyUyawtH5JXKTBRlNeafxuit
SQ/6chOEhT5FhNUFJRyHZTiTtuPi/mvr6datUDyh+mMeYwbVS2H4zRNFVXluupBHvWexCxRzGRZ3
8ACsPXJwecu8clf7jtyHi9nfsEtg9b54xj4v3Hpn5nZ2CVj0bnu7GMluKwRTZFZm951HkGLuVtZu
CUf4y0XhxbM7fyhAajFbHk/u59nSd3IOirj0euvU6r7ZeeG8fI5hCqOB9ACKlFL53qaEi91sfFDO
idfq5WcDGODDR2tpUuZ+1lmUJryR31gLu11RNxF5JI3Rk+1hhnFdlGRQk5dGgnRX1sXGcsvmRi52
GTsl+cZM8bo8Zur4zQzWZlagZx5pPm0iBAjGoWVxR90bD8KsdjMN9s5MJU/QOYUjzjkQ8xCWRLWE
5iF1DJO1BLSBgRj7zTig8Ae+m23RQ/QbSg8iL6rywWNL6WyUuS7nNFW0mo1Nl8pX/YEGMTtA2ki3
QTPCgc9WVcIVHVWc5fjfOxAOLiLsNHjvcvOaJz/CEBLafAgkD6TNvGYFS8rB+rnIoII0CuKNfPsq
dkjk3qUNmAHrKVzSscCSMIV5+1OM9cRmH6BVVD8HS16W7in1QlGehyWM2ud5nfjUGOoshrFuooZK
eVP07Goh1FVWMMUNrXfCcrQEDU4ATmIMaTEgOF2XX4SM5N9zxDukRvDe+Zn2gxSidLfaE4mea7oA
nZxQJbOKEKdxCrubTvKvW+W3PxzuPKdc+x2viFIlirqEVbG9F3glSGyVS/Pdp6Z104olPBJ5pLmD
aeZug9F/1qznNl3v+d9uJRXAjEDLM24JzPQ4jR/7a+R64cN8NWpZP5gzEFP2IGsGx3MeD241ALhj
1ZpQ9dlJ61LC2LOqWUWJ8uD3lbtlpmefzUYxVTQxwAtmy9uwypfE89fa2QQGr2eWssUqMrlvivHR
gmpB1gyyLIM0OrMCp88n9zijwIlFNaw/Zi+9ywrsLBuzipanhQl2MhWZSONh1OYNnAg7Lgalkt6p
rkldkGdG5kgyvAt5ChcIKUiDQRJIjawkMOgF/NZzFlbke1F60jOp6XZtdPZUe1rtwuuHDXW22EMM
pPvy7BpHRgqzhWHaMm198kyOa6G6pzStzQFgCP901JF3LMElPQ5ZhAChs7rXPu+td4tNznvTZq9p
HZgX12ZqxhCH4HfHlizjmshEsDyZ5yCq5RNbTdUkaSqb4IYhnvvQ5N1noHumxVIv4BWN3CR9BLWD
iIXOXPYpzNLwua/VW2HK4iUs5nQfQoDMCIm07D2t0PBS9uP8PaEJiCXTbcZYmYSykDW7AmpWSzxm
oze9P3jrhtaDWqdDDJvg7Zm/NFUfFb9BqnzfLut9F1zB8U1Uicc+Y49igtjtNmy/7K0KDWtrB0ir
oF6IY651cUFXKo61EwW3zHlpYBefi8k0vrDR6xcyz68BgpbPH+esHBqmV8I04aiwufJn8A9FoO8M
Qh6TCqE7m4WpeiRECMe85rrqNaIVqzORnNulAM5qs/oTUXtoitRiLYL+k/7zWshaXn8hS5Spb2Ne
p52alNG1m4kKUijVuvd2mMP6zoIF4SBK8GnGOounACtjOPnxmPvKhG7l+vrbWBtzvrciozj48JT4
hZOxvg3NIpdnPRsFz1djoOEd2KooJ4B7OQZ2IDeR0y/zmY+kD5FIZFAzY0dZ7Vhu/mftTiq/cotu
yTnap0bQPVdVvbz+y/jn35Fb/gH4/BfhnBmCIAVe5oHAxmPg/VV1K4EEFJVjzbd4/LzEiK7IPhKh
g6UmTolcp+zDrp39VNgnp/R2htvvvNzahgEs0FFvVTts+VP35PeyoBf7//eb+4uC8M/35mPpRPSN
X+evnrLamrrGTO35VkpwPpJaMT2I6fa//iII5q8xglC4g79+AGB+F5reab4VNg46/uMb1Y7g3N0f
L/PfI8n/ZCRJP3H93v7jkeRt2/+7zM2//+A/MGP+39DC+5jjUW0HzJnRDf8TMwZzk7kjQAZckVd4
+l9mkz6SAGaQXOiEqf9zNgmO02FCgv72T3679V+ZTSLb/TcCVOIWAvcP7yNeES9kOPkXAaoLTkX5
S2BfNCYCwIVCkWedJi0XVL2qG2Nwoy2PsoqnfAg+CcS6o38YdkUbybjioCZpXFIexduVyNldtnYt
BYRWN5zGB1Sg4ynkYErcKvLP7dgYT12jZNzCczjjsbI2tKIod0K5vBTkKjUbotiMvSU7QscVlb6v
gC7x+yz4550gh3pKnX3RQSXkfS/AgjIwn6wqHB7vmDDQBnbpw6y7uwX7S8DnyFZUWoeOLmCDlJkd
c+WfLJd6aCyjJM+679GzwH4Vkhpw6osYp+B6k/YZaTODiRTU/JnTmdG2gdYFJWrtVlPrPZop1nOZ
vYez3bxF61RslSxFoqkWqqW/A0OFzDUrh8/eHpxdFcA6AdLSH5za5/Vr61rrUdwOBH0fVjWKxyDL
24RsGn1A8EU4XEvVP0s5HbKhuOvXiLJRlXpbd8JiPRPhaDClg0nKc0gFvmrvcSBwvleKRODgJrei
dGM59SONw4wIPNhH9XiQqOmgntlozqIWm7lDjpudmnsDTTe+iPXVQ5URT8P1j5DlgAIIEW+1jgT1
eAbytnD8qlWUONSZJ4mA+Cx7vGeOjSJNBztDVHLnacauANyAKrPN3nQwWaI0OhFsDGLnimUWOjVe
V0e0G8ccPc5h+mVnXJYdz/FoY0z1erSpPp6DQuqjshgfEB5Pou5ieTtbGWuiFtPlee3hnwmz/TJS
znbYJbeRVXxItuxn9BTHFZJPjCKOKlL1UBCqbJ87uCWjDn5LBV+yLLpnCs/XcNFA6dgLZ9TFO4Mg
b9SoOt8Hsv7UrFkLlKR7kG99PBdzszVJtDt1dvTL1UYBGS/yEq6JZwBmG3/mkkBw+BC1Rbsbs3IF
wZmSAQ5yYgqhPrmqIid78I6dXVgfKxu5GHPveTHKL6LmCSPKQ7ktRLEerolssQYjtGGQH7FKK7qE
zsw9MIalg0b+GpsV/x9Sm3dDDXVSBkua+I3Ci9au3d4K+QZbB3GBT9QBOd/FC5iz7KYx83rnhF+E
Jpgn0n3Is5e+8Vy5Vq1iqEduElRCPLITDONG+SbwznzdSxH1z2ZDlWIRcP2og9BFaKtv4J1XOzLU
56trmtCkcqwTMAfBtlkoMSFUmffC7/XWBJe5tZAfxaNHRDlxjtRfQeEfLYRWscjC6WDb2XHwJvvM
Lg8HCzGlL1eF946+0Elstwho3KM58WBrIbdhuKS8wnxZU9fcDAaLzXrqkD3mMoijUVsUUmXzVBrO
ep/K0TxZg5qvsYFM8vGclPkWcvjMYKj247EiFteh69rxVsdLYDQO/9C4NBiV9m3p3xpu+SUQW8VF
w+Rp6ljVjOFkJIHm85RaeWSFI6fAnvCbzX6YsLf2TnLSZKL5w5MZiuPYTP4p1Ncwot57hK3QIe1l
ep4DId3oufIT12UCaHfRz5FkScGuPLXG+woa3YY1BMm3wvhVu3rdVb0+90NwETP/nrC7Paysld1m
07AqZ26H/koS2MQ+IMdeStsrPruWAVkW6ifV2sshmBAVVOyPNnM4DjHujnVrC5qevum4pBjd3ax2
wMTI/ow6BwK5KBxiC5T3lNqAAeogQsNugFSzGPq63a+J/MZNoNf0FmUBS4TKsk408uWOGe60LVc6
WjbwV/lhHR5yx7xrK/vD99UFZFpxVN7yik0UGZDwobKsjn9E/t08R9H0VqX9nEgZ/PLzeY6nVBDU
nlXPANXOgTv0tzK0TwLzKJk7bXVznTBhRbqvcqIXUocSN+26330/mokg62bj6bHdu/C6Eszv4MEw
eF7Wau4ZvPQQjcC6HSp0L9DYPqI1jJ5Xdz209M5n7TOEmey12w1hNSX4UiFhaf1MxKK4R6h1KSwe
QhDVF8DREfczJM1dP3oedCbvSSKUSHx6j/PaqWPWd6SATYh0GcbZmyrn8UJMuf+jKpf3OR3HA2H2
3y2QGBZ3FXM7e5j3rKyMHZQTLw7qKbobqgnRIWV+B/+FNz7fSEi+8eDZaErSx7ZgJzGDjlo6Bukc
aMxKc+NtjGgYO2P5doQkyqQar6BH3XPWsKlayaI8cP6KU47ldJ8xgtvOIdLfsWepGFa2sxeI73dZ
MDs7u5JOvLgS9GdQvM2T8I7oJJ5XYt1U2fUbgPq/HUMGp6qp0h3BKmjRpW/tvBbdu+XW5imU9EKt
y5Ncc6ruepJykzlctdN8MexqhhdXDKkCuhtinIAfjXTMvarQOuAQr0M61QG3IoKIAmUsV18d3qVe
H82SJEW7vN5kbVF7yjl0Nrpti6Whb6cvzkhCnl9u8Oeh0956quX0xlvxJ3K5ueKX0SMEPijmP8HM
vcMwNMJR+we0ufk7w7n5E+n83+X1/xd1im0RRe1/XF4fq0pwzKp/u/T/44f+gZ0K/oay2IZe5EU8
ev4VZx9ZfwMB4YdXFz3UmT+IVP+bvfNYj9xIs/a9zB56gEDALWaT3jGZNEUWa4OH5eBtAAFz9f8L
SpqR1H93j/a96ZYjWcxEhjnfOe/5fexP+zoQBdzG1Cnxh1iG9RxPl7G/7f6ycCrItAUuaU4qlf7O
0Rrgy5+O1gvrBqpVwDUVpL7DgX2xBfwhCZ+4CdNRCyzn2Fg8mkNNmzg4cvdcNx6TVHrFJSGZNGCl
aPAmL1k9Rs8cs8nIKuYzh9YqiMP7FWfWefZkuM11NQ+rzjTHh55HVu6tlNKuhyxI29cG55izxq8a
pesJ+imrjVA0IvIhaQBAMgxY9YU5S1IQvXsJUqpmV2po5+NsQXFfwLbBFrHebreaRES8toeKeIkK
a72SfBq/BunkfUP2ggjsB3gSZ5PmMNoEO7WeaAmAkc0cV1wC0cUbFRTuHURIb1Xonl4cYew8Rfx5
hU5q2uhmVvJUp+n0MMZmd20jUTwWKVbGrTdWBp9wf4ycVemYEcOUtH7MnVpjtqVHEsFrOkTAWE6C
w+cZVWM/JqLFCF4lFVW2Dj2sKsYP1w0iszajg6tRdp54BRwu2Kbb/MkSJNeCWH6JsCDfU9oWbMi2
2LdepO1R0+G2iS1xi91ZbUhteFu47gwwaiO/2Z6RX+1yeHRMJGMnz/Hn16MXf8ORW+8lIKo1A+Ls
bBUFFlx3bB51i2ay6uMkukPVldchLimWQuLrL+awZZGqrmHdFj9T7UKzBeiyUw7kCebM6hEs2jcn
DCtmphhTaf2lV4nmeO4882sgDY45GADW1Fuf9FBhGyMz8pS2yn60x2A827UHPVKZBBKy+GsK8Ond
qdxhgyZzZvI7bRz8kitWR4lQVhsPuhqLp7zNCgbK1MYLO6OhmFeEXs3soc3T7mqMdJdQb6s+ZeNM
R4oS43UiNbSpCQRuLYc/qYH5d2PqMHqefQ+3W+43+AfTsmKQRXtru2Uoap3tuDFPk9l/z/nv76Ne
5g+ehhlP5XEYPHrkoh58rFVMmMMUdwvpuKs0cAykNYJNhgV5Pxt9+WgKnmjP7buLyKQ8T7lYUZxF
sy6P/V0FkuyNMTvpV6Pr4pNMaW8iB5M3zNK03DRZNuzRxUFMN/2Zfgt1MmP3TmvVYHt0KXwAuk/3
WDoia5a5zpBgcdiPJlGZPjS6tTt3LwaCS6zmR7K35i70zlJj9lNN+Xka+vQW2+290WHrndpgE+Ty
0UII3pZ+/U3VHqUOacU9iEBhLtSXwuMsjcGtm2h4EmdHMtwtl3dq+m5EIFYrCwjE3Juvsg/GNa0X
4aEetHE30La4Dfs62qSmfGMxVPeiLsadgekE0F3k0Iap5IskUkBWzlP4AlpsijaESC4yHoroCl/n
G7b0Zgsau93nRITQlU9zl1y6ouOkAfZ+KpNrGaLQS5crWisLwEcpJaJDnewykLJridL4yFk9f6h9
JzrCbiC8xdDjCDVnfCjGfN6XHWd/HPXUi2ajeydbjaXXHo7tJMNsw3x/eBhk99Jbk3Ewmsm54gmJ
aS9mPCAH8wlXEBLCprEYO92mcLCLCyfta9H6X6umcrauOwfPKaLrDnhaRuQkCW+T7Sf3TqzeS1kz
DG24PMyJ9e7W2oF61prdF9XyKy/Fj5u2zsU5yikPQqzhkTajnJOvzJFP4/wGpZoYC41lK1CJmJu9
cvoy9wGh9pD1Wfc8g5zbJ06PIyZ02o+ap6Ydn0qTqt3IL4v7CsssscsA2fcWOaF1tGtGDpiRJFpq
7mgT02xaHaFkEwNJyg7UVF0Gj13q/awr7BGRwNQ5wD9lZufTu0zWmqlF7ZZFFa4liM2RuVTv4KWp
E9fYWTMxMF90xW6K8d2yuOMWGPuXOJ+UJQ+TLrtTwW2wZ28xmm+ZgXOfTuCULPEYM/O6z1qfAE5a
jbSo9MwXL6Ns3YeRDfvJbkM+ItnAo8cgWDuflZW0p3hGLFoB6nK+djz9ydoCG4TNwQg9kMhu7T02
pFPR4C2zPaEt+admCimFCyB7UnzZHSnPiO5jkOVPBIlsb9Vq4rSU2/PgBvMQvxHiV1stZHGwkih+
9xHVAzosW1gm6FXyEtmtxfBW1twF5gEkmq4ZJA221npF8tR4qFnaf5aZRPkGmDHcdVqp2zSKxiQ9
MzGbmq2yBs5NymlcgQLpX00c5u9NayZv7Mn0SCGx3Cmw2vehdoKf5hj3pCzz0H40MNG+GhScXAvT
OxLOxwVW2O53B5kiWSWx3fQkE3S+jQjMHp1KHwtW27Xi/DBtpnw5aAchryJz8Nh/6fXkXDgM59+N
1EzDU9ELcudunQwPYSPdF/YRFDlsRbseB6HBbNWrQ6htVhwdW6pyv2UMDSSLURS+kJvWC/iD6ppi
io1bkro0SwnUsjcymdnVzhcguQ476a1FUMzHoG+y7xSnZI/1gBubI7ZgLFOGR/xgxcbKYj6sNf1W
93NjYwQGiEwXlCCiC49cBOZdncfDmzNMw4/Qj5svviQ4UBop8yMjooBlNTaTcWqtVN+IcTMkteG4
f5PmBKaPAAAgFiI+h94jD3eggaP+EtAi468neP3H2uqgSSOQNEwmvSJ9bfxEypVf2d0j3P9+KWy0
m6vb1fmRzxyW4V6Y9bRGW4HXncXB1vZa8y0MulBuEXqycWNpw9n3uUwew6A29/jEvHWJI4jrki9T
iiVj/BQOGUcmx8KjjKdrThbN8xu3luZm0jQS5YIHzsvrec3tUG4b00G0TAWljTFxxpWl6gerV91G
OU5woQYQGK4XQiUZEbiOypP0gRd52b5lbdoxi496BT4Y8fJzNom63KK+Tg35tmb+QTDevgtNzF22
cL/KKA4+eXFZvFeRqnZ2DMB/wxJP/w493ZWxJsnOiojv0TwmQCPugll6X7TT5oc6rmFSiMiZEQLt
yf7qDdgwu9CyX4IujmmELuwRVa1FSSgrUR2wPfOXGTW1/oHIxvToZ2Gj16OIrXcdUKZWl079heFX
9+AEHU6zdBTmWz9zgNxG5tDzLJmqX/mlZ30PGmxb27BwI+PkV2n4mShx+QmYsqt2dhmP5171E2Mb
wyCh04IyLwgVH9Mou5l0XH9uSu8aTXpTxQWNiv7S5wNXrpy6gNK0wLz23tJJFtDVy5S6FvdEG4yV
b0XevnE5WKycVsuvQPIEAmpVRy+lnDxcb8WAd8MybGtaWyoxye1E0VV1Yt4OMCgohsn1fpZOt5lr
O9/1ptlfLAx2bt8WP+JU9CAbehe1IsXZsdKqBMTkdu2nCNPvV1dy0dWVSTaad3NW67qV/V0sRmog
OWaRSg4dE2G0jVJJzFum30Fj4mZitlNyo45zlhZu+hWuLHSREcQ03RiwyR2D+0HYX1osU5gcIEOe
s5bin8jkjFgMEaIT9AKg0E1/8JOAziqIhNln5Xsk9LBlYrKJE6cLt3Ut3C2mw/mcGRaYctzVF37D
/CJkknwL56TbFUnXkfNt9C4K7PLY5BG6XDa/1hOO0TXo3/Y9wv90s5sG75mZtMf/3JL/b7dk6IL/
8pZcDXBqfnx8r+P3//4vi3kNX/D78Mn8xUJmXxps6Df4n8ETPXA4gJhDC8iFHnTmPwye7OV2bPkM
heDJ8HWMwH67HUvzF2i/gQMxFiDLUoDzd27HJFr+fDsm8Q2XhyGbzfSSe/IHAu0Pt+Op6Dpdegnh
x6YYz0aKeDlkInscbQfwe6nn4/CxL+G+YI/KPrarj43rYw8LPWXc+Fyzs7Gc6Zu0u/Alm7nPnJtl
E4w77NXH6mOXouvKNtYki9gyqcfd8iHyXianGx76trYxAkxFTgo59fPvetl8ddP7L/FYUSg2f+zO
3cdOXS6bNnvQMV62cXxr+Tb92Nvdj32+XLZ82vfyHyWngIik1jUNRk26rpGPHGQ4LfS6Dn92yxEi
MvRdho+LFbhM0rd5OWpQQ6tfx6hhcjGp+Kdh25xHiJ6S2m5H71bjai4242SrW+pE493stQCeA4Ln
Pz3g7g9VmWIQ83QRXbUhYMJ+nIUiThlID5UtLyJOM0im6WyxDw94yGb4Z4fcDdXW0WH8Zk02FSm2
X/h7tegZ9FsQRpgsovS903NuATB7SAZmKQSN/BPloHpvVmNtb+aCIV4RR2RVQQHlHkob6xu3FtFz
bsYWT55AVsH3iRx0jVrQeljKc83FK2i7tQiz5tSHWbrF0EJenFsxIapmDM4tCIoPxaREdK79K+lb
sCmEjvtH7RXNIZri6kBUVH2Naaro1kFS5NVagrt6avKhO1mez/lIjLw4Qc4E06jL/N7CT2WSr5rT
+8SdKvJtjqc/5z0lA24vOx9RoUJijedpXKJbXnAicRJ2xDaHdJsTBrrHe8qCPyYcRDClYhQcRrzo
ZqK6U5cWVO+58Rjd/K7+CY5h6g9mNzfJxgCA/JNcXy4JrM4o54mcu2802rnGIUQ2fwn7MT1qu2y2
czClCy/B1e+1Ffg3d2jZ8thld3QBtR59qo29s6oAQWWE7nc/dypKXxozC0f9gCKbVDlKCRffvWfp
5HGgWvCGx32y8u+8u1R1rIFWJLy2oywxml1M4L9VcjXdpR0pUnigC6vCsyI7jVNpcPFV09cX+fyM
UDU0E85Pcun0Q1a1qFWwLF0ewtKqd8bS/8dN313rQHgnDubZjvxdwccbPhldFuRX6RD0ljZBWs+r
rTJpGGw6K9ylMa2D9O6JbbI0EbaRXWxyygnF0lIIqABecCUB2KHVD6ZDqwOdhpNJu+G49BwitvC6
o2Nj79VLE2LptzyBsmzMq4HG4zKyojWRywvGy3TuTqJoiy3DNg8SRjBcqMvBNLt0LzYO1zkiAXNz
dlXTn7A5Fo+TxZhllVSus3fTpR8wUA9zzAczo+Bx9u1PFoWPbk5jBZXLckOcGXBhkqpnoxf5NR9G
j7pEduBkdKwnsuesWv7SKhlwlocAuDRNEipYpUv7JJccZu19dsN5+RJIGiojqAEro7IPKeWV7tJi
WSx9lmGDLTWl2MVZjSr3D+3s4hdeOjC5zw3PJiXUiDE0ZHpLVyYTewzeIhWPLhABhqB0ahJmdY4E
BApgF8FSYyRVf+cEmbltxhTrKuaxVzuX8rNXOOkGUHiOEEarhNd33rPnOf25HtylCCdSrCnoX9xk
Eic0vplEGJnFZ9F8b4LC4EobpbdZszZmeNgO1SzloTeC9DJYRjBuIxWNu1DMUI5Ls1jDuICZlmTN
teh1sqdCfjnaiHfTxeWKi1rvxpDcuxM03ZYoAP0+Ni/KAznRbBsySgCaFeW82sJO+aD6RkDZBMQn
XnNbc3dORqhNcWiUlwR14D5VPl4y0zGgG2UUm3VUT5o+fRep9PodE4PiM1qQf6OPjNtExNv/OSUW
JZwel3Q2lveWZrI05ZH5TOQl/6km2b15ViSfPOrgH5oG1tKE9rPLyZbc6bnzj4g1zDjyzCDx40O7
XtMD1D8l0ia+ESv73VY80rbdDBfup+Wdb9XqMEKHuFdLbxjTkJ5P1TA9RVax1AcbVgJPIeguZhDq
i3JwG5mxk651qjIMjT5LZh7dWwEx5yQ0EiIkveevMu173J3taAGpCrEKu3g+mXlNIjhLC1xFefgp
xhwbr0h0qy9TIpb2JkMnF6EzdVAibBSX5vFrAaCfKtR6fra1zWUgTL12hbrfRSuvUZ9wyGMu4cB5
4UKgGUC6Zsrz1sSPjttbT4S7xG6uUkaXQ4P+5U5d/Fo3tbrZszveYlWF0YqFqTmwo4/vMfH1ZzuW
nlr1pOEQoWzMlYKytZSnkohz99D1k0rBvdhW1302G3dRfid3sDLz82Sg8RwIm7TJq3QE/ZvrrnJ7
dqLMxAQ9VzG2WhpKaAOzSKtMtqZ5tTbH+bvfaXcbZlO5btuEJTgmiqhJrQ/hKoqnfj+YxfMwjpDq
sgHUF07OI29lviE5mz/Y9dQhJnunPjLqTUNA9T+50V/PtP/GpAWgTxD1/OdTpPN7qd7/PEP69Ut+
PyHTNIIFyiOOtFDK/2zPEr9geYJX5y+tBfQJ/K89i0nPH2ZGDJOspU3B5XRH8vRvdCBjEPyHU3Fg
Y/ciZOLYvnDdv0RFG0iteRqN7rkQtY/FyvWwJ7kWikqz7pVRU1jo/VpfCH+BqtyqnNiCW8c0UJnn
jqfyKf+1+VApF5Pm1pjHls42P+SJXve2xvjqfVQnZjHeNG9XtOicw7X7tWOR+T+nA6nQF6Ndp/LC
vWjZqG80hT10MvEQmoThrWXserucpBEDiyba1GKengx/nmlb6uKkXjcEWbiGLhHAec/tcKGljVYO
RkqZXMi9luqvQ974fXMj7pk9tU0YvKl8tskDselafMh0Wp+BKMXQxqbgs4HFp+JHTO68HYNcJHs0
dMD79lQWW7tK/PusKd23xvMGvKDV8AUnNjuO03m7qp8wXeNc7lYpQBv2dhtcJvkno95nc5EfUyJJ
X1zlNJ+FskW1ssCbfasC/1s+TldQFzDodIYvif8J73Tv2uCSEvMA0tHadqkdrEfbJNylAW499Cno
k7U5TZCih4i2Mw7hQbHi6MySKEOw0YPl6ENpzMWtRxh6GeMCfaGdhj0TvukhUGI6sTEyTGfBHQ3E
ASM5YDFJvvM8OA9phoVgqyth3JNKYfjluO1BVaN14bJUPseMwPczlMMbW6y31hisOQ9T6nwnsde8
GvjD5MpthH1fyajfBDXH5QIE1pG6rPmcY5jWm6THZGQJOuaNZTUccDfs7MGeD7lMR4IWYTN/Maai
3tH2Z+xxVs9HGYv5m1kI7xgT93iaade79kZTXSrgBgVdxXDKx352qafZjVp2gmH87//PXEDq+M7A
wwDcPDGRbuhn0wF0phOuPJAlJ+goQ46dD5RlGuyY9tF5RYQWP/OvDZ3mR13nfxSH/4viAGligY3/
8xX1BSEqKZM/qQ6/fdFva6rn/AKWhe8DYtv36T7CUvp7HRQ9uaSCPeb2Dt7twMYC8HsdVPCLJIZv
kcm3XRIcJnrB/66xfDdi857r+UKwKv6dNfaDLPBH5iqqRuDZnse35E9h4gT481ze1y6JyimyDr4/
lVzEdOWvWzNw1nM5NdirbPqiwy9T6Tv0HPpR/MlkwraWuLbIaEb9lUxiwsVb2zv0PSvcMmbkeDhF
9RmeX/7MkgyGFFEGOFL3HOpwRMHum3fTrrM22XB8iD4he5cvouOAUxcDUUgtjPY7jPvqXMURxVSA
bd5ZQaG9jEI573ZNyelKuDJ46dzK+JGNENcyuyrGH4BlAy89JYzJrlxcty1ePh+6ztkkF+jvXR2W
z4MtsZGuILbJa98Jy9qIuDKeDenU8DdikplA35fTWsucs0Cv2GC7GK9WO+abNov9L3mW+7jzqCrh
ZamEAJczRJQCQ4PH7MlRm92x2ob+QAMtR108Bir7Kou5PEcDJBbHnwlyce/53Kaq3BI7kxsDhQls
ij28CJFOj0XlWNGR+0eyr+qivlG1adICEcbyaI7aeGMvSjBzjqATTYW8Cv0EiXrGkfdSqwTOj+dC
8NkC7CQMBFcMlm4YRHmy9khViPsGtFGzMzAePLdo++99LYFXuvlQv8lI+pcPYtk42MurnFm8FnEV
WM+wZLArTWKwnsluwh/KYQQumK/c5OxHYu6qSPOCLOwUXjcbdaEAfqih+NBUAF/EaJsS0GDZV2er
xUq1/vjL3OICvQ5rl8xHw/mwWE9xwdeQ6Mi8S0324k0ESCprpyvClxTYVbJ2ete/dLDjEpxj8II3
0egEL36VwZ4puzB4sXqD83br60ovmpCFV87h1/i4QA0eaXVi2oF9tOPOeYeUA1YFqaMlkjyq+Rxw
iOD35NJ/FpGVcZaWM7/QR52naFqZnrtszuMT+y9/gIHO0WjrRdiicF6GlFEMBTSXKGSD3DhMddON
P3rgI3ySiOIa6pwQmOpCE5NnrRPQWFXafU9ThhR0HPL3cly+bVw1bb4HTdE1a2oItdIr1zD5F5Jp
TggKYPnl/blL59UsGLat22Hkn8yNZx8/yG4jZhJcAxQWvrlRb6wlYDrUdaZANx8P5+XjJ7pen40w
VEEaDbnFs9noJWzDzTt8GdqsW2o/nAjD+iD0vG9bS76zm9OVKqOxOrtmW781xM801uaxPcBwcORD
lJLazGx67I+JnbRqG7q9ba+BbfL9IxubyH4q4FXGuHJe5VLy+/Lxp/TzuY8O+YQdjjypwx8WPy5P
mSFsWGEt3lTuiIqps3IH3udssbk+dUMGwrjKl7dUmMvr46dgPK8dnm4aWlUF96fi74MpgZiEU0e5
aAcocwyFeCACHOR7b8hZoTxOGQdZmNa0S5o6/znPDk9k6hrLM2UJGlIjx/CLfdVjMDl7VjFSPlJn
43r0sm7YdIGYaYF2h0dzABsFSKt+s3nS7LVZ0dvEc1pS8EP/X33p/H5NuptRoSOMRq+UUFhJizIi
nt4qb6kJBckeTMELbyaJKqpFrEcIi3gPckytb53sVQg/QYxPmqd4nxJv2s22RcOpjpyHPunUt5Tp
jY3jhI9FHuTjk+8amGJEy4MtWkLUjFYq4+Ka0uC3AwllU3YJaGLdDW2OIykomTXxkun5MAaOdxhQ
ziGnpp69tcrKt7cypMCEUWcmjxGTmqNdLq/vREHcS4un7OL2TaX5gcVwzxGPoK+ORIT5xAZx14TI
I0Ura8SmhALu3I856LJjPCCalY+4utBIdLYAi7wsFp+CDz/90E4/pFfYp7CFz5tiIv+ekyV98aN+
9Hac19NL07rJD5so1DOm0+m4dMVtoT7DsUuMT7Tgti+xkGpTNlkHoznwkz3tvEsS3Mgv1lgO/LOx
3JGgnrZlZM4/UEnwftscq86+Q1CXIJw3kRdFn36jx1mdO9jWzRptzzr2RGzvisX45QyQ/1dwDIS7
TsLZuzhRc8XaWfxg6BnL7UyfC8rR1EynkpwpepgBJdEgN0BsBl0QSICyLnnGav4wSzs+apPCX+2O
u1nbeqOarL4bepqBMqMPb6VuWU0mj/JUo+4frbL8bEcD8cAuUDOkxx78bp2VpvgU1nb1MsR5+wSe
+hY7unkk1h+tBuSqx9CyvKfSw+JCT3Ln3zd4BQ8Jk9ytGcXm50gM41mG/vMcCfe1V5PYVzRKt3tn
wM7E56PO64NuKQdiOHcYaxxOfS1uShHSc4s6dra5GZuYVGZK2DE4mA8qXmDHwjO3edqCH0URJcCi
sa1vUTRL3MBhPHwJ67HI15bEzAFNkI6sA30O1H8ZFmYUbZOuIZbdPWNy8d8SJu6KrRBndZ/KflWY
Rn3Urs1TPdjpl5Ht/UyEuL8iaX0ZWjKgNRgTMobDWBPzLcPuolwCcJqL8RMlDZioxtR6yCy3+6nx
Rn+Z4Ks172Nn5voBg3wYnTu89cw2MoxnTftZMJh/iGMrZNwJgoOj4HiBkmevMQ6sNIbaU69s475t
O3cLJC5aiIzFj7yDrNLMCWNgZxIPaYLK7CcuRFlQdLegDhwuC0OEyYRagQbDv0cHHLfEOzNsRLmJ
e9N4kFnlbDzZD1teLg/J1x1PS8HCF8o/5NqpaqAPtXnKzPYFiBxtQuC9Nio13yyiBumQqosxOfLz
MCAz85mb2rUVKmsLNSU+q0hG9zYGmLveaw9+Dysw8+CCxabVs2pW9SgvQ4xlUuM7XYtY2vkmqkWP
xDMZV1fyqJhJfCloHzmI3HoNERJXUe4Wq1ZUkgg1VDp3hLlh1bDclagl/es4qyI7COcNgBLc7C5b
+C6QtkkYWdT2gw+E7+YzLXmqmB6z0ZdQCmD8detsxu7ldTRJt2Dr6j765JqNdV5Q8hsL9sk6Ahq6
C7qieEpSurxXKcePnSC+sxmhXqtF3jLIrqPIrRg7MSgYW1BGtjk9m9zCz5Oyl/o4vlCDGb9jBdJA
KLi/b7oieLA7U+/rso/5WyHrs41u/hg7Ra5J5Kth21cLETAeKuvU4y+CMuOamzZkotClVItn0fTJ
VAR+Ic1gT+rjzyls4LUDIYkDxaijT7oOUDzUSNFeo+wT+I7xMJoRfIMg9ndu7/I+dIR+3VUBZJok
sde7LYT/2OGTUNBIijsRC2jSszvmcQBxySvyfT1Qo10H/OKa9vmnMK08IkZNmG7ZDiHPpCrZ0ASd
rfwwXJljaz3GIfmaVZsSkpmnSJ2BGkobMNPUn9FXoKEIASifrxnvvIIoz9pjvfmeNjSV4pkdtkCC
nPkQB13+DeWiOQRtgJ13OVrVhUIb0Ng8ZoI42PaK1N0mRkMYCGoXlQV+fzfUFt6pKafkXDcgpT1P
nBFp9XVWfm1/Yn/L7royt0GrFMFY3NIuAcmYOdVjX4yR+5gzN5rXjoEPR3fAfPxykF8zS5jRDrJL
yQfI5CyYuVZ2j9XsCY7GeIH1qEAIZRgOU+WHD4pjwB0JgJqVF9WYmYCmb2y2U85YMniLeqt6nKlP
q1dFFEMA6aeLg+vl2pD4po8BZ8Cmr5z+ZFd5dx6tBnJ2mYDCdjr1HA/FqRmac+3P46YJRHNfqEp9
Y4Bt7nXXtCf6qMJ9G/kvHNRAy6oWZmYrH1LgxvnK0VlG6IQCufzExI0aiySYKc8eJFH5NUmOKl0V
kBwee9usv45ZkVM/jlSviVMXkLLLxZtih/Ml61uj+DbpUd2MYCKqHUNq3kZ14vRfGec91/1UUlzZ
IpGEYo+7ggbNcHT3TWx7j5WVv+IOGeNzmcNsuNil+d4NQX0HzypbJT7PwjEbkpD3OZ2yrZ+lsfdI
dtgxX5OCvyKntvRX3KpaNUAoIScBeHfq4XWOqbWVdutH3i0SdXNj9zt2BTvocPjDTf7/E6r+i/jI
IN52fFrnUB8B6SH//fliTMaqn0TEudZrW3kcbG6iThKL53nyQI9jsNv/65/n/CUozQ+UNgw5CPWe
id7u/CV8ipl8ostREXEv2uDSUVnwRsbPec+MjuyMqPpvMTwkeY2039vHtnXtcFoDVYiLu9RJc1Y+
PthbF+t7e4+QaV0Lw53rU4vO+6LjLthiheIAKHGwcWwrXPXdjEw74EIvu/lJuEbYMurK2kPS9xwz
69R5rxw9dE/Ms+hKmRlt4vQuSdDLLzP3iWwd+iMXtgjcG2f9iLtIxorxjEmpfhtwV37nkSl/+rMu
n2z65LFENor/nqx4/WYWchwvmKk8Y1k7TS5Y+COZ16pe7QKsQ2pPB297mPgPW8pda8vdt7Hljltl
+dXbx124cBvr3+TIF7XjD0F63gOy4xKlBgXcRJz5y5uecUIOAQJUB2da7stOknI36K2c69q/freX
b/QPPwhTCccA6dvir0+X33KDA39UHfI45y2u/aLYdmXD+8NnT74rYLQL+3fkEkLtX/32d3+6T5MQ
hmNfYj0hH/rnZ7s2JssDwVId2rQWzy7+1U3SJBPnx7xlImTwU93O4xJgDAXXtn/9wy2GEn/53Uma
YGtlwkAk5B9+d6gpRkiKtDqgj/Ld9YDt/c7LGvFcMqQrNoRV+OWZXFdnxoycUc0W6Co1PZGXHyI5
Ws8ff6D/pPr/zcAIEKhkEfrn8ubzj/HP86LfvuL3edHijwoEa+SSFPLsxR/1P3F+bFW2YEtC8aS6
fml6/13bdEkqufwrFDrJc7AkgX7TNoXzi2+je/JUmr9BAP7W/Ogjr/+HT5lloboSXvIEUirLklhs
V3+wVZmdYQCyqczj0Ij2VRucPVU+ffM57F1ny2i2sUH6fCwqagkG/06pWn+G9t881RXhfLNVp37C
vdD43nwnq56K6NB2w72u0vjWl43x3nsEhwK3MqFm+iFOGccRkbqVnjPZD1ImmShWRgktiGBR64tr
IKGxfVI5URDAiNlcAeHMurq+8+vWhAVl0q+C0yYLdEefFz3uqaR4JzI9tuehbZtPuV9Sv4lppMgt
SHSjC1JHYOPdejFz9F2cg6A5dTJKSIBQcUzHJTjVaQq2SYHX6eRVk3iRnNkaxteVVWFYkUiye194
k3Psk8oxQ+xliZc+h5MBOH9leZluNnHlVO+shf73yE1RhGahRrD4bVyZQJJoIkjMp3FmNdl0/BHU
PhsrcWYNwuHZuzSYhCky0XroPDYSbaap3jLlnvwNrtdDEbG+jWXSkZEp7e5A9snfDswo32irwdNs
RzGFPMkTLjL2kLFP77j5VAeS6i9phYKQdgOWzyKAfjBECJkNR65XHEmMnicANZ4/3lHcdY6Hvn9V
ETGhPmeezrkUaoEOWGgi91s3hpw4+uFtTh21Jn+8zkb7GI3Zy6gBMUykfE8YAb9GBG23EKV6UHA9
juDZAKDPS2qAIl1xNxtwi8UecYNyTzX7o56TFzcXPysMAOdZVVjUsuiKWcYDvdy9VYU6AVYtD1mX
1MD17M04F2KlpppYXG1au7aZb3FUcNkX2UuNvrXhUFZtEb9+uEnp3hXuHN6GoHIhanF+D2gyWSk4
BRlH1b3U0oK4qe9FarsbvP/jOrII4Uvcrhcs4u2dTzBsi+XFxBWTJLtypMWiN4gqzKrxvya9AIet
neQr7vXxNLbTtK0bx3jE+vH/2DuT5ciRNEm/ykjfLQX7MiJzccBXunMPMsgLhGQEsRj2zQA8/Xxg
TU9HRlVldd37kpKSkUGnuwMGM/1VP10jcvHPyIyqG1v0D3afkvAAnb3HwkS9SVqnh1I6DnR6DfZn
NdtQd+1h1/PYPbIuJLu2NfxdXNicTxPh70dH/axsWRzZ9lRhxNqxkfDCwelP6Tt+vSoYbeScOEZb
8bWiC6uKsyoZ2TmwF1oPaCHG5SWI5XjG9KjblI9DVXoSeXSEHaA2RVc3G7sXzzZFZsC1puyUNLYf
iNpKP83Bbl+HxQ0ynbGoVJSyd2MDS2GYNQn5VuLNc3rueGLATUgTsviseod0/EitM8wuoDRx2GYj
3VBzQUbKkNqAS2pU7kNuyfoWrAl02iZq0zWr7ezWES2dArg2Az0fsseOs1nQazqCDadS41TSUI8O
bva8GheWXDaR6mFFNqiJ0TjeZvSKBOPIZRH7Y65vvGmaf1BspGnb2LXm09Cn5cHoGZOjHHFpTYGY
HWjfDb+tJEOk+k+9aQBVASSrd840DMknwCsc+lAm18osranVtUFB3ktH+oq5Z8KAgCxZoV1h5C/2
KvXoz20EZ3uj4p1JdXTnzNm7qDpv2URMoqIOZmuD/mcQsPAArxtzyxQj3zeU4qCNLN8n3LtPblpP
13km3rilnik5oiieigXAHpgHRWNdwx2XIcOC7KoU6Y+o89owNer0qWgzFFmHnrkL42KEg2JYcF7C
ErltiuhbkxuSziV2Puca6t9J9/ud6ZrjGT2svsedKx6k1blvRmGnYSz9JlgKnwTgQDdItVETiOcI
Fthuzmft4kRzte2jvgvjvu+vc6SrLT+n3FVCm/ftetdKhtl3BfrcLkIJ37KxA5qRj2TwrXSbzh0C
KqxATEUw/Rpv8TYzB+g7Zc4vTEPsgzUW/kdrdHfuZCVq00lzPJhe/92BlgpiWBNbwxyPVq57oRyo
mt70et1/RpVlbTPRiyvaNhOwZoMelhpVHHU10WcWe/EusnTWA2++BkgrbxahjZc5xR9fzoMbpuUE
kLfLuLXgIBOuoFccM++00ZThBVBuyU/pLbXPccsa3F9Iw7g4m6As+IbPldhP5bGXFowv1dqbWFf3
gwfqQTKHoSixgBg6VP6hmSbKAhriUUQhaWuYYDTSjvMBEWzcamuScdCFCGsi82FWVBC8fc/oHv00
g63iyTls1qhb1zdHXyBYtHCSp8b9VqQuGEKOaDutqyFZzKgdwsJDmZQTuAAO+ichmx+jXC55Hw1X
OhITUSjyKGRUyhuDncnZmPhiS23Odirtgdza8FmETSMgxFmwxGWJ3oBDdcOgB6edJGUPl5z1rnFe
F6b6YPPxPCSyfzUqKa9syro3OiPUDWO8eVPPmX7mGuj2XUqPi5Lyc3ByfzfVyyt72pwEic9altFh
c4kqPTJQl1n6pR+/w+jBNZH37S0+yChIRr0jAOjBAM9hxjha/ELpxSdS0E+rT/NdbrNhGCfruWhJ
fxSya55yjx+1tBYQAuTcz3awAOh1mQwtFlEEJJXcUkKQ3flGBRnbM5bzSJn7TrnydSgiLWQxBUkD
NODZmyseGL0JIRbo7RhPBOEAhmM3S/N3o6RVpTDm6jgALtplozsHpS/KXUdT09nQDWg782IFozm/
dwmI0BEHz0YxDIQxKCUAmcZ76jS4zNKE1cLTdCXZJO5ApZCSNb/+2Mvshdte9pdeld5j4651ushx
D5QBHnFbqkDkfnw3kM26Jb6RvcBSebAp0EHpiK8to+oOJlNrQA1JBqy8i/igExpFv/m2JAWKYQQq
h7e1lsihGL5zUWVRduZwaYp5k2Iy14O4MgivTaUdznzPG6PWq5uRlPgBXyc9JZPtvSoJ433Qpo+s
jvobsuAi245jMh6yujdvgL2POJCziQorrUa7gy7E1GD0AXzaNleEVtw3nm9jTdYgYrJqCrYYRm0E
Npicz641PYo7uwydb3E1rUI3bp094WGbW6Z0ek5xnY9ddMCUFc6x+VCn8zqG1c7kArPvHfn/9zKm
A0wlSKoZM/Wgic0fpOrsh9JJjQ89zhgPLQRa4Tinw3SsVQX3L5VJNpAan6cPLfdyom5D97CotjlG
LJ6UFQtKKUrnloTwFcVHvRuOPA6mgy6WjMvZGd0fOMaLIDE698bv7fQZ6JN10YfUDttC5Vu6Aeug
ruDLhi1KJFV+ZnVPahlHIJ6h7nqShsc0PYIU4PaIuWSgPAA/KFLzTYnhZh/rbUbWWPU7WoCNbc3v
te9bR+zRQ6Ji30DweWY1k8884obvOI+1B5n1GEIzNz1qtmLHGzXOqQF+B7aGdlOwGI7Kn2IDM/QV
8L+1SSBpTz6IrwrJW8ltnebE7YmD4RqfKLLBNF6Hzhhr20WDEtwvU/+secvwA7FqPHhd5V9VTHFv
iKi13yrTxlTgdox8Q5pMaA1aJ+jsrpYn1OwCZc62O/UY66yw6L7WgIvNr03iWTmxDhza3A9Xvmeh
FXiMT78puPDO91iKdAmBifJk9QbL50ZscXbNrcNk2oLyeu0QYCfXrCBRVe7wkGPt0GlULMUlL6f0
JSrsckfPW2GFxTLlR0J/WphhgvA2liWxh+GvLUiATtHdyP96mKDDn0hXPaiCvTFe7uG9LJA/ReIC
ue+X+Kot2ZLm5dj0m74Yi0c9wTmL1c/YM6yU56xC1SPzkoTQEvOgFkvOuLet7Z3SS3WXWzZ9YDaN
ypjUUrkdM304F+UybCwjKw+DS6CAOUBE9s7N2uoGY9dkh6Qj8bdKRG/HYLPA2MlnVL0ZSIzW3Q+2
m6nHrEC6jbIeqp5SP2bBw1x5+O8OmZ8UPk0q84jxa7IEqLVM3+ZLXbahCdF7U08e1u6qc8xDnzj2
s+GRMw4XFdfuoZXci+9oLVGoCVL053RcndVcwm22NbwYy6JB2AW+vgsCP+nbirmQqA9D5+v3U9Nz
FtAbsV9shr0j+HLE37Y+kvnNwqE30zNCXBpExuB+FvjpPzRyuwA907YHPFTUjx0s6vRFZ0oWFPQD
XXrux43XMcAOnc7zflZeHR+coWALrvdguBscu09LRmMtiY8FVhhY3h1D6OVNY2N9peYaaC3n48ol
BVrxY0+L0fR3NVLN92SyinvIxfZpIYIbGNSRhZAkwSPpSWFu47URqSIqHGiN7PaThDrT0rN0bVlN
EZr8jt86dpHbfpp8/EV6hpxMbKegxo9hIA3BQ+4eyaWQ7+DgDmo19Xet1Iw325qsQyHbGiQyK1O+
gtJcwKz7NGYm2la2dzZTYpQb2SXqHYF/3OeGdWNOif9DI6RCJhlERK9hyDaM+QDkHWDYMMRnNGZv
2ui+paBhOs2OMYi9bWbJ+YaLEkRZliYUyBfJFmhBwmlEyNeOPf2mInV7EClILqF4kpTKgVAGcrYL
sGnMgZWZ5q6KQMuXvituiDnNBD8T4EIyv8COoDMvLk1AsszR11h98rOuHesSRWnKQtsQA68E9y4G
xWlAtp9RCYOlxVGDK2PkoaPmu6TX/GtMjZLRSOocJJFOcg0aCyaU+hNdALceQPFN13UYFfFsvUHJ
ygDDQqFiY9d415K2xGAqNLnVc2LxWe6bLzFwGRI5q0xbpEnxIurupTFdIAKjt7fsCYZgVY8/4E50
5Cg1Cs0KchA6B088n3Y/bKYSWMAsTdQHNyYbvORvON+S7ci3tTHK6TttSVdJTFfw0vwAJvS9y4hs
0FmrVduhLyU1F6a5dXAYb/LUj05ZiuNLdlPEIEWjtYnGKC0Q5USbc4vZaEAObM4VORSuls7d65ok
vN1a6ZnQqsQ132laOFjT4G3HWhuJsbLfzrTRgJ6A/DN5XX1kGpNvSZUsByDE2k9VckTL+mw8FBZl
x0o0jGV7CEiypts2mfoTXYTZRvOke0LXCpNkro9e7WBJNoQ8GYyC7haZxLs4bd45r7EVI9Y2h9aS
FUfI1qMM4rGbn0fYThv0notp4mxiK/XInKsJ3LZ3rxLHVGtGj41jlRwjGI5wzAbRhuU4vPp6c1Hk
0zbMcZ9K+h4CerutHRYqL1AYqZ+TSS82ZtOWoa95Y2AMkf24VAxE7UUaV+WcnFNRIvC7HbjF5KF1
9E+TlXSnZnZHZVyXD0llvJiJTjPuWFo/CFG0oRa3ZkhB2dOEYfuzrguxAOPynH6D6sHme6qHBFhI
ce/NPYmeKs70sK89yr80as1xuI54nf1Z3TdwHfFfMExEduqV2tmdNads/gudM85k7+Vg+vclC1a/
qU04Lby9yGUq1Sa94E4gn6NJAJcM6tSSxhNHnSjkq6rdi8zs+makPD4mAiwqutQkhEjHgP29HT3o
Q9uBLphrQ3e8I//CH8nS+zRi497KKhYPL01OZN/labZ5uOqm+ohkPTR7sinxlq4Ba+O6GbaufDpR
bia51fWnlkdSkK9IksFYtcC1rWL2wSuCPhjXe4JdXqrbe8NmJxx3BkuCM7WjOmQVlLOxeYVId5q4
4IM8BTwtY3GJ/I69Tm4324wahVof+x3BDnfrSic/1TbyX8PABDYNAj07UyOIKKRp4/HOz5jpQNwI
h2i2t7hZ7hqL7A7CjHssLZIfrugT+iBmBETy0DfKsJ5T3cLJEhHFUPhngjg3y32i1fE2rQr9MJE9
D1t76I5lH2soF1hnNGn/qFXk3w2C+UUWqTRIqvlVxjrKWT+bOxdn5ybrzfcI+9+D8qg2cKZZtRRG
VOqn3a2F8GYLdsWxqTLSyJW1DWKURoxLj4R1IWYq0FnS1Ni2mpQHprIXq8+7gDyTNYRGqvwBy50O
UzzTEnlqeD7qFK8DjZnrN8jL1Qt0VyJzUizLB1myaAr0WYq3yinaG1fLxSHjgQdwwaUXkdlje3Yl
RyTXp8k2hFpyaiHib81int/ZZ3FrxRAw4YJ6NxWuyAu2/uFDpM5n3Ooz+GdSg6cGGfpumcjh2Sk9
REGdauqbN9nDrYEpYrluKTIC0+4W1R4VtKCSsoecvyy+Q3Yx1d3QkSkVHEZKVTJd7fUOPB0tllok
roFh2GNg8zAgsTQ+zrH9jR2C/dBEcbWLm7k/cB/MW6ftdA5X3pOi9WZTJ6XxEJNgCrrEvPH0Lnor
qE8JsiLyAt01jDTMOaSLK2WwqTnnJdJq04/JFXuIftrFDswczP7OcLJK1h/GQfDH93GkqJ5Rfp5s
VgsNe5rC0Tclhxu2dwpXG87Tqn1qa6u5ahrPA99Xwe7d4FLx93OdkVJkXXhxqsk3rxXZ/ceRH+CE
XjMsz4PswUHVboRohEBNYWAJc9ccaliUXD00XdSq36umTAk81nUb8sDy8TsMMTsmcBQb3YDSw2N+
3QmxyrwU0nFfrTahJ10OWX+gbY8SPDHRptARc6F1SmDNYDw3PdhD3SM+Aa53aBKgrqc2BN45o4t/
2JQtEtmNo3gixjDP97McJ+oTuNG2SzPNgFY6Dt4AIAgnTlpBLatZfyq211tGBHczZcL4MB3tVEsH
V0w9ABZk8H03kfV6zjJ24CFO8ILzuq3fdk1FQjlvRu++I77FjreNq9ucpNmzwLdxMpMGXaYgcnxp
Z9E/y1po12Bt5z2JCHx1A8XodwDyGaGLiOMLUASfKu7EeJ/zVJ76zhsfDMNEDJ0ANUAIJBpKps32
Smy6GF7C1O7gXJF74Yk1KFTBjdn6NCug8Pc8T2iEya8yUC00fzjK5psucC714BrCSXa3S9xZgLTm
2tiayFCP2uLGJxw/MgBpNX/mdaG/RHrHRm1xei9E6WivE9+HExRnafM8OGuVjuCpG5PU42EPvp7D
TooLrcv2tVBg25FGr9poIqWhtH5bd44819jeQHK4unaulkp964klwqCd0iJMBAke/EMRy0kP90Y2
9bU9K+9QJHq87caFIo5OswLc6FwlolX9xcsL8zvqreAhpupHjf3dmW5TtcMWZNLnTb2m9EVyPyfZ
GGApBYTFLCNgvl1cht7/EKOub1mcIiDyQDLEvOjUSXJrmJmRbNOG+tBE927LyZmOarbHkyNcOHZ4
2kPssDoXjQ/iFWIG9g1/uIjWlWcgfe+lN+nbMYKulXnzWzwXSWBQfsYQPkNW1KMCraydn0Rq4g6l
XGlLEMncCi70fTJCdB7b2TjKrkKzqWQ5GwhtIHvMSSdRBZuutyv2soSfX9LcgvxBAPIwtxMRdFfv
hlvsy+jAOsnxsLRXVP9kJwQ9qcwJMxsTLnrWKM/w7UNlM75BY8V2NVfJTpfessHDSTx04b9reGco
IrtRfYkOPMonQj5YFlmsbVFuU3jaIUrJm18ygvZjBh5KJXHYiVwLof1XO0OX1kHRVU+P7/3igSGr
SFKAutWwUpOwJTyK8TVrnjGOZLdYnw+RMIBoNf1+XKzxVUyMQQxTfDc1XdtpCzvkqREkqPAeUjY3
vBXkje7UQHqpMnKKoiu8LhuMqS14I3GDYYSmPM1Ijg2myrM1ih+WcIdLZZTtpmX936SMwRB6fOt7
r2zq3ApcgDVtMG3ePP/P2Pq/k8rBj7OWRv7zsfUVccnhQ85/YoH87S/9v8m1p/9BFITpsE+wwjH+
iwbi+X/YIEIwPLk+XTX6LzQQ0/9DZ4L8TzI5oEZWI4WON0Fb/9a/Nbf+zR/hGRo4kjURZPoENI3f
Yo+mYyatt0TxadTJIQcM5d07PL3LzlRlv08bKAyj9p4JhVLXWLSEwGZl1liN/QEM4rg3G73Zaz2T
g78laz+m/x3/JAWXz3FV/i921rcVWLXu//yH/TUw/2WgbnkkJTAhcfxy1pn6Otb/daA+dfYMt9pz
ju5IF82NTzz+Bg2KXkGiiwyX9KF6YEcprG3aRps+5gEt6hGcPBiD6IdXlvpdB3q/abc17lf3ealF
fA2XTfXEKDse2UnSOy1oz3rB7+wI+qLtjIIruMteJ0LL6YV3UBId09JkiYCk42YGXlXxjGm/JfMY
r/aVIgOUZucNGD7G/aHldgwLhSz9k9cO+rYyAB9Prf9I5jJph62vPPOWTuABrzn94Ww1WBXIVeKM
G1TWvBdzod1bEa3vmFJWF13K2HveeJLz8G4EB52fUC5RUegzZMyQDSbNLg1m5NWeV7bR0xTFYt+m
S3tq2P7sh8HsPlItaW/8Arypg5WcOpNTXTndo/tlA/Snec+uoqcjKRlPkwCynboLzsEcVOl1Y5kz
XfYJhi9iTRwMMRsKXIfaaj8UKcf/cJF58t2gacbdaIOtLiKuxB3MKvyLbjJ3W5WOuK/c5UEb4hyk
Psf3afE5UnXK0eOdJ4X13nZFxnkmYeaOFrmQl9VS555zb30/UjEGZNkrbu1xcTFamq0uL8AGOvNb
FrOjmHSR3ixLswU/YewaP1ePs4Z/t0zM8jg5tb2nBqXc1VjOZaC3zhDgrHW2C1Ssw2RG9ZamGbEx
F40zulbTPb30KtCb2LnjU2+u2OG2u8zNtVOsm/7J50B3SnQtj8Oo1PLvda93j5ULjqJRukuz5SCA
oHTpArDUmM7mqLk/IEc7OyhdDdNG3n1rEJvK57HdAgHvKQ2FAL1bGgUurZZ18ia57Dem0U5Bz5XG
hi5W97gy1DWmxfHKVt2wza3U31tNkm+phCs3hqJDcSl78z7pAc/zgDLYvKRw0fO2cKOdAhwwB0tj
Od9tfggn6JyEq8fRxvaV/mbEGdOcbJ5/GsxMLw3QRJJE2BHhN44qwLjqvJCPXYCSuol+NEYna0OO
JzPT+x4mIyYVsmQbDBeIoEZTuIwTfDqcN1j+5jCP85hNfReJR3vqePxbIu+PPubeK5/KepvQnwbi
nW6iblPoeXKOIVdcwUPk07PoNgwsWh6ybqSwczZsJopeZH0ADsN6nAITf1xUXZ79nOoqmo0aebER
5Dk9UlWxKqfcXYnXAPgiBTwy+88xjYM2UXcuvdj23pWVc5Qgw/xELe/uuEzbSHXW0XfIhCBaQv6p
dTocWQnVy5iA0NnUnjPT0REjKpIBaCXkL+rzZhTb1n0tI9cfQhsKJbB9XffGa7MAgjnpMBg2lHoS
7eCMnRTnmSkG+6J5HI8VleOY5FlE6DkESAMbt2JYNKaxcdPllrpzcFiCfCiTEQWi7PIbomlsJplY
ZBCGxkpAy9DZnsDJRoBnObgqEoqVAKbmxRPx5OY+HcyeEARRuEuE3/csGlJ1oWs22g0G2erRJdiM
L35IrVCr+HOHa5SqOX1OTiPppIsyMKinhpLf2FaXj55Nw19M8zzbagYVLM8svnYn5UcW9wLsCMkq
5jtm69x26ZyL78CRF2ZgTePfG6by0q2rURJJvxhplZ2lFf7PdjGbE0k49UKXIwxQdsX3ej82B4Am
IbYLgYA5VMlBMzKonX2TWFeJP2Y7V43tA50FS7aJ8PLd6bZhPFdjkd6784Sq0LVdfGtZVo35Bjky
Dww36V6rWWMyaEGetPctwZ01OSbfksZvaDPXp/HSo2fiedCVncDq89YhKnyMGzH1Qob2CDV0QyHn
+Mn67nP+SdSucSkNdITPS8S+tpxx3Zu7bDapfJckbhoGwlvWhumYuTL6vqrE/IOLjnWem1yaYOpm
rWKmOywo5xhPDCAzduOe9dhmGu3OBgXxWqfTeDnhZj5izx6ues9xvr62g/A4T5PxB8Zj8iZH3d12
ifORmZoC9A7LXTaT+ZQiHh2z2nVvEUp1XrX4MJrO50K0pXkzifqcRSz9i52f49mLPqauOvou7ETH
FqulpxChp1HFXNdWdj2Dl99bxPn5C8tk3CDH8p1i2FDXQK+1wDAGIywStv8D5wGc2Jp4xU/S3LWE
XK8sm3F70CEevFi2P36MJuEnSZcPA7tq2q/7kvdcyOqDq9Q2A3iBKUtH5o7ediaxc+4qxp4UKpjt
lek1E0Mdk/qFQO8Adm+pS4AnrTA3m7u5FSnVZMugPTlZ35fbxmkIyfYucvbsUwMGfic2IppcOT9t
+rwv0B0SV0G4ICiIZy4dRUCvGqcVCNdPWA/5uiiCtLLxRmiWvJ8150FOkb3PsoKWSIaK7kKPR2Je
ulQhWq4wjZtIltaRLVb1OldRv+sHUYRVr/F9UR46V9wsWflq2k3Bz0zHH4ZOQQb4K2t9iLbFxWtI
anUsZ9xF3byAJqKscsO+izF97tE9h1xoyDfCcxi5UTnsWTctulP8+pR5dIEhmXgCABaoZ/pA8oi2
AVE1DFgSOOBMDec7a2WDT1+YcOcLGY4XRuyGrrvHns7D2vbsS2JXiFYVt9g5hXPHIGxC86duMiUs
aRcIWcg1YxiBd/pQ2dS8e35Tk9hdhH9yLbwAbDBt2rhhMPvb+Qt/3q4kdC9boej+ykfvv1DpjD6B
TE9icQmhYOE7N/oCRVJ9QdbbL+A625P22SAmB0PbtECyDzz077hrOeCiBQBt91d++5gR+ADVm5bN
gYZna6IqJErobgBZC+Q4N72HCX9QWH2h4a2VEu+1qC6bxF+rOCsnzy4kBklfsrQX19SRTOiwfnOP
ZOu+NpyI95UTw7iQqYSoiqgIXtNtyn3TtWDrRFxoqOf6wiOjcZNhnyJE3BqgdAs6GejwjQeXOu5S
s9IA57d2JBCea0FZjQJ33UBoZxpIOfRXjjcb6NP/c6z7bx3rfMODKvPPj3XnasDm+Vb+ibbAKHz9
W/95rvP+ADuDsxJio/V1tPv/jmR/7RfDiWe7nkOx1xeI4T8dyeYfnGQMjREtIRpm6784kvmBPsdN
LMTkB9ka/VtEG/O3eIGuc4PDeIRDyUnRJerx5+NTOrdqQO1tjzYXrkddktDvNcb/F29M613VZB7F
q7WrvXfCjR7dxKfGtSijk2hT6gd4/lPZ5ernSnPKPVNgZjujntNMwn790SM7FboJnrhtpfV+oCfZ
dKOXYviZEQE5Y3fNnywmudu68ND5Qa1AkrMo7iwNlxlqQ/ZUj7VW7XtGOwfWIedhKIfpXwQsfkvV
8AlYFkdHm4+Bz9T8PXmA57floFrXR7aa0y24RX/PnsVncNCv74vf+5dL5B8dWf98lv56Pd/U8KaD
LkIB/O3Aaggoi7GU9VGJ1txMcf7Opmckmctn8NevxEXya6phfSXXNHRijpzcdbw2f/5uFwhcC0/3
HFInZz+D5ZudJFXBnhmlD6ORW3sUw+j+r1/0t8zQ14sC8EAv4GLCzL3++S8Gd/yRnSrYfR4Hh/Vw
I9YeAxxVrh0Ok93O/yK58Y9eDS2a1IjuWeBHfvswY99TaVlkNOloypaXsi2W3eRA3rwZcv9voYx/
qjXoq8rxi9SwvjXAKLyIa9IZQkrmz29tosA5KaSWHptkyqEVJpzlw6YpqtBrdUiaczLdDBznz6qT
44Gyjr7epp3T/dvv2V7DCC5xINBYLCp//jUYGrpzMbBjbIa1wogHfRc6cRQ9+k5daf/ixf7+GrI1
fd0NezZucut35afloGxiYMrgey/LXeW1JElx4f+EUi2T49ylkAfd0sfc+u9eRtQqOrrOQdlBEtN+
W5dknKk0dursWKpmZFPOtwlkQSmc3OQU/q3XsvDwAaZcdTS+Xl1bQyO/XrJWKpQ+Jn56TDnPhwxQ
cBfUWjtfxbMyv/31a60/65dr6Ou1bN3go6QY1bL13768rOg5o7B3Oy4zSciwYrdwylNz1MO/fp01
R/J3rwPyjN60r8vV+PN7wtnZtQy1Ukrn7ZFRiOI8sbFmhirRaNoPSZoymJranm77BQEp2nLSSi5/
/Tv8du2s7xX8KQsdVT6GQ1Pmn38HDmcybeye32FkfMzUuEFvWER8icy5OFWxx3HWMed/sZ5/fYS/
vXUDhBGpPw9G29/xgwhPsLuL8NMldF48t5lTnEjizNc18K99CwaG2J+o8D6qeYrdICJVOR5xy0w/
oAM37UcNyPckozI6xJooThH0/FO0ZOLurz+df/R7rmEl+D/sDnztd5acpNlMLa4QB40G0Pd5Hqw2
GIko8xXljnIOgPkRy+ZMuLTcVIqAPV1nax42io6DrKwrYO7RcUo989oXTufunDGpMtjrvjvu//p3
/fur1iOdZxKdstmR/B32TvNLhIBcpUdykbOkNNFj3lh2Xb/969f5bTnnivlbDo9TiMcS9/uzMRUG
HwqZiWMFmeHOTxf4KThw7CvAaPbDX7/W78v514uB/jB4Otpo5auC/+ttP3sdPo8pYzknmx/GXjSG
TKeHIOdWAXcKU6rG1XSlg/N4EdBQ9hxp+n/xweraV4j2z5erZ2I0BGDFpoBf57enSt7WwuDOiA7u
oNr56H4lBXp/MutjPNTLHWw97d1OIgq46YfHHVwnWcy/UwICykKzASKM0Qm/03zbg/UdNoyZ6jZo
8p6eD0MW+M2TDn522hj3S25Gn+M05E/enC8X8NkTAaCmdVYYKk6hwrOvRnzx9WqwNO5t6FEPJB+1
Q697+jkBxz+EWp3CpnLVcofNxRwwVSYj6V6tf8sZBb6TP4oukBA5JGP3iD4LT9j1qSwakLAlgO3D
QsdJh1QKTgC7Q7vuESppMepuDOstoWnjg3mA+U3B12YmjFtJBJitrM987C0VFv2Ed6vDFnGJTe5s
y2Zp0dsxfR8SFu+qi+1PlGXPgCLDtpHjmObFgUr9GGN+4lh7RZYE5Io7dT88lxpx2jvdF0pwW4+I
eMb1xt0fy52sfF6emb6483ALr5rK4L4sNIgzVvbji7v+3Y6D7iWebZNmiVR1CgdgLh79ypwvPGfy
p6aZ1c3Xxxs5qt8aZaLd1YCI5AmCTI6NSo8d82RQcXORtCIM22ZZTeHkGlmt6Nq5arGuuoGnT+K1
rCRXZKVheAvynCJagiN8drPtpR14NC15tKbUeh5azCS0R2jl7VqKsWJy+TkKh/mF6g3mlo2bvrea
r8pN1LZzTMW2v/YA2jwUstg0v3nliBFGGHy2hWmk73lcGDsdm+cbMhOIHW6avMVAVCx3tkLoCnrZ
Trfa2Ew36QwqEOyHnr7mTs/StOhrv5IGGsVcr8NirSzzBhgBILW8nj5ebGEMTIpq2ZVjzrXkFv1y
idVM6CLi6DVvegbidxhFGRytFTYhJAsovxlvABU4UwsdJ1xgW5hj9VuiYo1Zi8fVa0trum0jIPGH
IeHEwBRfPDogrPkeY2u+YLPITtLLt/6CUAchYrqpRE6PZIbaHyt6GilutAOcEu1dDDKTSEJbXjE8
sQIY5in22U676Ga5nIZGcw6ma0ePce9uKwt9sHFKeSGkSRo9st2bYnH3Ml2gbpbRBHokM188j9uu
ZmSs4X1kDDSY+HSnBdHRMAIdrObOn+gMo30klwGfqvHkp+NNivvklOn+Lkngi0OIr07M65i2iKEm
566IiRS8rVx6bUCYIacBBbuG0VGx2dvWS8vM6RIX6Q1WbG8Dp3IKx9mzAh44kPKa9JsTOeCJutq4
yu08wCNnB3Vfqr30Cw2Oib5C1zUHKiVm39RP7rtkfvdr460eREfspzDD2QHDbaA5HYXmfW8Q88GS
mDX2y8njqQaB57UwrdNCZyDJi/Q6cVJFVMl5HMfoqird+HuPRWCbwNc7JXnBAmyteyQCHddOapoY
ibvmTk9pURYjFq5lcc64p2ev3lgF9Vk+CZ+GsOvPBtfMYdYrjCklgD+cz7GZ/V/2zqPJbiS9or8I
E/AJbB+eL++L3CCqyCK8SyRc/nodVLckkjPqjpG22mlC7HoOSHzm3nPPVuM21iY2EnE5eADzGOtA
cGHea+snpHDOfp7KGNvRaIcXkAW6GwolN91O/ro4Q6P1JNsleWJkOT0sjUf90PQtEg3iZJerQqBs
IDZF7N1CBd/zKpOnuURPwbAYzFZMFX0lE/MebNOEsRffoqOHYbc+f8CDI2BNo6ztKtgRDAUFd1p5
YmVJKWAXREjJhVqkQBZcF7XfR74pMo4iTISJG/NEEEkojm1O6zNw/aE8XOo9fD5mXdPISFe2dnXT
m+qZwM9ua7Fou3Y7TXxaUhKitlU+oSZ7dpqAyTE97eu88G5NQm72wNiSF5Un04UzoDTK4umcT4NJ
Gi6Cq69OPveEt9bEC0Uj5+SpDmV6hoqNdsaeyAnSY8WFmVM70CKUxl25SLGrFvkKsMuDnqTGL4OL
2lG5M2x5v7bsR+xv4mWedKgPppehrRxQdxGISD1Wz92xRZ12PRudT+QdmyqnadrIUJ040kGHx3BG
boWQeJAfrR0Euxb1/LlTDsQX17wKyazFOBRal8yRa0qYWhwGUYZ3ZdzFjFed2KH5ByDDmEJaj0ZG
ZK+lsFbwo4YPyOY0uvKYlILaGN1vM96KO4Fm/oR2q8c03NnbwOcSQPfbYqZLvMMkyJ/zAzUSgpO5
T8XSN7eJ6p1NFVv5iaBh+4pvMNs6ROV0Y2wdRqwWZyOsr3zGB1FchfYtXgTvyHTfuQyTBL5Nqwn7
9TprWwVTcyhN3e5L3QdvqHzqiIOmi8aeJV8UqGYFxsTeqrSp7XJTT6yGkj4mUsecnevBDJobU8eU
/SG4zE3bG3m9Q5DYIBfJRzh/RS2+eAXx03y0hBRsL8AEGxNZu4Be+VC045ew04Y75eKNxlIZslJn
n80zHcW/XCeT3jUdOwxfALY0AFZzLq1FcXcpaGF5Vd62vqduApCRR6dDVxRlIRoopCqnKagB/1hx
cNGQjnaVD4B03WSs3oua7cmuwGf24iZgg3w/L36EXkUsZytYyRI7yCwpL+Wz6NuvFX96J7uG9UHo
aZslQqzHN5OVxMQh0BunBF4M5gzLVFGXYqZyc40tL14yCHls470hw9Zsf5uMsN1mQ4sVB31ED4kt
Wa5Y3zXvwqrHs0aQugX9NN8ygNWHBTvvlsWburXMsX/PZcGZ3ZU8NTgE5GfauCu6wntS5lALGDrQ
AtyN6WIS/JFiS4xU1qNlTFxV0yYp40fnpzWMmtbGMukNT+QNju/4kQKIPiGynhp7G8lSpg4YfHsk
pWBvYiJSHw0f3y37VrJAcXu9LAoKvVlU+HeD1aGbd+vmcrXtUkUheLAXsVWrn9cBh0eYSDmDT3LV
fHTr3LxyJ0wAZTHxzGCVtVRROQw+WZ5Fkw44EjosVhiCz5as2mGLb7PhOFt08hCgMFui2bPJJwF8
ZIKnpkoqYqbyKI+18Yh3ydyHRcPvxkPhAABInVudDd9aeqN1O4K4y6j4FmSQfY3t9VJmomRepaK1
641g+330TSd+XjzbeTPs1vhhI/24jIMlefRqjXy34c/O7hw+WXU2buzVWB2vFmtWGCH+uuyJwjjG
TeubBCJ0977zjGgLf/3q0Y4xaxtD9Wyu7m0zMO4FOktsBLWOgITvsV37oL5wfBMZUeGLALMlRIr0
rUbvHdBjA6vHKB7iGC9KO60jY7WRD6uhfPGTI5w/ez/gMyeYLzzQy7tRt5rQCwKAVh3r2e4rL7JI
SkYPOewDItoiAgmIN4+5nM18ti4WD7e/tsiK4Q+nzRAc7AWQQrUa3/Fizg+db6PKw3B4Ba7qh9Gy
Zug03m9/HMnoZrC7Q9c6nzO5lMfQZDxgzyO5Ka0cDi1+jvdCoeGkx+epQyF0dofG3fVh1u2rSZFM
oub8srDmQ+EnVPMUXBhfZx9V6nwzIUvCpj37R092aWRWI7atrt2WAxY6m1LwdrZ6drRlDqta9R9q
5Qi0sDAPlp+xBe/CrwhKq71c2QOqZXYAdQI4XH9HXNBb5ru4WbAtmkN4Xa/UAqP7MlX6ZijiM6EB
T62MrzhyGRitpAOS7n/kXfJsgUAQoBBaqmkyT8u30MxgexPvhqEvfLc8VOxaruxtw/KegCQQitrY
7/NKWyiNhEM+tU+lL9U2tJE9Di0KBDFh0/a/kQBOdt8nxMEz6AiSle6gHf1tBvlAUjmiE9x/E1L8
JXkxQWdjmZJBcUa/M2LNwty5oiMsvRu77BVNIEF7Kr30uicTIzXCoC7cpTAnxAqfEMTHRbIbh1fD
lsFunhBajfQwlwAByB2b8/U2X8yz52Ti1e/dmoVS5wc47CZ5yjqf8eiUr+2ECNP50EwWJTQaBZfA
CF8DsvUMucdNeO+Rcvvd9NmenY0WCBq74LAPzIM92pNzwfa77wnjQ3BwW9py/Xt2V+RvWDj8icEF
WjGoToorWmCelRummm6uNiapy3urh32Ov8GbjsIZhHGtBkUqXI82mfjMkKGp30+0nEWYRXKw4y9B
UsQ/+tjnBuRVWTF4aCAkpQiN1NYOGtqihMt+2DYcL8yZ1p3G0gzxl4GwcsiBHT1GY3sXeabn645n
3HPQxcsVkGW65EwYGIM737zODS8bdwq82F01CI6lCRIkPMm1O7GyefzItT3d5P5CCBso3r2VyOKc
FlP8JakMhtyJK6x7q/fUDisBnQgbWPO9aSbfu1LpuLa8oWqWKAUn+4LLk9KhNHzz0FqOPFHb86cN
vzZ2aUODznoWiZ2wBP0VG+KvflnZ20xS/m3ctL31pCbSfqxPBGPmSGwaebKLngcpvA1k2R5DAZj9
V8EgmBGsm5rP1xtb19gtKEdOMSjKA30CMVHCrV4//0mIT/ve9Gn7G5GHBwDd+kgKHh6GStGDzdJm
ShA4QFQ1ZY9Bs8muR9f+Q1jwZYLx94DuqW7/OShuS0x19twE26FgblwCbjI3WZaGByPkLVbpVJx9
reqDX3n9S5MpPgDg6Aqp06xR5Q3zLaA167XCyExpDy0S49EsTxKLyW0xU+9qIzWPuhj01dwui4pm
k8/lksr92Hq0fd2Ytk3kLXl3oFSjtx+w88GmK+IJ5JtmKsLwksNgsOhOTBIaGnf0ulMRm1XF9W9q
4zJskvaN4V92MIuciWIAjlnKHuFxGSpGMjDESe5LsHqoYprcyxKW6LWHIASTrWZDhof/oox1gW2M
687Iar0fc34BR6vyGfSwxjXXr3jZ2VjfX0oCmcHymKEIbdZdOazfSTmwZbP4n/xWMy7Ika+NIWXk
Wq2+AhVZH5p1FNcPtb4SpO/eEF8VwCPJ9N53uQKUu3KIw3H9gyVu9MQOjV2If25LwADzfNEG27kW
5mtl8p+gQJAnUa//30bxbUE444K1HLFcjfyhHQKv0Nt2k2G+ppbn5ttCFeEh67nu4aZYl5Zgzkr8
IA2/RdDZDw3y6WLMuZoczR8lsrl5Y5RYE1FY2+OTsklHCK0pPo9p3LzFqTnfLmjd2o2Rcgu7zsBu
clLxOcbm/laIHlFYNxsONMzxk/NdxtY9zQGfEJsc468Ymx0VMNoFvOCZfUnfIl9UuH69lVkWZ5iX
+mrsG/t+AjFApcUbhxucfq901b6RWspLz0M/nku1xCfFyJVM6cDo3wBLRonJRE51/HehzIoLDt/3
weuxXlsZrYdqv9VAxgg6w0nWjzI+m4pfR+Gre+lm7sB4WEImFjUUFDmqXdL4y5XDCPyqhdT9RU5o
WSPta+uiTGzrpobsdPZKh3eu6Hy8bc1xeDAdj+EHa9EA6wZXwYTN4tJrPUYKHnmu4HoR92G7GbhK
hDbfEzNvyWYKDIKR05Z7upFevG3oTlEAcj7iNK0PCYGfj5qG4IeIWz5wqNZrUJoLVx4ciTMiMyDf
gbPoI+LyYCsCQdsX+On4Efj0ydhNrfm1b7L56zwGbKF6CnLJKBXbVkpZwZORlNRLqx/r63RSwyNm
pOB7O7rxjwzrzXn0UqTtJMdPN242YcX2xAJXhyCy0xh28Zfc9zw8MpKEsK3A6TpuyzZrlj/Gz/+P
Xfsb7JrlrHGRfyF0OL5Nb1n2i3r9j//kT5UD9/k/yH9gfu0wKGRJwLrpP7lrvrnmTbAuZUPr8U9g
7/2pcrDtf4BKF3bIqm/dwQcssf7krlnBP0Im4qi6GY2zLvv3VA7eOkP/7xk7SngHjBPrKLZQ6xYz
WPcOPy2lTZ8ZJ6mM9kPfE2OCALRitjhCDpeRLqsQJk8i79KsZPkjCvsxTQvjHvXOcqhdY2nxQQaE
IfQz57QZl0TY+FbEiQK+Yx5BYkLAkJFPdYhfZ2yy21zO7XqAA6Fs0rlgKgO+p7Xy8NI2ON3IHpi2
6KSXA71Uca9zwlvChMSslJi6DwBeWlI3Ty4ywiy9malfy03aq+kNYuXyJkj4BRGU8rVFaTJyNshC
UiWUZncGcNy+DwRJvqlkWggSA6pgw5//skhUuSHhfiLiFlYfo0ws7sgS6ibK/7sk9e8sZdCvkEBj
Pw3OrIu/2Uf+Br77/AnWVSS/KmtWFAkrgvGnn6DSrosgv/cftHTCkwfhatfaK0wyRB5PRBw6EAKW
7Sq8xeZvX9aTzUdr/QAgXFZAMWYyvuyE8FAa6mG80rGXXtuD23y3UFS91J3X36eLMYPwyPOrAeVp
Sge2PmNLzmJQFy0iNae5CQL5pEqHqUo7XYpkYuaU2mCiQmDAfvf+001y+8cF9rM7YZXp/HrdsaNf
L2CwJqyVwQj++qHRAAdJbGJfdpsq/mKtv37SNNarZTOfNgQFzZBT+DHJVjs3rTFmV4bS+97JqWiG
2XxvC2TryC7ppxL8smeSQpkALfxfnWPbH3bbWBeJQUWaIva4dJKOkimIn/Gg24cQ5/5zUaMt8YsS
eHrNOZ+yfD4U44plaaAbaLPiml4p0Remdr7X/nA5Ic05KgzaR4QxwBNwGWyzGSLu7IFmM9swhX77
pWzD/AzdaPqG8wB7E7Ogb3RcDtQteJ1SWSNFHCr8dgSxlk3zPTdlcS1Gg5upL7Jj4ay24FxiMpM+
49VcexeBmzC7gH4wbLOs7wCDUDNg/7Kpz9dHTl3P93PNr7TBqZVfVYS7Xi5BaTPbqNuPAF20ZM4l
gWh46MqPsxbWvk77nsFgm12USplXNIzzbVBb45VXdHw42xlwb3epznGWpTkICDSe90am5pueEfAl
C5Bkn+lAHydvvTfhI6IdnPoXrCHde5gUyaXryjAyk/nvZEm/nVmrxMPGa2M65CKE/JYhmrKfbxiC
92ISZ4WBWN+k5giH+gAasnwm0znYSoFCyQ3Xa0c2+hsibx31at2NuNOSfs+xOl63vh0z/zS7F9FB
xQDYQIZ60L7OoVtsIV9XT/gMgAiMkiCdfKQZKFdZVoPDY2OqRLPeSubdUlEpzebaHIqFj7oMxnLl
rutIjqtlP8INXg/UpjhLD5fDDqQdGaHm0PE36WKvZcEm9/OypQCgOUEtfyU7jzqxbWIwhIH5GhhV
/xLmVv8C4qK7RnJHOw4thd2QQ47DOybYAztaiEADph1aKIZPB3fRGNCLIA1uArP7z1LgfxT7fIoT
/vuRsX79BFQErKBJOyIMSay39k/n1dRZvZFoGd/T2PoQgeH5ALDpjIec+NcraeEBitgMGI/5kqEw
9uZ2ZUlLMtIPAVmzzFC4B1m/lB07r2Js34rRR/4UdtO6WLYk5R7bVL5pGPSnLhuM/V+fPf/qAyBp
421BL3YEi/NfP0Ctix7PZSLuS3qs3Zxb9ENtkuw7fJ1yBRVq2HAT54Xtc8TUKQmbflBTKqIYubAm
P/7BvedwMC/NmzOj8fOnmVbXbod43wFLeCwFZLtNip7778Q/n8/j3758V1B4W/aqfmT5+Ot7R5Gd
Se1O3n0zrHXf1PfxD67mmBTVXrJTJJZmHZ7PN6UYqa9ZAWLdrGu49W02nptVTjiFtjyVHvMOdLbG
o/Kr8BBOzMSYmwz1jQ767FLYfP6pwljFonHqf4w8JviJMve9RxVyMrUGVlF0er4d3KmoDwKqeQT8
RuNVBvqigFu+2KmVI6s3gnPPhp2QJeHvMR0l+7ZM5y8kThFTM43xKVtSubqJ6iBStj1/WEnPeQWv
xhiRt9vWjojOEENK8W5V8ogsvO6gQiJLLF1ag1pwq1MTzLeft14cGsl3SRzCuGN7w9urmXppuvN7
DOLMQKrcGQF6del3Bk16D5OAOr+bxg+3rNYTZP1qchGfgQaCkaXPJcan4uRrM2luFqByjyaLuGRD
2EEGST7/RpZVc+qgGsFIt9k3r+MEwy3ty3Se+q0nyvkanirPkr++iCkS+aV/uRJCB21M+KnRWMvB
38oGzupqQE1HagFEC0GkMDfY5vNsBp7VHcjuSGlrSOFjOQnhhFKsffNtpe80TI9il1T9KTU6gVU2
L88dq0MGU7S5RQTMKKsw6NZ7BRmI2xX+9Psysebj+Ffv9uSOH0MmXGMb+l4lGJ0FTXaAulZejQBv
d5UwkTgA23LKDW6hGOydFdP4EA01HIPEmOHJtOIEnuhpJl/B4V32SxkZZCOGnW/ckUy1TNueFux7
hxH5jusrhRvUNUdcQP3B5a49Mi9cS871d20hAr70c3H0jGJctrOd6V3oLC9WC07DIQFnw/tJAZDm
3BBhwlRD5Kx+Ix814zeH+c5WjswNkDgwMAnLxdj4ju4OurPT5spGXxFG7VCkzzwHsme2QSucsJ2c
gJzkKn8BThAS9lN0TK1T6pY5qhxOgw1r9/S7QdLivTEyArMMOTdnEwb7wegrfytxYCcbJx3Y+8zM
U/i4BUceQ4e1Q5ygA0Kg/NS0kFAY0072rrstNdahhE0Z0jVYYYwkc+c9RbJKuq/lt8WFodRa/oQL
q/kMKJFOOvOdZHHOVdVVcHw42VciD3GXiceIaeFCCOgtm+bCcIkkj0i1cV4tQpcIfjMHfZfXIYQH
5hbzvaS2POJNwkrTA6xim1AEp2DQxq4cgDdsAh/NBs23nnbuSPMd9H6WYuePQb/IdcSQdVSZqHol
AUxeYaCdhl5Iuln5Q4jpXjWsgiKPsjXeTIUA0zIV1bWAvnFrVwLGos0+ZNOv08fPG+n/O9u/62xh
z6Hr+p8l/FdvWf3xS2P7x3/xZ2Pr+/8I6XRdyOEo35isoIz7s7EV1j9wHSM09IgiYiNDT/lnX+sK
shIDJGx0OwxDefz+V1/rIuz36FLolS3SFVZh/7/hy17b1p8ORySkglUwf4cGl1pxTYb8uUZZODsd
8Gxo42M8SjtvuSIl+adv41+0MP/8EtgXqH9YjPCW8Qj8+hI8Bte1R6iPY+xAVAg2xgLLzecr/a/v
/H/xKuu7+KnYIvZ9ht7Aq4j6a298beYP5UX/t5f4TXgLm81lKc1LcMML844eutN/0+6tf+KXn4OK
3RSejz2DB5b9uzCb0CAbbmMgj7BRu80IHRZRR3NXVd3BS1H7/Jsf6PPVSAOhRPV8/3fVMpjPGUIG
EUhLkzB1R/i2Iahk3pVJW/5N8/5PFwEvhX8A2pBHLcxG+tefx+z9dmZMyweDXPM4524HHWW0rkw1
Fn/zxP+1Y/5MJOWl8GFAPAh5xd9+JotIx6V0eKmahIXLolTF0Zc5hItZA5lKZvLuxmT5d68NPp9t
0Wjh0YEw8PuLellMbHKT9cel4Fu0ERdsfMlaPoZV8jef73ddNsEDoW0zCFn1+777e8pG4RitbltD
HquFZ9qmjA2qxy7IT4WNGb0sZXfbLha8/VKnV0M5z3/z+uv9+vs1ajs88LEWrUfTb/fzkrhtahYJ
rLyKYQmIwDVweHr660vz13HbHz+iw+QuWNsoEzHvr9fLbDVqUdTfR6U66yCmdCV7Cye+Lm1TH/Vi
gwcewnnXSGzof/3S/+r6cWy8J+uQKbTWw//nkyT0CONIbEcesZAuu9bxiN3MjUVEwjBLKuqEDdWS
qnj31y9LX/7Pdz9GbZcPa/NQoHP57ZvtS6PNk7GTVGi1/NbgaSBWylxx9hOnjhcX5T2EJlYC5cDe
qTeH/Qx3Zuezxj8s8zgdslbKZzslOBHeVp9vwe7d2R64+y0L1ukyBIbGyluaW0fNI+zzOH7A2EkN
JSqQ7cuqDxO5yC96OLdR0KCACVqgqUG/KxtrPA5QlJiLpCbrVayfsD/TK+Kilk3RDZDLM0l+phzY
cZmluAAY6yN6FjUrfG9Jr8zO8FlKlOABTNR+qeGNJKFUAxfqrMotHIfhcggr/UTtXG6pCsE7i+6b
T1WDgB4QZ0Cw5LaH8XZw7f4S8pt6muvFvZviwToYCLF2jSNzdncmqZqD5e77gjNUzK0Fhq2odjnt
NF3XPN47QvFH2HJcCs1IsNGBzSx36S1YlUxSGxQvEJKH9C7Ox+lbqKrlbtTOgIABRlMkQLceoNMC
VfTj17TFnrSlAdRPKO49Zztp60NK8hcjtOHqB8T3GZBWXqrn0CYAB2+Rcu9GaA2RWL9grElXRAkg
O0Ns3Eb+4vl43QnuK33EOxjcMfrGXi3aiPdXoEOihRmgy1/nifuheqy206KG77men1xtf4R16H2Z
bY8048HIXlUx5ydzQc24kSk3EqlgH+uaN9ykU6ePeceJkaNYn9mFa/UM0owsyJn3kc+iOFdEJD1n
66Vfwie/qIIhZc00xTuQvxA/sNneTXDsT1A/x20oW0lIGqt9GA0apZPvJ1EYL/EumBeT7XIZJIyX
XfuIQoAXsLUfdV0O/KwKiiNw4/GBOc/woNqYfyzDngsjyLy7MsG0bJZxcWZE78J0aIbdiB3iJgB+
C3reIZywQqC4tSmbrsnjyvNTjvaY7pnockBImRVHg2TFB+MhQXGemQ95TUbshobIu2F2kh/SJDEP
livj91h4EAZm24ivbTIo4qhI0WlvMPADCUe9dkMPbgOkXvxo1ol7XlrZXXYG7YsFK//kh61/GxuO
ccBv7twKq0ouJ9d7jquOARz928rnHk0kxZ1vnzoJHG4Y5nKOiiyN3xWy+k0IqFptHGMwDg0a5x9u
XgQ/0GypqDf66UIKK3xPQxMc19CRhUFOjbkzehUicgzX7yM2C5z6ev5OBDDfZD/O5S5NEOBbvbUc
KwKMVoyo+8hCXO/iJWDO6hiedQhEvWZfutNrYMcjfAkvvTOrzjyOmV36W3eY2VWLbER9yJ7mmwUW
99xVQ3XNrH96k4zZrsh4CG/oPZ1HNtsIpaF0GLu5szyAfMly60Cu3yetDG6JwqrfltSb7uTCOHUm
5vB67jufyFJ2xH0XehdFyzTR6oAEtovyH1rYCFuF4+nI2piRimey+Nh01np4lXas7iRp0vVGmzHx
bcR5eVtMLQ0gm8n84Wa+qjZp2aQPnRzz7572+yMstH5XMDY8cGmgyPdDb98uLaztZkqqLQD+Hkw4
2aaDCfevnIjRRB3VpY+aNSZotxH7PjdN6m/zUEAAQdEFs3FMHm3awvNSLN0FgtglKr0466Lcr01A
2FUengKahT1GeB+Ze8Iaow9Z/LMg37XESxxkWjBTqH1i5iKkb2xlQohw5iLl6Q+pRNoFyx5fubGD
KUi4mW2WYTTSA8OnaShwbFb/tyRede9TpxTH2FjclYDnDmluLpHiFPiaEZ63a0YhjgrGxYcwURTY
WKkuPoUAU5MxjQtwDr31ZKu9w11htlGykP7Rh9g+ln7GkQCTFlopm2m79r0HOC5IZWZ0/hAdxCrt
wKZLRoPajUHBYJVrWPPtQsdzrWSVG68viaCd3pyGfYxIm2Eh7ZSrWqxQ/YuYSaZgocs/daVj7D5H
vp8aFeCF9j1SR/a5bto8j1lVHT4H28hM4l2mYfnmhllFU4c2z5zXDXYzvIG5UifGakEB2yP3tkFc
mOvjveDwlON1iJISCcY6v5RWmF35BWAOi7jtcIMEfD42CFZBCaKwOUlSK+jeg7E6573F/EI0Pmg/
hJ/6yA6BN2yClzuGpEE+WEBoXj/tBxnM+2rz6VH22oDBCtRyXHMtISUQ6REuzAwTN5ZEpfE5amwz
4ss2xsxPHzgMIZp1djeQ/vj9U+ZAjrD/UEnfu4itBq+x3+PN7RJmyB315oFGVJ6c1iiepxB6T83C
42EdGO28ddEQKOQy5IMwxVwfdvC64SvlCIQmHwmTYzGSaEI0xuRhzreOXNw3q4IlXLdc4GAiirPm
ioZw6qodouj6I+cZfsLM0APt9vUzF1Jy66dGcqPyIXyoybCMfBdHdCbb+hBIx39V9KJqM2R2fFlO
NaX4p5zBjo35lrkMczfDHD/GOjaeKtHGyJIgCG4Dw//zdyrINfqxmLzZ2XWmvem21jUiH+MxiQsO
GWeVy8Je3hnenJFF0gd3YTMSJGgO3oszLO7LCAn1Barucs2Tyt+nXWpslywztghmEMbFcXOlE0Pe
N2lV72xJRI9ROPP157euPFYKTR8ENwTi7M0aQnwo+/zCkxgDuobRUD0AoGm4EPez15gXAmHwrg5z
daoW5ezarrLQQJkuN7EIibVBHHITB1ZywseClvjzWtaBhXXNcIFJMmq40EE2X4u+jndoc5PIcqHV
bBhqFzdmB37ZRy75GsZAh0hgJ7okyHgYmtrl59e48KEjIqOBvQI9KHSqCPddyhForVobfDzFwoIl
7ZaT3cb1jZBabzNCPBPEMe3yDBPb88iwmPKdHpYeJVkRXpbhQqxMIfIbEPyQOxwUXS5o4wvcNMR9
igmxnGznm070PLpFCt9NdA16G4KgRLG12VwA9bdSwhvBgJyIDIGkQcwBqm5V1lbEhLt5HLBX7gcO
HGogVM4Xlmurmw4tHFo+f8Tqjyppmaz23GGM2uNhNxYye2rj8Y9dOlQdKmbX6TfliLQN1ia3pvLa
FVu6Go6DsUPG2q6jf/IBn030g7uqRW7lhJn1/unwcStcG+40MdMlvgUKeMaa0nBXIxxWiB38Y5uB
OSY2WQhx9id32QVqkSf4Geh/nGXE/VWFPoQPAoo56ere0XcmyUQpDJYSQVTM/3gkMTFRmxC50uWg
jDyK+ae3uQOVZdPoLj72Vu4eMtPRJ/AqPqTY7LB+ohuRznaEoie9ZpXBPH3IqgeboMsdhox6p9vU
ONDbK3jA3mJ/XeolIBW87h6c0cEBWmTGBTLw2wFi3aaB7xVNufERsEDfWy5x2wP67jJfyDhdxmJL
pCMnp5f0cs/ye9oRQ2IfwLqPyNZiRYi2J/E8dqbYUSGmqK+9KlLpckuqURMVvV99E7XxDSHbzWz3
zt6ep2qt27oT9Bv4zTp7hAiuIwjJyZHT6sAXMUa4rOttgjkFcXfwagBXhg+GX2PDYjfeBlMCANdB
RWsGCuOIR8ZyKVo+L6Qll6qKQC5ObHTvbXzV1sSDFGNS70h4wa7ckOF00PB9vybD6B2L2cK/tgzz
CDtdNw8tQhNG1YnZ4RCz04s099vbui7aVyMpiFe2lwr2TYvCnATsB2Hh/dqWQVuchnHRZzsLiSkr
0+FopMD0tqRBuLduIPVtnvjyoU3W8AeEoYjaZ1kBk/f93SxkHMUyTQ9lqPP92BVM48wyO0PWW5gr
KzbFUlcXFim/iBVLL5TbqUmcCd0z9P3ioq/fKe+tL+hLgivI9cqMpO01d2OXQyi3m2G6jTWZNmpB
Opkbab9XAT4fm0hljF9gpUghkvyKW+hC727qdlM0pnq5cS2V39WeavYDnI8vvqS+2sxWal8vQai+
AOQT5wIG10u8CEL2unpwns31CelbVYuOM0iPc10PF2kWuFdp1asX2HHecVbddC69ZLyYjKX4ptyc
hXEK43rTDCq+HUVbfa96YUajb5EbSp4T4Ci4f2ersN1LqejAfSAYKPhAudPr9u6wgxzsPjm1qHaY
VggxIbAivW6M5aMYRfBqN6LGqaKDKElKDZ69zKN8JA+HGk/zKGRTPBATN5NrsUhOsrzMCboh1L71
2VUgPJX+eaGrwBvt6M1EalXSt3oLKOnRKBFb14qBFqf8hpltsK1DxNiF1b5IJydJy0esiBVCdADb
qIwPTehXj01RNZdKl/ZJSmwJ1PMVph/4U0UbDMbR6SeDaHiX1erHokpsUJP0TtbgB8+kiNUb+s7g
QBczbVC5xE9I/NQlD8XyllIxf5stp3nKu6J7bYd2FmCG4TRtIDRnBQw9L/Y2RUFJ4xqqviPAF7b3
p/CukD6wp0FO+Xm0h49kChCmM9m9nMOgvnCobL/VremTdy8ARhjFtW7WVKXeITVH4aOLkDo3l6yq
SUYByKQIKwqS65xiaJO7axQ5EbUdLjYf06XM7Xvu/++qJt5h4JkWbgbIUlgAlD6HTT/cFhBCti7E
jOdZ9sRvLERTWXUV3/Wt07wzBvvq5v30Favfgx7YVO0FYsKtgY7wkHeak701nIhbrXwgTRMYJ6ZH
ee+ZZV9F5OHufXLm93okzg2PnssCtnEPaeqLS7vwUQ4WchCntArpTXM7eUdXSTQiJ+HGcwxgksks
Hml1eJ5gu/0as8vbtkn4QqbHdGG2ln3grxDIMHfqwc3c76IMSOxgqAWqJR73Y4Gji+9tya/CUE+H
UQq+sSYIyJLLZ8l8hS/FicWLGFP3MRsbyJBDxg0rCViaamqqJfXDvWd4B+Wk9i09yDMHcnFDFBfZ
P/gmN2pS/q4t6/itCQsdlag9GRM6+bU/x7hTiKvFZCepbuGfdqQ3TPV9DQGSCtdg3lypkwqW6i7O
DP9WdGQB+rlvX1vp6PywkrqOmnxqd3KAKx/X6XBTe3N6WXqF9+C2+PWw5+rYGL7kNfjHlNiUiuN2
N7YrHl7N5l0cD/6xnLDKN6poDst/sHcezXFjabr+KxN3jw54s7ibtEgySYoUjcgNgqIkeHPgD379
PMiqmismc5ihvtte9HT0dLNO4tjPvAZNtq8tN+6iGxF987xe3dZZdx92U7AYHdW+MMJSbtuhfgH6
5vhJGPFiEQhecJEqfm54/Z5QzrlARDm8bkKREv+Wxa8Oxws04dvquwGj/blx2w5qSwh9+nuJYad6
qQFFuHSHAFcaBSKpiZfBfacro1wqnm551+D5QqSlCyHGhVGjBb8RGEqSmkU1nBFZZ/dF7hWL3JLe
NopniQpKWPdwe3+OI8xZdSJUqYVRX6jT8OZYZA1WpudLgiqSJAFNZtLAhOexpyE8qfkKbKsLzr9F
x9x+zKGJLc2gDH2iwmxFueOtAce0KlUZwN3hfZXD4Hej/eqQgozJtLdq9ZYYCncJhzKR0rnam+ll
w6VZWviPCNqKCMzWN2Gg+T1a6r8i27C+WKqi3zaj90tgEvQYcvQewFTU0cpqSgFyrB6DVeNqDp6v
VrlVvbFDTlQUK7sNe2zVqQB8Xgj9WAUFqWSqPNCUuBF3O0JuGA3Ws05M/dURNNy1vH+w6Wb6oU12
6zkU8j8f7lRnAgksVCOw6HW1A+rwt8ZRWAtVg+nCcE1r3QtdbMkAkFEMcKb/fKQPchFz5R49Zd0k
DKfjoh5Xlqfp76K2PXXDW3Mo0sug+zHiHbRQmkxDCQAmh+1O6iu2ZmSUA/W4z3/Eqeq94bm2Y5sG
6kofugeO0eLwpNYwzkPz1kLp8qoKqZN+PsqpSWUJ5xq2SuPzWDfKBA3QmTk9mEM7pMdAaml6OHRo
ZlKdWb9TH2QCiXdNgMO0GOef8tv6pWNXoFA80FkaBIqrQ/kC4vPl8885N8ZRSym2Wt3mtNY+9OCr
ya63ppv/1V7/X9FiJzcH+w+oHlsRlPPx5vASF+BkW/sVD9hV2Kn6BT6kVMv7If4WKbRaIN+oN2FN
rRV1QnWHNM251s7Ho2cgt0UdlfPnkb8cNSBMjBwMpQT5GGo4ILVoBi8HLRX7TEngtFResfrTeWU8
B892LlNUxo7PniC2ciVyFn5ejNxStrxF9tc5c5983IsGPXQg5dR3dCigR60kL9TaqU4z4cdtiCRz
VcZL2PJ7sBrn1NJOjMRHuJaDhCWKHc7RNvGaGJcT6ZY+Vxt8HKW5NKRzX9XJ4+fTdmKZNMcEVs1a
cXOZcwfrty1vV3lqeLVT+pjLruvsVXGzZZIWM5Xo4vORPmqju6CWfhvqqG9LomrPmgSIYPQe1bvC
DBf54LQIP3k9YiN9MT1Ii8Y0ovRBvRImJT61hm0Bjh4+3KS364QW0FZvyKVzfDZyqsdQmSw3wdHb
GKFQD9F0FWQEg6bAffhAtSO4ateZ3ibYUvXgwoayo4wlUaRakmsjRWzH05kPPUaJmYdWJsV9lQOg
ocpwdPwy7EgMD3dXxGWi9snLC/Vaw7BE2nb8mk+dc9FlGU2UDNAlKm7YAWGSk472zkbxIrZoz2ii
SqHJPuQB0VFrRxDYczBXLjhzskvc2MW6gf68ELHhIJySGDAMhxLN0l53LpRE6ZajWZo+Da5h1bau
vmScZEUe7+xTEyxDgiXecuS+XnnhsMSDZFyZ9G29tRvqiLt6uIJ9d2bK0uc74MRe01GqA8HBm8W7
f7TXgrwXtGEl85Iozb7XPGPHqo/YiuGBh7iOMfifD/ix8wtuDTIHbAtgL+gpvt/csO37fqjy0vfc
Fj1rHJvWAtnTvW1U7TZww3YfUX+5R5c8vPx85BPHl7a2CloXLM5H8EUdyl4BBI8ZYyzlt94etBfA
zto9EmzJz8+HOvGRdHm5jUh4+NdxD53mCEGn7Ao/72tKo0gVgOysOviQSVHvbPDt7rKhyyYXYCW9
My/mie8krjIA9cLmAkpwtNUdTMjJPYvCbwLwiGIAKzermMHyqP84DDDnSwrcI6gWD6/h92tJItiE
4AUzHzGNJykhrehg8zlFhvHH25RwA8AUwChgGB+U0Cr8Abqw7zKai92wmmyqL0ZyMwyWvSH7/PH5
6n2cQFOdrVR0wKa0ko6frTDOqsLMBJ9l5YaPUNVssI2k+LLJjPScVuPHA8hghDaEBhZdrePnS9Ag
jnC65MsU8z4ylCeEV34ko3EP1e1MDDKf5ffIDoYCn2Pzadz5B52x396VHJ8ZWSh0YxHcWRsUTDwc
lRdO1k9owqNTgf3kmQ1yekSUbYGxzYfu+HkxK8dFaiv1hdZfpF71Wkrt3qhTAY/VhrPU6fs/XzoC
bxg1RB2MeLQjLXRE0ZVyUl/puguZ9T5msDexrZ4Z5mPAaKoWmHkke2Hv6MfIqt5VxzjmH+33ij5L
nSHJXY28iJ9/zMdbhFE0lWADkUL7g/wc2g9jkSRa6tcGaS3pHmzJ7pdT2LeJaOmqwegwZHnmljzg
pY93yXxxwNy20Bw8Fh0M8gluewSqyrOALw+ZRy5eVJiSjx6tuqmgk9XIGRCPFEwKtHpC1KBoVGfb
jiLcZTSTNgNh0SQtcQfFFN28qiI4mMMCMdPrwcbYD56OfCEIXuvMrz+5MEhasuM01DCOF4a+ZISB
PUeXElWxTiQcJGWk2PH5wpy6IFBy4c5Dyhnx3KM3LDfhxhRhmflF66D9Xfa+mmr3rtOei1pOHFgL
8DioSiQVyWHf36+A5o2iEgUX0VgZdLODaDfa6rj5/GtO3UCwL8EjuiTlzN37USYEecewU1IQBGg1
9A7PFNI2sMWb7DtM9D+PoskZgYnyZMzqv8cZKqpuNn4FHFGZBj/muatj+zavg6fPv+rU4YENYMM3
BcgGrfP9V41NisVfyeHJYsv9kkqNOntg/aDiWm7q0HLfhgztWFAszZmn6tSdByLWJK4GMvgh6aF+
okaG2ad+iO1GWyhoA0D1SB6rZPrKdX1mtFMbnrQH/qtJZvkBLYjMHzgyRLl8/B7TbW5bzu2gozf0
+WR+UCKFEwvbDJFWniMDmPPRvep1+thZ1N18txvUxzhSy40C4ngRQCPJKNA7w0OiuXj2lm1/I2SR
XluZY2wjF2AXzpAQ7sKkWmkC9TSUB2jKdl1yLrvVTs68M5Ph4FRC5T1a8jpoVGvIc16b0aRW2IpX
rfXKJdCSZhc77lM3Up1wqohKZgGHIR16GARe+RLR1p3sWVdoyM0dVSRvYcOTxfCF7/h8Ik+cNRpb
hKCOY6Cad/wgZg6/Aa5k6Q/F9KOatHajzo7VQUYTW75+PtaJ6dAOQENrRqwSdb8/ATq6iqqJzpc/
BdoPlYLDKrfUVygmhe94RYL8iN2eiTBOHDpNo2xPRMOL9QHf3NeZHDF/5PMS61sUh+hM0rqnmFlP
M01MPIh6EDDlit7/829FfdubK1IEiMc3pal4YI7cpvTJ1a5Rr4E2Wme3wJJDNJvCR+la4ZnQ5tRK
ErJRBtA1st9j4i5nBXkjEzKOooZiicsMrcnCaG8H5Pz83CaR/vwLT7w5fCAxlMHDRrB4dALzoDaj
uGRqxx7OZWbWwwpSI5azwOL+naGgVBmuTcAIG/79xqkcM27zghRN88riC3ZC6BA5rX0Zd5p25vo6
tUcNDtTMQ5ghz0d7tAcXU0xUBvwm7+7Rq/xpWeIeCla9iENx6yLX9sfJERcYpAsdiW0g68cHUMPt
tsQ3vvCnmb2mwripu3pVUQc4M9CJixlssWqh3EsYgoLB0SRO6NCoASlgFlpPkH+37iTuz2wJg3/G
Uaj2boyjPeEpSZqYJmOA6tUWeJNUF43VWHd6ZyOPmg0Ns6gi+jHU1aqxk/ChHGocXLDl3XaYk1D8
64BEFTHtHnMEBoPbPVKE6HzFBlae8PGjW90LcSyREAyDSi22eQNCg+xWLsHCBbvIgvg8qSMcUW3W
6cWvRbubPBiEaqGhFFnmTb1VexF4ByntGyxJiA7LWfYMx6ubaHSirVY3EhomOK3eiPKrXql7/I29
+7hMmyUznG5yakUIHoAW8kEo5YtymKp10EUWiMF02JemAZkzTrrN59N7am/yijsa+8SY/TferyDU
XdFKm70JVvBVjO2rG1U3pqFsjLxELgofrs/HO3XCibkJ9ijfg4w/Gs+KZCGMUBY+plRzzel60NMd
nqNngteP/ILZywOEP7EJZTrvaBikNCOjHr3CB0l6W8HnBDjkvon0gU7UFV3pZWfpL2FdnEmZjNPj
UqVlRkmujwMyr0LguRosaiKlnL5FowpLqDaVW9DuaramcU6OI6wcpT3InKsM20U6XDiU2kLvdxZQ
XysZlJ2hwoPWWrPAQNzAwVFWW4gftLG85LulYbU1jOCBEFsNV16r2dRenGkVasFXPUWhzp0ssUDT
x0zRy0F4JuH3IGpY/QT4rX1JDjZNI+IyMLr4/+eTtURWI1k7qPI9CsM6txSnVtw22GMefAQWZJ6y
3xLyWG2svEj7wkcaW9JdWsAu3aZa25/ZWafuot/GOQ6M+qqH/Iigs+9asycQ9YYlppXrz7fvqQfR
RoeevgL9Nvw23n+MKpCaEAgS+zSdoE3OYjwqDmop3nLwWs+Qzk4ORr2SnMWD3XacRNg1l1GRcVaU
yMYmE0lAdGw3wMAAVLbxmek7dRHYlP15LaDsfQh+MykNOwFK4ddJfas3jo3lu3wqs/on7NLbPLLP
zKR2al84ZEkksHCpnOM+zdRUGfNLnJaMGTqZk65duFM97HRq8avSUCLfrARaZpVn3MVqEPkyBNkc
4pB65YZuuvFKUz7A9uVEIeiKGPPnK33y53EhUkaifov0xPuVHsagUdKIMGcQ1U/DCx8jvf+aGTST
/41xHIjDRJT2zJt5P07TKzKqAOX4ZKIV1Zz2tZDKsCq7+sxDeipsnU1bKLHM/8c5OocG5vBWAADL
bwGORw04t6G4rUsLyzPtJivFfZ55ZwoVpzbwb0MeB6zJZGYAddTcxxF3iyHhT8/MQLjaF3XZn8k5
jFP7d7aYohaNkRS1pPfz2M62fdPo5FwzunxpI5zeY89eIvLqLinfhstZ+Q67WxUzazEDjhVthmfV
IH8Q7X0yKao8BQK95k4Htgy1BbJB1NZfw8nD2KbIMmxVG3czOoP76Frcmkg1N6AmlGbE1HUubZb6
LxW5nrWD0t9YqS9J2V3DSazW+Nj9jN1+WOTSiNddLvWvFchLHnvdOrObTs2CNzN1KXGwb48bsFlW
NU0BSNmfqmk3tZO2aFXzCVm0S2qmT20shzMDnlrimZ5xELWyPtThq0QLpSAY8mOBml5fdSgMHXT3
jBDZ2EUzA1M/PzAnPpF3fWYb4zBG5D7v89/eE8+WLmKaRubjP2Cuo1raV0VEhCaTsnlKcCDCazn6
/vmYB7zGURAK9gYlGp0jSmp7tLtCRWZ0ZrPct/PJW0ZDZ381I61fFoa0LqMyyx5RF0fVzwSydcAp
H0SX8g7JkRYs0VYZEKo/M/Waxpce/6g5uiH5IWf6kPuGozVVQc+JbqYAPJsRmhtQacamCepmi5sQ
qiU28lLI2K+9sI6Wkp4M8GvznMmOceKunHnhwDFwg6LRpr9fEhVohJ23cQ5vOUEg9ABujg1EHQFY
FtYly+Xs2gRIIjwL9LczisiaktNHRSmz/zIYg7qRMkBI8eCc1k7qN8JiVJoGthS0iXQDssfagsv9
KUFkcmX3a9NOojWAQXNVK0XrR7Zw1mPUOSs3vNTL1PiaGsV4w7GFiYLU1/QUuZ13kanOs4rc9ZnE
/NT30wGDg+7MHfrjwhHltiRrWoPvz9LxKwYcANLsMX6KNSXafL4TTw0F+hKswazG8yFtpekkBH61
uY+9RrSqhDtTetBZu/CiLHz6fKzDuh1vsLn6a5C98gwep/+FYmfdkMckBz0yswsMliWMj8nUtkFV
9riHZNqlVqrBl3bUh2tdV8JbvVVQZDKyalsV6HodftB/5BvOyDegXzTHH/8jJbB6bV//6+fBu/H6
Nf/5f//P9c/hv65+jvFb+buGw99/9o84oYroAlEkACN6ixQ9uMr/ESdUPfQYMNDh6FLmOagg/i3i
YDj8ER1l2AFkiQ589P8RcTC0f9HyIggmpnfmPqL7RyIOR/G7Ooe4NIFo0dMIgKB8dMUKwLWAuopk
X+v0rl/BEcxgVdNpzbUaeWiRLIwBUK8kby+bXNmVOpaKyPlZTuGXQwzkTGnkj9oIO4xE1cqCryr7
6XIsbOenqDNnFYMnqydBPyO0AfTDLR+k+VVposmFKtJ3ul41PzIYhNlClSFKF+t0xtd7N2qswEHu
y67XIL/YLepIXw3s49ulPfSt+pwZQxYDgzQVvQOFXeKWfBG7CjRJ1wG43oOshEsaTlYKvtTuC1G5
XyPdmcoBUge3ir7WchN8zwLThBwKEsG5tnYTTpH6hJV2O3XboupdMJeNCqbjMkbrr0O0TrxFCnQG
R1Tyi6VnhbOc5JDwpxR2pxfOnxP/ZWX2nwN47gBSQyYO+d8P4NUryvCvxY93x++vP/r7+DnWbHM6
IzNU6jlU5/7f8XO8fxH+cy7pjc+NNu78f06f9y8gFjwt3nxu30mocDAJ5qlv0O0wnVl09E9OH4O/
CyVQo7TpU+GnyjmkQTYfzt+CqkKFFp9HKcojoYauV9CbxR5AhXzI8feGbmCd0yE5Ou18L+0LB9dX
nV/+saWDo0jUKpMt/XEk31SVHoadPcTb3xbhy19P1TvlyY+fBSx+VtGwiE0+RKctrfJeWNHoyxbO
0aCP4jYta1xGHbNaq8qQLbSGGrMpEuWuGZzx4fPhsRf98APoE+hwAU1X55uP61C4kSGkLJ3Wx105
G7HWiaZN5kQQkkEq7Uc9qi9GsPINCl4OBjkV/iuzv0lMqtIAc/iKRQxCSyVGDlStohghdQ1ikDsN
6UbqKf9bOFh5vjQyZeoXYwVFFz5vg3wywHf5i9JeemckLh5BkIL8yISJHDi2wMzFEt/g9MrtbCyG
wGioSUqOguBiQcdj8lUxaveAYqvrGnOMewQH4DUaKDYMdlO9unkeq7Atevkr4vrc9EXWP2ZdIbdN
Mhb7QEM4AH6cqy2HUi/2UaDSf4pl9YyPLX84jLG3b1CCXpMSB3dej9/Vqm8qtdwxVUWOwJXK3wZE
P8Z2FoBE59lpUJCAJHYvS4kI5lhGNxb8COqiHvc1XC5YLk5c35ZZb3CZz1SJpHWwWrCB5k3GGFMJ
zIcV+ln1Rdrp4hYld7TiOmfc2kLLdgKc31oz2v4xwaLhUSST/ZXV0ddA0nBH07GC6uxRvMkSIdHQ
IfSPh0I+IKFRPnfqxMoILlzfnkUunAHJa6MtvL2NbKkvRCR/DbDUHtSaP5Fq3TzZ0CT2wRiaqMm1
2n2Hfc1T0g7FfixLb5/npDgrLxFmsjBzODQLu5tUHqysWjdVkC2HotfXmO2kd5UdwTnBQA0xgrJ+
MwP+Y5iC0F2GqBOEPrY08yvaCdzpOc6u0sqtHXfZrnRZXOlUA57ZCd4BDS8a7CIby9oKaiilQ6yl
HGxttooWpHchGFpsfCJxjdYrKsBe2P9MVXy6C+iuFK9VlUtDK1/iUfSP9BunK0/0/KOQ6d1WOcGj
NvLF3qBU10E6H3ZFWDdKqPZgqvkW20y8RetF+bKH1JMv+qjof+KbKbcy1s2b0GQlAtCbC7Oo5CrH
WCJH+rpjXlOE6Z3M47mHAYGN04i4PASnILiz1UC8gf6Yroohkg86kewWzyWogLVIN7j0tD/UxNbu
Y6S2V5gw42KgMLdNyDom3TzV8xbNCtwOZM3XT7CNQmxDWAnThslhaux/3M+r5yxERBBB1+dBaTos
Buv8JnR/qZ2n9otYye2IClWu76LGeoHyL74h4dg9hjp7E+JTGm91uIkr08xezMDpcRVyKlw6LTbl
LJY+RiwUtOYWnUqzuqmwDrvx2sG66WSg3RdxUz13ll2+QB1jtzqQ1Gs9KF8Moo7LBFWEr6M7W4Mp
CYrsbjGUr4Q2DThbA/E7r/bS1eHj3IhD0JSNcjfKqmhXY4z2Lm2S5qmiDnYny1bDLY2cHjcoDa53
luREP2rst6WOBPMYjPEWrjLK0Rni0+zatEOmMHLFN4IVbw9v34G9oRviurWhV+tPdD+01H7uy2Jo
3+K6M59jeFFp6PfGVJjgnCelWIN0HborKYbAuhhCozPvYEbDkTVH+aBBzV+WdhcVC80awe2KCclJ
mlWYqdAVw5dsRNuz74rrrvRQtmSHXZhK+qVVG+W2VLM7xequzbzKNzC4rNsJO4WF5eAKVVsh7lLB
NVYqGNJRZPdDfYp2uZ4+NCAH1t1sj9aZ8nvs4lVo9t2PNNLznVKEb5iXRrtooiFbaF21L/N+WGdW
P2K6FLZINDdiHcbNJdTBYAPcX4Mzn3orTdaokzhWCIoojK/NCWs+3JZ6uawh89qJe6GklVjFmSim
ReUFYgfwDZqAMuKUo6LSlMcpTYE8y36F1YSrHUV8XL0aUy49s7iThROv9VzxLhM0NK7okQ3wxjiw
EK+1y1hCFOk8N8SKl4XUtV7dqZh7+bkDvbdqDXddDoq+xJiIY1nMQiMqSGFdydXLwYo9vwu1r0Ye
eBuqm81eKzwjW+vM/VtTDYO9tKgLAR2eWEMy/7b3IdTi0aoNWDkGOLU0ePgUutoBovY02hSeDUs3
sMVKBg16m0O3Da2QN48H3N3A5+wXkQ6yOilscQc+QoNYmjYbYJPRSBdcwZHAHV9czH4Xg5GOl8U4
E3yyNH2GK1Q6S3u0JZLQPQ40QErcFeLrwLt60yBCNGjGIoa7MTvLcHYU+nV1JblEkCRIK71ZVJyr
KzNrqkscF1Gf0FV9B2ipWRlRxKlq1lguiEVBxXOBz5R1Udn1+DANRrKsZwUBusD+kK2MXimxiLKn
1ypTLcrd+XRfoVQMKb7xkGu2vF3eBfJLnBrTqg86cZHmFQqWegbnyk77RTaE6boxDfPWaejxlMEM
+wlr+Mhq5W6E0tPknM0sB8uQK8SRk2+OHUJWV+WwMQMJN9LrlY1ASwSken6boce9bJBo2sWxMRoL
oMurUAm9R7RutG0Ws+Nto4x2bj8Ga28IzKuS0ju2aoNyhw2pe62JSV7M9vHZAk851EaEXec/zVBc
w/9x9t4I8QQ95gEzqAzgJii5KL1Cj1XboW0M3zKO7PoymwLjuUscib6yNYCP14esuYwkfn/LBLXO
nxV8vmxlAgwcV2qi9rtJoKNc5Uq97bTMeh6yLsZKM42TvdmGzVtuJDbmlI3Z0wLXCi20nmHkqWi3
pQ1E1rIABqaMRbpxIqv/XiZauWyzYY4LKnEL8S1bwZYpyrXb5/GlMs7AefjBicP2y6MdBJZ674mm
NIG4U7lfDKUVQxN2g2aZoD1wI/Ug9qeoqL7rFa4ZS3LGdF4bZC3nEClJDN6h2b80sZpi7+nYbKI6
3P5wsResaFZSw9qoacODA/xe/qKQhRGJVIK7irYfZwBj1r2DpnqwCq1ZFTyKc+zbKutmQgTiTimr
is+NjWjTpXEK0ZdW7DInyItWpj1W38eqo70cgXaCes/rDC9BXPwVfIlY1+6hbDc/KmS03JVuRXyf
ls/l3FFKfU0Yan8dU0FYNgeMyEv0KGknkZ7t6JwV+wz9Bd9UG1xqy4HLuE7CWccaQ7VVZDU87l5e
KndF6HWPsW6EN2FOpFFYdnUdTodf4YlvhjKLiwRCzJcylqe/WhS8sNt0CE88IbQvXIPFD6OyKUMp
OF3zauP+a4dcRIu85ufMyg/b2UngMYqxO1loQnGLpZrXchvmtrxUexxmo64fVuHMyiwJtp4BepNi
yzn8hb737LRjhigIn0BlFeRjPspfMH3i7TgFJYa5sYcV0oCujLQCFRvNysiQr/PEGbiRdty4mTtD
gMIpwkDqQOpyzt1+y826EtVhRMNb34yJtpfw7qwbx271ddiiuiJNgrDI42vaUB2/OCFcg6SxoNi3
5UsYFGyGwhAXjdHLy2KoxLeuM80b9JDGh4Eod/N5xvOhUD7/2JmACNAFSOIHDUFKlqnTK0bjK/Fs
KtrgiSQrNreqJdGN0rHSXP8sqtazy5DJgWrD2zD7WpavSUWs6iBDc8aA/dD7+b2O6ZEq0WCkbkKD
E4uNo5ZBCGFW9+Kw8fPcwNsPoM7MBu3EfhqUflsjwLviOpzWkuoqWrwdUUtSkTCiqMzRAOZ4lwym
uIBHhG5mYJU/qjhzbl07hObbIkEWKCgWL0RrnYUknsof/1p9B1DUBxBurWMKGIZK6+NuIC4C+mdz
KoRirkhEjSbSnNoZwl31HMqXRtbQ9oeCg9a11tlk9kO/ATArGMwZeI7W0IzeeL8RrU4BUy9hKY5Q
sJfSiatkLXJPbkqMbVlXqBFeZDi/8GfvfaSrwo2i6a+wpJ5QyDFAexAuKdYQrjqoMVd9rZvPPbrN
V/FkpJeqmhsvOmDrES5nVfSXKEm4mHNp6Uo18WOKsbba5lwlfugheaZqEdTtMSdenZ1LCCAxNhsN
eQmAbFjVAgJFOd8wOhJyd31Y218Vy5HYcIcq0paFaSoLo+GORZuSuHcos13XcYHhvUTMTrJMXhKm
/I8mc96tNapQMM3nWH0sJnFbQJzgToHsvjJRyfrm4dy1MNWYrhBi5WuEpKvrFIzbPukwXOsx5oac
HvWP4aRgEAi7NnupDVzFL9pscvq9CIaQSYqxjFXGpsW9I0wjddlVRpChomAkHcIhyOspjbnigwr9
sQyQTWuEgWCHY09ZuEsJaVYB4unpLiCgD1ZqQ7d0GcQgrnuAqa5+Sf21gcNvjBWvMTF9rUZJgZtp
xBeHhVeuRy5hlMhGQnlnRIRKkQT5pNMqtGISkcY1mycVAZAlSg/WsrGwhV7mHuZbY03i5kZm9V0m
Xbqp4zbedj3RlZoOnA68zdpVhKvGYxtnL05N/ojldfXsDpkRr2o5O/HOc+fNggIX08Tk8+god6gr
GDuNh+M2Nfp4GwCoLpau1Wa7Fh/W1xFf6ldTasSGeqbrC66QdGO0bv2FTNTdS6EioTKQ9NtZ0TwV
+GY/jWhK7NSRm7Gdc7si8rJlhAPvsDSnbMR/MBu6jTaF+Q49JLIW9OYXxE7ObW7U3aOqYXaOW1f5
ajV1vIUBKy8rjex5VRcTL0Bbas2TnlBQEiKrrjHyQxAhMLnZ2qBwV4bbkhkFpgmtvbQmzkijdihL
jhr/JeYW4q0sRmYln7AXJztcWLE5+QBZxIWoBFU5nY42nMX5CY1yrm5L4paDGZ74BhfB3WsDZRYk
+7x9qFX1RSydYm+HTBxNf7ktVN1alm7RP4JFIL0fZLx15woQUIHqOk+pDzkxaTKogOmXyymd1rE7
Vc+pnX/pR6f6jjMh6bZqhTdaYSIqM0RAREz+oYUyB87zrx7N2eXZBcFZL0sa73tJZXynzUd1nN8a
NU2HFb6m1YslRoQ/6zxBVIOm+brrYyojc/IajyoJfDSa4lYtalamTAhFDm9xVYQFWrGhLi9TYJ3Y
w9YDdR0DoQgKq3xd5sjLKcRZY+yprh22oT5SgmF7owE4Hiw7QioeRiPF7aHiUxhsH8ig2dJGywnn
cLJg5JtiPzMJqDKABvsusEFIzeUBJcRXqIUX4SwpODL1cyEP+XS5SSsKQkMU/apdXLAnjluxHGVI
MDLMIppuSPVKrcb0TlRgELEtTL1Z9NACSo5omejQeYpQ059gU6oZhvF8EcAZnSLOxBEE1UQJLrAj
yn+pih15h0Wol7AFkZPThnWBauMSTWCEIFOE7Ah4VJwtbFANNF2pCCKjJb5NhkmhzGoH8YZosb5G
/kk+FAjQLAK9znbKXFyBUsq1RkaPZ+JcqZnNMxcuzw1OxtOswZ/rFHvExBVnaAx/qN8cHuwxpXZb
lJGJ5bnyU1WnOVx2FJYvywmWRAPC8a+tidnupjIpDRWlFtypWlbsq1LHiQU93b3bNuJbqVFDwxiT
mhr4+WI/wOm66U0yrWWotlzuit78gDRavqAvjweMKrz94HDPlkPEFEaWqN9U1DwR10g7DcJqTinH
Jjxvcd/bz/tZ1PM1DHOwucyajIqkFzvEvGnNn/Ogy8sYPNt9NFe9iZHmV4AE7UVz2RLm1DU/OoFF
X6QF4Y3TVZSN6nn/ICGEJhB1yMzmc4K5+nUIb12PCimaS+ldPvRUkTAsX9ngMe8Pb4PWUgLu3DC6
cbjyqTtRRO0Vy7xxQsXiqRg8dy88QiIhceQaapzovBy1QbskEjZJh5eRnWj3lY1KWNyxkB4F4p3M
1GKP2muxt3SC2Hxeg4gQ4bkBdVxtalpPq3zQuM1wlH6UA2FylVKfU8tMv1fygsuWe+wbGnHVMxw2
DBzp8C8PJcG+pWjpIrR2ERbRgI8hIUjDbVItSXPSTYhh3kaUI4FSS7KTc7BRdzGoguJxU2A00Jcv
ma5QoB6oGRtxQKrQEjgbyC+vdIrLax57Ns/hmh0dZoPKkbysSzN8IquXuIrr+ZxPNCNVqNoYv9QU
bR4qh6hdmQZKFn3TM5kq11vUc45SzKqfVLuvyPEM9pqiBnfjQL1Mz8Y83hWmJS6GKqOIOF+VMCb1
dZ0aKc4o6PhkdmxR9UJl0xAe70NEyYQzWVOdhhUlr+BOQfUTTvfTKYJx2/LTFwXBpoGNN0kIvpLV
d0TbCDlEM2U7HBZIYirszJDafOl7i1mbHMXY6W7EUelT5qDNVLKhfhDfiEoSc9GN2EAu0OzxiFs6
K77GcZJLdsBu9rEsA6JZiRFG37Hg0oXAluqU1A//8XAwZZ7wxChaV79ZA29qxaOyK6Z2/II+rNzk
URJjfFtyoGMi3NCxuGRo9oc3sBrBOE0WFjOVPZGRDY5Eqjn91ZlTaa+jhgT2UCh2MBk30Zq9G+Yo
QI6ClAzXlG5LIYEvHnZOlqDw4prPOApHSOcQWOM1Uq07CyPGRYpb80UbtH8Djf/TqjzbqkQR8Lek
7QNW4Aqtsde3qMNKum3e9ysPf/mP5YP3L/BVNjAri2qXpv5u+WD8y0IRBcaNS1sNWyKyln88H/RD
VxINEMwd0COYNfL/9jI0NWwOZyAriYzNLUQD9P/H84ERgNvMLosM9qGx5hkS6a5KqXw3zn5FhPpb
tK+CRexCBfhtdk70ED8ibvBmBDgB34qG1weEfFYgGDGHq76rI/GI1hyd9XJcDEHUnWFTnBqJMYBn
wLdByWf+739L9MNWCaa6Siskc9IOk1T1punzBGz49PjHn0QyiazNDFZSGev9QD24Ha+sp8qXnOc0
S39hHPQr4d//nWEsF+w3K/5hjdCPQIcCRzDy48Fbey7NRSyxs2U6xv/G1LFXQSjB0KeFfkwcCis1
N5FfrPDnyOv9qHaEH6VODFgkZz7KZm5+ryW4mDba9A/AfxsQII8R4E6Py1brDZUfDbgn2528k+H4
iHLnY9Xj6/v5DB6Xfg6DGdBikXKgmHKsPYD5esnZLCufUiNFPp4SP8Gve1Eq8avqzj6BSAsvNAkU
5fOBT2xFeFGzGNEB7njct7brkmyY6qVPGaT82iH/tbA8xHjR0DHOnK//Zu+8duxGrjX8RDSYwy25
8+6c1OobopVIFouZLIanPx97bFjq9pEwPrcHBowBZiRuhqpa619/eM8EeLtH4Bl2BfiqrOpfP8Zl
EMOMQUaNmp3UgII56ZZQufj+v7ihn66yAi0/ra2VYaE0hnoHLZgwiW6nJ1WM5emNxfN/u9I7MiRJ
RmnFQJwPRA7zxp3E61LRA/x5eX10WwJsI5bOgLvhOgwq3uExycDE06boOvTInjDD66qwn2A6j5b9
3JDljn1EzfADZHbntExIcSD5g3bb0T9+KAhyfZ+P0wtsrFXW5fLTc63iwvGLqi6gCJrVptYVIaZz
TXmx2MW8DZj8b4ygNXbYoTsHnVysjZBWQDlllyeoGSjSRlog7PWxNWqZBX59Q7I9QYbmmsSzG7z8
x4xt1jFZiKusvS6GHrHA3jIDILeq5j+Z07jYgjSYTOjx5fSmprid28D8lHtmdXRiEb+oghppLCbn
EHtQsaqZ6OlRsKRyb8Lhn6w4ZuxgkABpDeVt36OrH3JZbmGulvdY2tonfDfHr03MQWP0Lr8dc9Db
WdjVefQ7JaLU89NqO9tS/yIwFEYtzO/R4FS+FjE3nau+3lUk114zS6w2PSw4uOlWHIvQGGQwgaT3
wZ4U0HrX6AzkRAOor7W1FhU6d7cU7J0FhngR/AgTDgf7W5pkeMFiAInX8GTsYLxXfaRQeZ3sgkoW
NWp1NvQe8npBxeUHhRaRjmt+SlLlnKfEEC+JX8kndwTUIq2r/ty4hfkp5t7r0BuBZ+rCHhZ+k4ox
sfDqoI8sa2a7mVybllqjnXzqRhzXqfuLW0K/+peYR4PTbFNfu4P4oRu80wHHxU8EEf6YujG+792l
Oo7r7px2XXWe5TrmaKl4+XyDQKaY6rvTHaZW9pFDpY9gp2R7lUgrpBLJVpf8oSSEG++v0B4YlSZW
HVwLNyl/uKR5XBmkXuzdQaJ3MrWRgcHbypMdGQeY6vsXqcsjyzMeAsI6AhrsdI4K0iAf/AUDUrJZ
svwlwA45LJqx2hAeIGAZYHy84IXdunKfMaisLw2grWDjprF6TuNaC7bMTDsfq6Q8W0IX0OKCEJ3l
k4/V4AMDpuKH6aXEweXJvMVhNQ6hYTUHWxjBU8XifrDIYxIRrocOFq4wdHIk2anCrHYC12zxRED2
ZfIK+njKHVId6qQK8fDVEBy7wVPXtCy7NbswUjan7ILPMw1XvTqC4k2ZPiHOT9R+8EvxGqBO2AVr
7CtmWNCKskDJfafiidI9UM9Lu+R73NN61Itaa2Y7UVvOsl3gDzVh2yXjELpTbnzBC6P7Zi6sLVtj
9riRo9M9Kq+vPyeCjPu36NsCLM6BCK5ZJ/hwGXPIMdMiI+dNOGmSvzSJWZ6mGDdjxmdmlLfiBz1Q
AHXItU78EGOHx/680eaOliiFQXGF2ztz6kSu1r+8ocHi9B3wbI1SHxCA1Kz4XqgWP+C0ntLvZR04
hzJ3gfTc1F0ubGN4rrtZ7ZE1YqIdkPi4XUa/xGwz+9HBhAobDb/hzpB7rLy/90NLVmI33ZeNCcNB
fRlImz4VpQtSFdfumdPYu00HFiXz7mkLiqEuVd8G2yRnnaNHj0OTCO1PvlEvZ9wmd8UCRJAsU91H
xZh3OebVIiNxWPJRsyuShi3htZSDCK4t6lomhaz6fJB0dqqOgaqJeFladrdi7NXeWI/+2ua+zUK8
Zp3mX/uI0V/lhFG8pXoD3ckIoEFo8Wka+KIwHItfhgD2hi7naqNQw26dbmEZFX4TYOAwYOWotQSi
4gisRSm5MreGS7anrctXx2GjbFv2DyzxvdslIzHAbNt5E3sNeJxjDf4tjt8tACRpRqRF8RkOQdvs
pV4MGzELNjFzqDbuyKVbsMFDhokpTANj/JoiN6xLWeI73OGUjD/Sts3ktVXj1pyOls9LKOrrrllL
+8qsztKo+ZhofocsLAwbDSRPJ4sD4AwXrOdt14Un97nPfeO7PrJbqfUbcfTFuMrjPrsSzpTs1Ixe
zxspZkJN6x1iaJxdx9wpwqPWjBxrYUfsqylSi1s9wmgKrhcvLjeTTu4pB+6IK03Pzi31tsXfxS0f
VJ2suY1leYqXobjtBvYeLWH3GAMWfa4KnnlQDTtLIM1MSpVdWbGpfwmMoT+D9lASV8O1n3fy0LmE
fIsUgVIRJNpl32bXVmapZ02I7nqe0v4yFssnvNRHGDQw4fwZ+yt7MRziLMnCLNOmuCZXK76R+Wev
wZubGfCPKlm9K/vskfX81Co9OZg4FpGoUjRRr1sIfmdoGByLyZ7N/YvmVENoehx6q8TmqGWpfMIV
uzy1JTuOXvhwpnRyi/GTAPf5a5MlHgHhD+9gR/s3hrlLyBDndhnhazkNB5ROdrsHbw9N0OAx7LtA
lMDtks1M0Gc2fCIiKCIIgvmxHBs9wPjcWxXUZGNtZtXAjpa1lRXMYptehyEyNmsYhfnYFWZxGhur
OFVer9dA3DAmLNkNm8FAaSVB4ibcQ87zaE7FwuEjW/Y/UibjuwZAHYOBXOAzb2eqSE+jCCy87klH
Uf4JZk9VhrE7WJ4V0Q4gawkXLAt/dLNISRdRefG9duD6GFlCwikwOnzHOWhXsMjRwTwn9vXZX0UT
ZJb0/Q1MdCzKhU0iAMOURCANSlubAd5gKAbPRvfi53oOqWmS96OwJiiNhgvWRX0P36L2ZnUqpcg3
Wa1/sf3hUAsBh2G2AJQdhCamy/pi41C3jiO0S8MqNfhwXoEtq23Oe9apaYWVYGA9SL8/mA32N1MT
v+apk5POZebksDDQIrzDeEayM10NnNGMJxKytkrbHLQokNZyxXJNvibSg3SSEw4NCj4FVLeadswm
R/d3HmGzOQw5tm87oTqhYbPHcMTD19nU3PAhZyjDuGh21B/Yvh91SGtBTEKfg/waR6n3XWCN0R5R
dUN+SIvCPg2qK35UFmbU4diPUOfDxKa0klLy2FJh9FfKpbIwchTvtUFZBW/vlYOrPPkmI9XZpNXp
sho+qpwH52xjin9RtqIFQu6Cba8aAOq3hPhktaCzCGmqtrZXxPcYk9qvlouYKQz4v72vGd4tZD22
23iesA3IMvHytgeWJflt0bjk5h/FYWub8UufCsMagriuBw7TeEzefi3MSW1N7KHT5QGgkL3XHNUl
1qG6hx6dmokYp+xqRmQLA3GhxsoDcs/Y/JxzbxWQhYzgT30zdPmPvwfABscgfOA+uIl5CelJ+O/I
Q1sYT4MOpJtzvoxe9lrK4S6eOfJ/34d9aNT5GLBn4UrIU4Cd3nVHEH+cIgHZPaiGgrQkaIjDWpKo
WKZvCbjVX+Kk/9389kMrtF7Qc1Y1JEY0H+xZypZiz3ZzjKx88p1Cdsxqk3WlIn2OD6vHk3abkxR8
7Tr+ePN2BI9ErLj71ByNHfRLLSIcz3klMUPtJwKK/m6fjW0zulgIr6wQnsu754HLw+giO80OAf32
3tGS6lzb45/W4AfEgqsAVGDNiOMqJgjv+sEhG1TsllV2cG0qVxfLLXzV3D5qYDKQqJATPzILKncm
YOr59y/cXJGCXz956gOYHv5qkfPRunY2clu1ckQ43o1JzAgPjpQWx8FLMVCXdtXozNeB5gRPpT0/
5cHc/NBqZ9z2syJqrq/KNFs3u7YPGzn4FvSamlrOztsDxS/DYChj35rYiPujFuO58xfi8v949Z/w
asNYGU2/kdZkXzFRei1/gar/+kP/hKp98x+IO1jk/1KvsRf+U9kW6P+w0QoEGLE66GRtF9X7v6Bq
/x+YDCHOcCGz6ADJ/Ip/Q9Uo0LA+XKFLFg1+3H8Dqn5v2QWyRaSqDfcNFaWN2dC7NdFMGoRf2Rnn
ksFn30QqKbLp0Dp06ZAvSrwdqnQmSEPkhjZSb2K0CNklrRniBrXzSl5daRowUbEhI+NQuAsep3h3
2uKcmI1G2l5csraaskNH8tOTvvlr7fysn1l/2U8rymRDBodeheRsHA7bxq+HiN8No8QzoD1DApnu
jLTUIoca6WJWns4gaqYt/f0FOQk+XBK71fWQANd30SK+w6a1TJL6NVTJ2XWDi6r3iBOSiqN+jwlQ
0iCCaLTmYLQ6/EZcqJopGmzl2YfAZePZOQkBLMfYQz8TLgqT2JB4S0AMsycHzC8zOOhVOdBtrfNd
aRr9srfjsjqLbjWvBVDhyDbyuHXDpm2KJXIwZmemOZY8a81V051cqAxMY3Fe+7KuulA0PpcKwAKS
bevFa8XvxIYZko0GJODyRqhs+24YdthJzJezi4KlRWbSANKx17cWZ++MsRfOuT0RYK0PiBB5STYn
W8geY7IFUZlu9NSWENzTxHwwoDMsYeZ13BvxI81nLSV8MHFHfsZkZv5ErqVZfzbVSF6GW5lNek3k
PL8omB3ryCmbTo8tkijcZBoNCp4pUqNDMc1E4gqfIU/bud7s1s8mw+P01Lcd31/SyQUsi+iHu6Ut
GRBb0pw+1b4xaS+W2fPksg4/aUjP1VQd2xp5UKRwK1+IKIEBRuGu+Lf1QDTrlrA+CqppaSAdacRX
pCtZBzivIqIMbiqc7Wy1AXdeBVv40zDTcKih5Y/DgaCbabBRxNmFv1rvGh5SNtu8Bddm1PWcooqp
D/aiF8WW52gNkZNZPJZMk4AIkwNT735eKl6rWp3czzg7yPS0rK/EWx9OQLAM749clnPQaAAbmew1
NJVYOV+mCRlZmq9DMgedmg4rI9SH5pMZWEi2M4tQImeguscxzdtUypRbtBzJRjqNsXKZp/kBxmZ/
xelDY1QIksKYrQ6IMUTvXM5z4j5pyjOuRlXLG+LfklcTZOIAcGz7UWaW3muZ5OpTbeligqDEJ5uO
sD0V+lM/SsVaUBfEi84nc3Id+GOVFzxpmDv1t2a2aO7GUR6fjWo9Hu+YFW57rfeTg1WAk2gl1hZD
YxnER9l+uli07ChZvwKX8u4yiyLhxyzmof7MPxbiRz2N011W6OALLvL6qEr4Rjrm9UNE22o8oEvj
9chca9xQi8dVaDsuEgyTqNjPPBkWl0d26bLP62qMd52u1d1zFzvTnc8W3261xeMBZyamKPucuffZ
QX1Rh/HU0WwrAWAoYnO6YXjRHAbynaYLiyTUhBDDgauAUIkFE8wOXA5pIc+F7Hh4OAPhducyzc32
AVWvpj0Rtrs0F73Zau3NPMFr30nq4fFxKejhHjNbL/K7WAnIjlDMG5BIyzouaq3pl7ngWdLQ8Swn
faQLCIKEB8EMqj3E0kfnZ7OrkCHWIE2M3j7kfNJ4cWQwso5dtS6KvoXoEE4jFD8288p8yAYN1RbT
p9R9nqQ/mNcihowCecjIq6+eNRpXqesD9Puy4JpanoiJoL+kFS+t0UIgDEm8679Zsd/nn1p2CIPI
3nhx2uuqKEvXp7bR4mDrSWIBt2aOJUoI01OcusbjnfeyNa5Ev1jTJ3+Im/w7smrTBACam4TMPl2Z
5nXB+bM0sBDgAB7j0vSJyqwqV9ePqWnRoOOhDbiuYceGDGyBj5Il/lWJa8Kzo4Z4zRO89/D1GyOj
qIZHhHzaFgZwuuHD6CJrSNKjJYMYjR4hQGGRYZhiWMZM7rNXOAdgF3e1QRONloFh09vsbLrvUjAE
mOOSTaY61rWvP3VObUZWob9o4CxhX0ImyeeSBL50nPwD4VvJF9nF3vcpIXi8NNrymrCZi2Fsm3mb
y3a6JbkleXEsVW4LDqkNZZ91x9CtfDHstNiZpQ7WQ4IzYfO9194ECYmHXp3TLJIYLC+zOpGPpui8
MNC7frdoPf23mvCXIyKQ0LSxvlZyKS4c4IXtAPPslm29fhHBkN4rW96Mnj6JfdsQBdXMJPbo1J17
lVXZfdK58hHzzi7ZtX2JaIADbCPzZjlJLch3aFCzUOGEvhLTgE5Iua0eOHTq59Ip6nQjlq7c+Zle
fUpdd320JPaEJLwMZeR6w3RVu5MVJsAgBNZ53Y+s9dqNhCt+MFdv1xGG5RXpeZ69SXWnJHNsphzY
dK2pQEOLau/LZl6nXFZ1XGP9dolj3Iq4qvc6thwbEojqZwhWQD9o2txjSTustnPhDVdNb8f3QZ26
e61b8p2j4dpDlMDi4wniulda2jdnNuz5gBnWfBw1I8DYJh+3c9eSpgcdNmqGWcCf69wHlanlm65L
cQ78YDm3ZRvIP4xk3/WxlES4IPC/t6bSotn7tSRqqsLySZuGfNTXYBnliqmOOBKQQwYeizClOses
8sPv66J3Q9K3q66OH0izDYIF3s9j7XhJvXR0glMDpegzikU2hro3qTF+f513PezbdRAb4JBMtbey
Hn69O5VW7tAFSXyyAanZU/WWPXtlpTpTzIbx9y+2jnx5nAbMkPf2IgZrWEsoAk++BDKuVvbgGz9A
y4Zg+/tLfSxkacohtlKL63jlvB+kN0ng1UTRksHlzsZVubLSHAyxgOH66tytjk1/+3oG5rwGn4nu
IuV+N9Q2/IplKwvntExp/PTXEVSmOieGU64jjS4jVOgPj/Nd68274+ZWcy/07ry898X6XCR2H7S9
fYLzSXXlwcTMKEvoVaFGA2mCyfGnIq1Q/LMOoDz97Y+UKZzDc9axMTMd/d1NV6Xd6JOE1T4M2Rpl
BLFtMsY/ebd/XApcBZ+dALNwB/eAdwtQxuZYxlnnnhKok4c5g6zo+X/0tfpPV6Gh9Ml7AM74MFt3
e8tsHI17eWNeuBnjGwio/8Vn4uBpjQMC3c5qh/DrcssbRrPkizonM4ZOixsSH4WaMSLYQukwrvp6
UssfWrqP+xd7OnsYt4UbLZf99ZJlpuJ5lK590qrYfTagnjIbVZQiA+6J2xLGrxm63cIn8vsV8XFn
wbQIygzBFphCf1gReOFn+lITN5sPrO64Yp/sXQgzi4Bj/ftL/Ydb5OOA2kQNjlnX+83SQ1nLpQoT
fujKSCyM6rx0jCelvaLPawc3rV/N7y/6n+4Pv0IfYpsDHcNa+9qfiBAK1rqVBq5xki40lrKAsiB1
P93T6Pxxpb+haL/25UiaPAfPXS/w/I8rbZ156uwnjEo7KKXCKBwccD1d3tVqaa8qBP1MLmbK5Gmk
rmPwNndXqkHBuWN+ZdNcVEwL0Rh8wwnQoupcSobvfu7Wf7Ju/7jxIiuxvJUvBYPJeE81KzNnzJAt
8oUXYKZRFkNCFpPGeYnrPp+aCCjrf/8mjI9rd7Xdp64EioTn9p6Tkkjwkpgz7qT5GrXu5Fv0D8TT
oa5sDY7MtI7X711kxlUzyOYzRNzF2FhZMN01ndlI8iuHpdlRJcFURV+S/u3DATQa5iQ8NYt394Zj
/vSp6A2eGcpn1ReLT9GtO+LFSJiUk7xSZjB79T/BOB++TUiF62oAyuETRRz+67fZZN1a9JPrq+yY
KFo0PCKcm5LPdFrHG79//P/pYuBGq8cUEX0fvk2oFAFm4cSCTxhC34gS9T9aJLocR6/pkn5/sQ+v
mjvz8e03dNxx2M7erboi14y6i/WZVHeHxjLJer4sFiJd4u8vZL5T4kGFZbtciwf4jBzp7ysjcuuz
ya29kQqiTbsbnR5uiDS/6/EUxpq1O9dCgYTYCTKGdEyZusnas1qw5PUYrJrpLs1ycAJtpFli2Ie0
ZvGYH+uaC5QF6mXtdJJ3aM+bnOZ4ZFxy05dIrYu/uxG7ay4FYzLONcif70uhjBTt2iu67mQuzI9H
phRntDzZPtHnv111cSm+AZtRAJDeh4kIglSzVxMChxY6MaIBwf1j5x5sCX2pznY5/RE/XE+vnzZG
m2MNquRqxOcbEJDfv6VyKYjkbh375DaT/Z2IAnVq7Th4egNEXI+4yk2zSOexmibzDweA+f4TsVeS
JmRNiyuvM0jH+nWZ2RKCATwXcTLwvCgWZOo+RmP7GcWuZUY4yvpfkDPm9kZVDHuvggQqBJHgSXYw
+xkmBcGp850+FKCIS77iNQ35eDQWQ8s/v+kE2sLtBHp3I7vx+lkr+ZvGzDkE8IEYE+e+Vd06omPG
v35eUuMw2M99S8C8aue6C9FXTDfOOAGNdTHD23MOcAR/olHJapzICPiSINW83ehGXtyOoA1Xrdtr
+8nO3BtSjbRlTwQ1w13V40ShexgkkNcsdJKXPWcIwtRu64s+t/GR8GRNBlyFNygN9JKdUPYZEbIf
Z0CUZ6QN/hxDQyYl2LeuMCWxFrGyqiVBWwvCR0Ma38bWzwHFNVSAUTDVKxiKHUB6o+aJf/a0Bi6Z
Szo8Xpct2fMHElfoispm4d8ujffP4lPlMchLINe6pqlZa2kpHayRyg4LiNxIVmrr3E5Bfkx8bbqr
p6VIb2AJSTKgk0b1tx3km2IDnYfVXRlFnd9VC3SSTTv0RrNjBDnd5cR6XSSuW+V3kAC6bxNz1wWE
VzjLd8stB/uybYwVihqJMg4RuPEHuXXn1UGsS2AKxGZmg6awL9RqbQCigQMFmV99Pu3cGhXmBhwE
5KpfUoBwv5hdawt5kL9xgIYGI2u0ymMziUG7n6qMSzf5wqkV6IztmzCVVmdel6Ny+jsjIzd9k/O5
pDf0q+j0jNnDcAD6nn1Uqu28fINwR4uWukQo55ps4c6S8AWVpaKRML0x8y5sFRvjMUXaFnOuGtBZ
qlaCafmkvy37SdLDhkzLQRmZOE/tg1E6rURt6PCB4dVKBrOWtZwNb3UAmD1fH7I9oIbUZQp3QhCN
kJfs2olMVxLfpx9Bv8Q3iHKhlb5BcI4c+DFWOhkPtjCd1yxO03jbDR287L+WlbtS5vRVWzN6OGC9
lkR0kDfvEM1lTEbKFJRTsYnMHmJD1LoOX1HjrxqkVDo8V7NbMXNLdMMXyMmj2k0QE2/+Gs0QZvka
O9ZaSCQ2tZ1febA8DbEisS3wfFgT03FAQAsC/3b8ee4AyJiCXXkXjsc8Isz1bBI71Nt6d4bnwzIt
ao1Jg5xtHqyN/Zq1E4GZZLdd2fBDDB3sZFdLsyPf2miml2HyLA0rEM/J8zu/Io/n0pmk8eAKUdrR
gPnW/N3XmGRs4Yub9u1s1KDA6UxtTD6lMXoF5zFjgLQKU+AKvhWbaQ60TLu3vE8U5nkPJbPtMTUI
ZaZqfFXiGKJAxBbuiJNsO9D6GeNDiHqIX30gCdhmp0LXJ6A2EPLeByBbBiXGv078/5+T/nFOyqr5
qWb5qOvJyvJ7V/Wvvw5K3/7UvwalGA36q48E49BVvPCTB2HgvalzdNd/m4WCXfx7UBr8A4c+5uo2
mBCtm8eh+69BqYVzYUD4FF0dfg/8zX9rUIoj36/nN4G9NMGkjdEwrM7rb5T3n0pjC1pAQe6Bfi51
rUqbAYWxq21QSMc4QhlTvc1tC6nYbKm63U1keWAqVfcWSeUSLXSxZCVzprm7RDRnBxWsashy0yJt
+8kIqK42Y2d8SXwzeSwmVLxZ4jqfFILsS2yU+psFv+F4l1WCHJ0KquNlMvIvI+VOQb3XREpGXS/K
sydQN8Ilv5Vtb33RRjx1zkyjJlyvXLO/UALTpUcrjwfvoluaBR2/dMcBklZhDd/E2/DW7CZmY5Ue
4tuxW2asUpa8mzdWq1swya3hM2zOkVnTgDvfZW5l6FLh8nn1Lufd3uPCVbiRZcI43tYyzh6NdIZW
yPxridpMAK/iJolmGlOKe9cezGPn9enenMQ3SV2+zbxsdRdsMnLQgPX3wsweZiSPN65ggnngP7Eu
cbqJC8zUEG72BP60Icxka9sb2uuU21Po66IY0ch7HBQYPm2JVw2gS6Ji3ABUNs52oc28M3TpXKqA
eZTRD55xHIKgoetfgvhpKXzvvvac+KHtZ9M/YqZqaRvR1Y5EkmuzM3ttLJ4VmsKtRtRqlEP54hnU
KmyGqTy5QSXPfe0xCB+KMVsrm5jZ8DyP537oEz/Skjrdepm73DVlYuMOGydMZ3IDd6m+BS0y+xHH
8HEpN4BHKiWivhE7f47jg10V5nO9WKjsl05bHgLpSTvsk9HLDram+/Ipa8nseUxI+vH07cAZO2lb
EuuDrtszG5n17pgmTklKsJBOZrwmHcJH3pw0Qsch67bo7MhECH61wGLcTnoMjR9W9hHs+s5PY3eL
hxKM0Hy1h80cXJPsqimQ+QY9hGocU8I15jcLO8fEXGyJFQ5EPumEmveQT7grOeYxGdpLZ/ZFuIxL
6GXVld0sDZEn+R71eXzy8nJXUpk+alp6O8HYClsus4Oe3IcIJT4b+rjsGCHEu1jN96Dp3bHBjWOL
O4+4aApNP9aOne/6uDFPGPP2YU45u+00SLWFPWUnGyhpN/oVvklyXo56w9I0XWk+BrP5UvY+rmVG
4oUi7TVYqULtqtLr+xMGqOJIVfalpZo4tZmdnBsmE5tlKUiIxv2D8VnU2fWws5ea56NhiVZoZZQ0
WqBBlRRplKTpd2dpnhFEYATG9AHxnI6m226xkUKviEHJMCcXpTMR3IEh5R5Xgvs+07rQqDIjZMwQ
R3YrjBt+vTgLZ9ZaBo99fYTgMXxHJTxv/NTi4bDYDk2t0I9wQJbJgsFn00Bcde4bS97lfnaxGDF1
6aDjy7g8ZG6/r/QuOHnJeNcFyI6XwtzgyLVNcJRqE5KWfWU/dk2z9+fpUmDthkvIMO3aWvZbFTNM
S2L7yYWZHI5l0W2MQn6XNjJ/sxxdJDXpcJ9pBGM0hhEFPbJnzGjYBDP/0q7hu4tiYpJEDndI2Ih9
q2Oaty2mtmQ4qka+rRqfft6Hu6fu6SItDYaD38qvi4ffN0V+cHLZLk9Dy8SMtGRxlQa9QNKLAzmr
wrhN0uZWiW6r+dzUUpVXk2+LV7nuZvkQezUapE4717Vp32Vm456quk8jXhglDfEe8JTTZ13rKGfM
6UfaF8Yh8TpalKyRIfYlxDAxuDzBWrO2Hdv6bW+NOCEsbnDMhXcXu+0tY3B9xzbhnyuhjV7U5W7/
iX1l2JjKi1VYW724EuagoqbP+73Oi9rpVTMw0XLSO2uagst20mE3aP3GFsVn7DfMiJEcjOtiV2Lg
GZKq5xEg2911bsnuAm8SfabYYeNl8fMq+zW1MyxfUk6Hhojr3CARWfQPEg3CziyW+H7Mx8taa9po
MnrxCK3l0cHIJpSaeu2W4NlN8JLDx5HveKjx05S42ZnjDrn+sXLFPjBFzFNs7CvTSJr96LdfS2d2
tk67dAe9Nx9q8mD5gHMmGUUq1dlpRv0qNay7IagvZJc+ubmJgwgmR3plzyE77RbJzIsdjIxebSfK
17201vwbv7P2XSamu4lXB8VaEfzGNuq/5HFiPEvHdzet5bHUNJuO1VOX0JK3qslPdMf9zlGNeW6x
LAwbVWeMzYMqjfJZ+ntY4MsxrfpDX4uTyuJ8j9I9i5JAqxlVajsOMxktcQBBFa4wbaE92F9tjfeF
IYXmX82Lbt+mxWrG4LXNJW5vWjSPqtrilJl+qSfXjkZzuJiyhjNhlI+GrQ4lfn2BWjhYRYBMp+3v
FTgo0rjiq5pKwrnnZ+Hlcqu4H4gDVR7Zjped1YztDDTVnY3/kxkljrNcTVhj4KMTN/VmoAs7O5mT
7GbNmsNuSKzPcTXUd6BHeRlqDGfrrZ+zM6nCKm8STcGHrlrsUnrOtRrf2MNcOWJjGEa9K4d6uDDx
NYHlYdK8DDq2Z5b2mGrjejxjllS5Qaj5ztWIkPcJskZ5rSe1mjb2LG2YuvMihrtSaP4x6PLlNCnr
0Z70+gsJY1pyiAu4ETvHG60utKRB5JxtVzjPcM6aW9UHXwtN3RipB0PdHvu7zilvxlLTaCC122JO
h2u0up+61mp3w+RWJyw2P/kdIS5Tlp9MDfILwKXamPghvbC92ocRrvqrWIx2Cw+qPVrE+25FpdK9
i5VC6PvEyxe5zc126nOQkGRU6r52mcBWekJgNoZEsfg/XFI4NwNj/NBJLfla+d58740aRJLB/2zl
Th3hj+s9YfmQbbTY1SMEVuIBcxgdPgXgaeARLWFZyO4me11EvDARYm2IMQXzb9Y1Py+hg9kW4lvd
5l9mXfPugqBUn6xObXUm8VdI0hxkBxzZnqgN2OoZyYQ0xa0d1norz9CrK8w6BpsaoUwuDVMe+jzO
I0ymMDYYguoOckSDZZSfDrf4iPqHxXObT9oSHKp+nh4UmrSdEWRBFgV4Fl7govutyf2v7M4SraQb
bOjhhsdMGGe3tIJ9HaC3cSB5bZEfcUDQXG96E4+T1DGBX7RKmDAtiIgjfLi5EEa3hLLv5osCTdhh
rIwJh8Dmq0zI9x4mmeGfVyvjng2ygzA2WNIP3X5M5d4uE3gVhZ1zeHVa+blhdHlO3NnZSWrBp1VR
MyOxkP4qKpit+yK1jC8AKu4XOyvxyVz6hLzUFF0NsPkW3CvfmcjZ4DqhiEGXePKGRcOoBEWBZV7H
NCoW67ZscZbGi2lTUHkg6MpUkkZFbIBLnls4Eru8UMl9oFGIGpcUWlGBjVEbLEdo7d8YY7n7BreK
TcG8DH1WspJTKjNcJicIOST3vLWTI+w+xPez3siqEjgVDS+qt1EhLfUQlvhubxyJyKiNG86/vMIr
u8RqJK77EJ6bPFgQDcK0FSgw9HEbt9aVSIUFTcht97J2/XOWFtAIe+ZNuRdAM0t3UjXtHfkm9l43
vgwypWCCD7EVRfwI6lSEsjE3sWZbKAlrkgudFkXJ/7B3ZrtxY2m2fpV+ARrcnAkc9EUwZkmhwZIt
+YaQZZvD5rg5bj59f3Smu9LOqsxTB31zgAaqgHJlyqGIIDf/Ya1v5THLW13t/JY8oYrrrsQet2Gx
JqLaqBrs3uMWfVHLcQKYBAHlCAQMi+8i009T2F97FPh7M+Ajhsv1hJWh3kFRQBmUlVeTh3MqFwEi
upnSEG0bMLnEb3gmFvWprp2HEHHJAYbiW1ENT6hqADR7y31f0qdYvQv9Ax0kIMt+2zg63dikL9wY
ah7ByRjWB5Zu3aYvyvJp7jsGKPBjQCAZDsspBWutRhuSslDdWHnNZK1cnjBeoohCpxVldZx9kUps
xewv+Mu4yufC22iTGERvDuInXxTXWL6ci3JwoQ5t9Y3iF7RL2u1EvtRRakiLr3RE6tilxA8N5ZNy
8mxbYBLd4zQOdw6ZbRTdgbvRRl7cAI1ec+hkuYfL3168IP5sdoo0PTmjx5/kfN9qpJBh54lIFz5V
j8A0YTb5pZr1cLHMOirrdoqWTq0zE1NfcC+dDcKt8UTVduSPIwv40J+u2fp+qek3oKy+WMHymjTe
wRfdcE2bq/kwJMqa5RQHctyhSjsU6TcjaElx9jrzWnR5c2ylumszG5BtyvGYtkGEeMHcNw3tLWI6
+wCz/GDVrmBalV+BZuQBmpvYTYMn+CpEAGXL6+wPb/GQfK5ryfVT2/dDf+PX8VM9Lj2AmSr5ZBgA
3gbIQSBsliix/eslDJ6DBsNeGNYHycNxA7YZeDdgoI1RmeLacZr7fKI6M7rcjPphAasqwevhs6sn
yjPjDqboGGxkOS88EvKYt8uToEV60KR7HZBXrLiCP2mVfrUlhgk7nvQmta1ObSYH2y0kp/KlqHOC
KLNMlIQtW6S8zbVdUODVGDThs1f3E7LK42jM7eqHlYc8MxIVNRZwu6jGjPmCuQKZHsNPmpymfZqG
oGDQmY4nqmqJxzytDk5YOftGL8kV1mRvr6rhUasFRXUd3obBkN9VmSG+uVk3XC1p5p1BIaujVWh5
HoDv7t3JUY9OhfkqUNYrPXx+IyuHBj8xb3HhjBCJ6uTaZmIXDSjYbxgZw8hdSEu1axzn+Ui3NEJa
3/dsNbYqSygAKjRfle1sE3SDuJHZ12Vdn2yZbRist0yA6APy4ia3d1ZaxLceMmHCh/RniNThprR8
RLsFnxhF7U01kLGncn1y1YhscRovyO8oK7oUIaoMP+EjyrZt4KP7LFNEuY1bUQapZTtJ/vouxO3I
vZN4M+UeXf+esCNiI2cLmxozTNJOoLxTffhlhVK7KMf9Gl604zTXfPVutSvwl+fYXmimgochN5wD
rTATF3vOX0YZhisiz5Q3PKp5Ck10CxfdhVdkqwWbhuTXrRX77maQhLow8t7UwmqxGHcm3pIiO3bS
EZFSTU7gZWde9bLtz11tf2sXsOHIsDZrb2Et2UVwuu9myH53ueJrrCXguVCC/C+KKTJQlW28Ouu3
Ej331eTkd5mFuFHW5U3i+R/qIOwO1NctaYRc/t087ythHpKJeUfRu/Qy5JqupF3+KoSbCB/7r0vd
oCTsbzTz+43SMRNuG01wS59l2VVUQtnaTH3K24PjBb0rQlvMqeya8TEldXEHZM2laNHniTs1Glb6
rjn0nJGuUHDCx8+jn38GpXoKnPZuRnl9yjptbWkhrziiPxAMVu2dYd7RanElM+WP+rHDhycy87KI
wToE88QYZeGhy8wX1bZ4wKl7CnKSZUZPRkB2q5BGZ6k+to7B2GSapmBvMWPm7HywdKJ5R2O/k95E
5xVM0CVoB3vDJCAKcBsTga2Is+mcAjXduE71uerr8D5PDL7IwD20U5tuURwuTygq7vwlBDnfCAs0
n7nvO9KeHaVyQs1qmKoeXD+iMfz8sYzTr4FoL91iXcnAe7WFxVT8tRflYeiDb2rUDW1uhudWLHnU
leG2zatI5E2+xVX1renJAy4M+SltjXTXrqP/1e4srbpmqBIwK1nyMNlWFbOAVCyULdim8zq/UykH
dNQNypuR+Tr+LVwz62xQ0zfIagv0/iNN+dhqxb/EkxzBO5hjs2l3VTdXapv2Pnt976oBuI7RP/Ly
md3NLIthzxQHBU4xuBu5CL/lCa3bAYLAog4Optxwg0VCnbKiZQHCqdZv2B0qt6Q0bjGhzlTk/aOB
27LblwFqz70y5KQimxVbfeXRI2iODwKV9rkTihZIJp+RGzfMHKAhmtcDFpjPnZx92eO9DzsmFr+t
m/+n5/WHr/UaZdX9n/UvfqO44JxL+//8+Y/db39Ovtbr9PunP4BOyHp9P3xV+uFrNxT86G/OvfXf
/L/9h79nav3NJB7Nxjq3/teOpQ9fVVlX/R/n8L//zO9zeF+8c3x71WSYAlXMd4DW74Yln4k61jWT
b5XkmFVD+I85vPuO/wPjnuWj5EBUg/LixxzeIicoZNeObSYQJvquf2cO/6uoAr2bgOfCb8iLYFha
//kfhvCBGIclI3nmyDOaiSAc3k2esCb9w2fyT7xFv67q4TUhSUFpGqxhSOwPfn6VeGBUYONMPw45
McgkbiJkCmaSKyo0A3clO8ATbhuW0TXWmJe/fu1f9wzUFUhvCKIASsXKgQ/75xeHQkU/I4PwmLAm
gAGvGMGPs+B1XRPas4DxmoRlE266KrO33aKzrzPhuExqlWdv0cpjlkBAdOjHoIhsLEnnQRJJ0wU5
Fqm8AHjdawV2MkmWm6Hz44fSK6bt/8ObQFoRooU00XP8irU2ldPYJeP0I8WEtZudetnzWHFOmT/p
p9YmWyUWEsuTUUKNFCYq3ikEK+PWyRoQhNzpzquQiNUdvZk5Aj3gYQytOJAgSENQlcEIRKLMhn6v
IQZS9q1gyL9+D7+Ihb5/Dwi0EFoi4vG9X5VJnWMPAwvokFA31s3I9oDIolU4+PXf+Y9/EaL99krk
haJ4JGTuT7ptF5dR2Qhe6TvQWH+nEHpBe2aH095Dtf07GdQvN9H310OGFjirmPrP+cGW6KqqNApe
L8nUPScKhp8hCf9G6vhPPj/scutyDqEbut9flF2h4rgoJiM4KvSVB4bW3xo7zI6yCx7/+ov6bg/+
o7KGOwZTlMnBtJ4LfzoU8gRB0cQ1iB0ARu7iQ7RNQ64ZrfnidGkDlxUpg+e67uUDjtrgmiQYyTQV
yms6VMsVZor2nrRWFuTeCD23oRIZN6Owl2Oy6unrAthnxrX5hBql0pHNwM/YJOxoGFqt1N65IeBG
BBZVH+uej5O3ZMe/fpO/KZJ+epfgzVdVHrz9lWnlrtLSPxx9MdUYniI1H+EviE2Z1OArk7g7MbiV
e0JJ0cba9be5UMbWxSyy4eLNj0WZD0C+mx4OsFKXhjpwNZ7Y2xYh9kdhyezihtr55KO2+ei23k6J
yXovwpL5tpoKClgvLh4tU4Z7fHkU1yMmvTSprG2FE/Agk73Ix+QTx5k8er3roqqw3COekPqKp0t6
LJvY2tmJlx1JSWQ8Q7e/Sy1SOju7Dh5V7OYnVDTlthJtirk5id9SHjwRmIbkRGjyeNswGWw34+I7
12WA/hELN7mxo0XqCOuWyBs82vdeJPVRqlp+6IkPIosG31KpjVs3bPQXrTVziiLtVwKOfXBjJ8cc
6aVWRB3rbQ1/ce4Z5pmPKETKj6xP5LdGpAh+pBlqYmpUijBmqk0AFVU6P/tBRfhUaamjCxbqBENm
vl4Yi916BWEWfZCtaZBlNt0OfdV+rtizvaKq3BlzCIkrll8NaQQ3zEoNEBRZsjN8dS5Lj9/aEy1C
m/A0j0Z1qWPgMdZMABEkaYYUhl8d6PGv189zWxd5EyE+NDYYx9kPlfaLm+KbcebUPCWyLK+duNFP
RiF79BmluVzEQHzUhmUirGeeLxHNEvFldRichsWxX1XsdXc5n1N16omGitiK2Y/S2VdpwxUxYlMa
Wtt+rQE67QkUMrZ2MxO5Q4Caeqo0+5BazhNfDV1CN9fJcdLDPk3teysGq8/ZNp56wuCYb6C92KjU
+mIrvnPlieZeK3xJ4KxodEa5hacFHCWWCop4j/jFNM90NbjBEodpTTgn76s8uWGM9imdtXlM+958
iMUClk95H3UvXy38ZFvGPTk+HfyZPdmwe1spce3Pw3SuXODWTBZm0GVEsQ0YtjaggGPmIUbKETWs
/i96RSev5ysjAKgmqZEjusP4hcmA5pdBppxa0olSaVOZA3geubhGjJU8huQeV5lXbXNw+dsh8ayD
6lguuQtjJRgLJttQV+Me7cz7IetIgKs0tpqNaeXN7UJW7Rr5J9orrYVzSqu5OAo7M49+ze3iGbo2
wW+1GLmGnTUB5cB1gwSpT1npmHn1pkYnec5jMXxZtYTP9qimcxkE40mObGfHpHGuFeMN6EEyjkgF
GU+D4P4ytKQlKrB52vi5cOadqiz0l3YrYK5hrkvKzWws85MzmtWePND0BC0MEnJBvAzOy3gT2kN2
EF5bXWfzKnA1y37j1vwRI6VsSDad23PYAA726kEfDI8cje/I7Tgnomzs1VRfiDSFhdNQFCwjVG+1
Mrcbi8zqLOHJ8T0ExjIHUhFHcOy8Y3X2PTJGJqUlgxZ4HUtvdh+XcHJuUY+bF52Z7bCFqQSH3SQN
+CvrPNarhbkmcefqLfUBLdFT+wSw9BUrV188GuYaf1g36S0geKqTlTlerxkxXhJC0Y+ZbLaok4BA
YdWRD0XitM/fk3KkiZgww0Z3Z7gsggsJxn9ySHFr1oyHuu/ISsuQPCxGah6LHHNtrniToN2WG4/O
/7wAYjlqbTcXOyVTy1/5/XrC5RWBDCS8pmZlEyqw6Azj09twjQp0EW3uvkPiHddJIEA1MSNHZ1lD
ssKi+4jeD367whYKrTU0D+PY85YMD7AaGqoFooTM3Z0dpu6tWHPlWB5mBzxbpMtgnI1Cn5k3tQo4
95gND3WkOo9wQDHmpeT99OP4ISMiY2fXBH/kuiBdidrGOgizbA/EukBqUcToaF4g3RoFT94FHhe/
tk7dT+SloRuAGN8/ENbF/5LJ8KBMq92SjS6e0fJcdThAD/7Y1mQ2rmBb6kX7yp1N2MwcCkIN9mWE
0rhv0nY+lVClo7HI031tx+nqoX8UsYGmte+zjSsnF6mFeafiKhyZysKbQ6ih0wMfvy/fmPK16TX7
lnbkanZ7JIPVoDc9XGxWiZaKr0Mokg0nq+4w7LMCSS/z9J3W9P3x/j/dit5kb6ru6m/9z83n94by
H53p/0cNq7UKkv9QCf0T6VjXZfynabI/Nq2//9wP8Ri8DBKaHegx7opdXjvTH5QN8Q51Jm2sRX36
I7r2H92pbb4Do4EVLrQohT3f/beCon/tGynKKKcBcxB6j9nN59f4Y4k2mH2QUiElCF6r5cZcE53s
fMUfOEWIvNtMUvUG9K59awQxnH/4WP5Jz4oajr/9jwUivXEIXSbAC2CHWH1+eXW0U60rm06eypyM
Sz8hsYI4AgZJS4k7zO05f/rW5QwALsHUVoDtdzbjmoJas3h9WshzazdY5omTYQZJ0RwKjQpXxjRi
SF6oerSBM6CRarGICsuG5SrOfD0wSGo4DCBW3IQ+iSxrXRRvdOrM8vI9LJOoLmTdbUZUjkrtkBMQ
P8MDHAM/Ujls+mCaUM+uCRsNBwx3PnLN2p3XarwiZIFfk5ybeKqaVzuslj2dMxh6+I0njbuW6Wjq
sIA6FrpJBvVegLkzzgErCUHBwbf0ZUwoQPdT6LMKMsc4yXblkMyKuWxquC8pVV4NJ4MdVXpV93Te
9mZiATTdtZY/pBs/CabkslAgBFTZWiQPU2J6GCJk2TqbLCnhilkdIo8tB7ztnoSz/psJkR3+86xk
Ux3Q+WD/IKDH3Xg6ZcwXiw7+gpiCxQ4AT3IsZyR9eDENDqiU5HO56OR29HW9q+k6kVP5um02iCuC
52WYe4MR4jTv0GeTpOgt254/rVJ1MPp5O158dixdJM3EPhYYAlhaQb+dYpCgqrjHe1wcSlWaxM8F
6J7DfaPGIOcA9RjOMkJvnba5a4ERcME0PhFpQ1ZHhg7j+9HT8xOTX/lsplpu/KJKIxtOBO26dL8a
1Zw/MJMBFxvO7bYKDToG0kpOPYFNL7mLzoAQEqhTvqpOWVj1ZycGRyVE8ZACjrsfZ0YYGEMTP4Kx
R7Dr5DEtr+j29SMhH6PaGGHYfXbXZI6StJ3tzEr5JBOKFHPqyysMZt2ugwIR0acUrI+IBGkNkR6S
uQ7fPNIPaWhild+NsCdek5FZNRNzbV5CHTBN7XNhnMmz4ae0WZn3quNZPpHb+cG2isfcaKwXj0yt
JCIG6i2zPPHBC7ipHHjGe+bfzlp2jyi6ZuJ57OlrHHfB64LUZhc2tanJjE36V/Qwu3xBfy3SydnI
ZroaHZ7ABWzFvT0usPI8cG1HhXL7BK3CuyEUUrzM1hBchF+RUWlN/SnMGYEAiQpZidXdYweO5tae
XNofu7SvCJOdL2AeEIEmjXsP005cQMLmz22V5i98o8Vhngf7aqiX4jhUVXORi1O8NUnvxVGsEv+c
KXu5a91+ZAuIGxGcgxg3cRP4jOB7lNmGgcbMILT4JtDKvg8X04Nhxy1xLGYVo3ULsuxcsam9Hdjg
X4/Kzj7iOSCgwtaTedPIMbvpU9k+DrD23meZ15xBilT0R1n4gvwn/6BGr7/q3To0dii78rO5+Iu1
F2Va3mHwjU8NFNxDv5gJJpYw2Kt2dL+5I0xPhjj645xTPKLcOVWyKQljim/gdBAlNaTmZvqu96yS
kxU2V9o1NRogm02OM3wZqglNvayKo4k1bFO5rBeF6KgWssrfU2TO5FR77Wfy4oYrs52yfeHATvQq
Z7rPa/a0qQz0saY0ucfDqp8HMLtv4HbGez6Q+HbGNvERyZqIRmcqt9wn/bYu55zQTSc/NE7uwVAe
avnUZLgR+Nq5W4yp3Ye+bL4QONgflqBk3T7Hpr2bvdkhDkj1d2Q9wwYcMV0g5RtT8nBc69tipWgO
TeBCXMps/tjQP5LvM97Aor5rENZcrNpKnq2A+39xw3Y/E7c7bkglMW+8TJo3YS/Di4HU9F7P48CD
otPgjmoBf7aYb4t2aGhUuFHxUicgIlFElVE89Wx58Kycm5odHG0QxODBrm6GFm2Db3PUIA8CVIRC
32od8d7TqEEjszfiqGs9/QYoZma5agQqY0OT58cOvu5npLXU27k88yzBmdvW1qecHfOp6FyskE6W
PQqVdw+J3/sXjEooPwg1w8WjZfvUVUOINspfbkY2Ka9NPaBpFmJ6KLIa+Qt3j39dTRMDAiQqOsJR
A5a3cqezkZTjIe7EeKE9sc9WYa1wirb9MIGbvaOFi7ea6M6Dnc3pPU+25sULh/pz0Ff+N40zBmVg
T7UIeeUL6/p8TY1BeAJ8dwIAeqXnzt36wuxRxvB7RqHRsdoSMp82ZleMrw0M0wIMEBAm8hQNDA2p
036Ih6rf1T4gkcAtMxo4L5ffKgezTheO7ccgqTxv59RJ+dlOkuBQtXN8M4g4uBqDCg7mvKhTGgZo
uCQwVW3xfEN+0heX3jHD2zwouxspdL8bgg4lVW2Acu0xZeSORNxV+Kxex2r4yIgfm02DEAqtK+nd
m86ehvsm6YLrxQj1V9MeimEFGPO4BoGeXBVTbzymqeu9AKDk6JGoEVkSGTlp3lPfwCxd4njXm0FN
xFBlXzIExxxLANFlUGixyWM3OPg9ihKuiSkDdRoaQKuYzkSAU4NXeq9mb2b2qzN09Y2RVO77AOXW
hoGyfT31ocMxqK07nF5mRN7kzfoFgqmwxWGhkRh1la1J5tYNzNz8lFgAABn21Hd1YtlPftCPu9k3
0Dy1tUvjmqO6YW2ywzhnwTbJuq1R2w3cKrO798kBfqMxLfqN6JtlO0xj+F64KOirtrP2JuabR2jv
qcNytXHuZNwSnGONc3hfJOQh43Gso8m0r4OYoVvklY6J7B89kePN57C3gh3mqPYrZGGrh6rKpDju
W/+IUrOJuqLTURXr7q5ZiuZO6qY9gtW3jjNRyxEhOUY0TUu4HGKh/I/UAtbjbIc5pFWXPMSgNIaX
koXKPpbNs9sW/s7Iw3tany7n/Zk9dQcUeYisE8v/vM8B0TbKODGd76CBoTFieILd7S1rVEmGBhGx
Z2uYGeTzeNNoLrg0HfZ/uXTvYmrTvch4WA8kUuXIsJWfb+12of5Auj9c7GRo2RKrD5VJTDkAKaeJ
YkatB5531X6EnspKmz2ikQn/aBHadOsLf+ap4GcvFGge8qgc9VerWdw0eYzkWpKu7Qsl5MktEhFx
ZUOxqRtE9cqZcxeISE35OnbgddhNPnhKpZtpsaeTZ2rgO4QecZ/gquXiCH10QEuKXEdaB2lyrOAU
oZieqVQrYv7M6f1oFsmTKeviybGoAR3U9Q6jlra9bWQfXi3So1pJ3PhE44vpIoGahzGg5gnGCCk+
wadE2gD7Jz/nPX4EtKciGygxw/rIojTpvtpw9rsQaBDWb3T1pGtexyMzAsZq6uwWSJ1hu9k3KIr0
JWxRLYUyo9lP2vmcVtOySyj8nxckYbnjPTKUnbaDlV0wwgvepXMupS8+Zax1EAUwJGxp/inJSu+Z
QZF10swgN+OUMjseSJ1q7OVVpSSN+8Z90KB+Ccm02hZQ3NB9IWWs+2o6mLYBCBuI9EyLcJUVotwV
efLE12LvB43anrXusLULihujyEhSy+ybznVeRIeCdx57wqOlLLZSBghnyoIPppwQzpXs0jETNRvs
bdUZibeNWDXYM5fWZxR6t6l2rA+2gq8UBXNdRqZXqb0ADBItxgz6TQ72dqk1C2unhNABz3TJcvtF
G9aMSgcFfwmpPoxd/3b2Uhk1XoU5kMvv1ej8HbC5+BFwnndsYMyfXaszb9KyyBheTk60BIrHXJdm
p6zx4QR1/RJhA3cj7QzTpqn75FIBfduHMte3LPSKbR4Uu2zpS/qERvUoZ7Ak/HVr+Oe21LNwKHxf
zHoB/eHPbWkas2vPhiA75WVHW2fMPlq+JeCUdgn6fO+YFR0ptVTFI5tB3V+/+K9rIOCWlscOaQWJ
2OTg/PLiLA2Up5cmO4m5Vm9Lrgg6y4oUpHgoH/76pX7da/FSBJfy37X7/TNJJ8M25EEU5KUai+xn
7hHNIkAn9de/fp3V3PZLpw2ywHdCBg4QPL1ft5uy1hrbhp+chgaRFcQL5+QN7DmLKuvvWMfAFRjD
FAm5dsrXxk/oqKeFHD0jTtfmGhFqtfv+K/3v/OhvBA/Mgf7OeggJHBf6L8Oj9Yd+DI/Cd4CoQyiS
Hpcql++PyZH7zvdZj35nrP4YHTnmOw/xOxc0W02u6fXv+V3oYHvvgFJZNOlCmAgHiF/6IfT4fXyD
RuRfIpt52P58kcEJ4PnBhYz8GAoVePKf71olPJJW2gQMpGsiq4VH7439xoEwiOLIc8YXZvM+1Ea3
fsgaXV2WibK/DaAfRlU45DvB3PN93ku2I8qa5W1KkUMqlAGWLvTVYQ4z+0y6AqvEMWvarRsAI+Ha
DB1UbxJhM8Pa9GospvraTBAqsO0prmGkyzu/toNDaYbpIfZj/+BIKskoKQ2CqzlODkuWqhNeSA91
waotI2jLiOwBsz9ppmT9+nM9fZIEnfPcghEY2elArICxSiWrOn6oWwcme2ZM82kwP0u51K/4IIKb
Rdox9dkc9DyCsdFPeB/3Mp692ymeAwz4HgN+Nmy1eVqh9KwDLeNt4uH6zW+y8NbOq+BEJJD6msxW
3BKt24i7LG0GEkls9eB0znTOpc+WT3Myl5GdW19zk51N7gJtxF5lIxyHhXlJzCq56prFeKPLBchM
2ACe8aWtTjprn0eGHyRyr3zINBif0qbv34dhT7BqYSzq8wrefEYGJWnfXUS2zBTyAe9OCPMlqKDy
wFbYWGZGte6G0keqLNRrC1RgYPAwfeSkRUY3VMXnIuv7Izvufi/ogt4WcyiuM1PdGkvinqXqm7OK
l+WqiYsxYr/R7f056KytQmjNTkQPluL7TOQzMn8cRHxKA39baXSMsuziSgs/JvKo9Hij7C03IGiH
a5G5xjF3zfQAmb94BKmVfpR9xvORyZyNZnmu611JgydwPgBU2QATkZAWufbw6DnDzeCES0esrGmT
wyRA4qYLI74iwZUYTV2VUjzYFFRgSKdvGY4oHvnzSp2pCpz7TZ5WdxkA0Y2D/vk6UfWyJaiYMAgV
lDcNOUjXlmEL+rhyYjfPJAFhHlVo8oFYJcujK0mcz+08OQ2TFxehM3vyNaOpPC7NgskflSvC06AS
F/CJ4X0S6zSaAmPXpCVOBj1uPeVesiIc3whelidT4ZeZclyK27Fjr+WwGr5aFuxtmOP76ims8/jZ
KL3EOGNFbPNdWPniC8anbtik5jQ8jMuE6nPUUrz0jEtRsVbtcC+Gqv3EesiKwmYSrxJ3Cxpd3euH
DhxjcCTCm4WvCqgIM4u1dljazALingDVzRAL+4M9mulVC5T3Mwpnkyx7vPNJ5CvGPU1SBZ9y5F03
0mV5ymRNho8LtizMSrhr1+hfNjlb2rl6H6RV+Qr9IHxi8PvZMKdm6zXKJl/I01/dRuHp7YSoq10c
xNVznqCpjAqVIyWky1cvvY+mfYP+oDkFcd1vcfJQ7yIPCK9Ta0ak36t75o8hY4yM+xnZYUsahXJ2
AWgO4jaYgy7j0OGRabKtk4boPqe+Pcta+GfX7ADf2mnOJhkr36EeBk40vB9+ZLBnPIzEIz9Yo+Ee
6syU89YI+9jZOb4yXyyZkkLkcJiOltmw2q/KjEUTU7FTou32gvsHBEhY2/2DCjI2zrFf5h+Jw2n1
phVY+zjM4uEUJzM+u8CYmk8MaSEtOrB2juSCJCTOmLq7dTplvNWuj7uxQx5B/6kNDpeFiJGa7oqM
H8cZ90aQtp9IKZm+tkU6vWinEjc2DVS566cu0KzUtIqjMLZb6tkwlluSbUscGVMM09QgwkuYzftE
ds2WUmq6Up7KAO3KdutV/tlpdE+WTsXEN+0KStMsPuWSY7MWTnuYzfKRZnk4dIrKO2OjgVlDgdUE
3aorXJqjt2vNefmygFUtdyPr3W1tD4xa63QEmmwG+e1skiw0XDkFSpIeZ+rUZB8XI0HQrSnKpfkc
aEmnjDOFzUD/jJaqy2/jmRGhFebercjB2iLXUQ9eWZgPnvCTO47FmXJcLidK6Q8Ic6uHFrXUwyC6
mDV5lscfJgCCzzZ4EJwxzETPKdiVDwHhRxxSE7dVQCjGnUk+1R3gcIYjSbnKyaQD0Qb3KKt/PF/s
Hzm2edpFc6mzy2CFA+4rv6UX7crykocmv64njb3oClTnHbAabnUWSBuhOu8aarJ3ix/ZunHdKka2
vvTxeydQ3inP5PSIeDUAbDIiB7YXQ9+ScTWUh95oa3g0Or6EddO8x2LrnxLe+BtORJJftHIPgNjJ
HY/b5RPN8UyCTWsgPxKFRh+r8ZBgVGfnGw+AaV3OoyETy5XVL/4pzZiHlFN+1xYDpFuki7dxjVOd
Q1YSfbvEq03TulEoM2rCsp01/Wao71iAZof183xU9SyuCXJmMu0Y/iEng5ot+Dii4LcmWALhkn6J
e5jP2YwcfaPaGf67a/b6rJlp3ltSTYdQh+FpFEP3QcU1sezCHY/cT57GBV8rHDk+xsluIsgYbIo2
t9AKUuT7dtjeT7ZZsuTI7TACsyx2qYvqIW8L5xZpfXyz+OF86ngwQi+xpgs5xW9mnYVvorOteuN2
bvuc4WH6ZE6xPHU1EgcgWwZhxiNHDZdfykPaKWw3slGQ7bMxl3dYP6dPje9PW9kL78Wqs+DW0hV3
XroemtA3reywTBMRYwoZW/2+0uEzqGtww2MapA1Y2XYQkclCOGX8OoUvmRHL90hXu/bOUyw0j7YP
qHuzeJ50YWqL1ry2PAwsuOVEZbbwyNOMgGUSusR1bS36vWqT7RzaBLbbqefvm9DzoxQ2chzlyXS/
oPrM2aoXXXkceiN9dhvbzV4tj1s8gmptujuFGC3Bh4jeYvFuhJhpnw91QqTccOaStRQ22LFiPvDa
xssLZe/8EZ969ZaPs/UhBILwKNqkOcMNf2wrX+9Kuy1Pfts1kT8QAeTX84NXLC8cgN+cLH3Ne+/F
H6bhM3xZKghHAabo3OEFJU1+RCtQ3LWi2E1OaVzz5cDfUQ3pSVCQvtmLOzIwaVrJkBv7ITjgISN7
hX783nYnqSO8i2m7aRQuzMfAG9SuXKzlPmWIhXaNqIzS2Pxv9/RddP533RMNOTC5fy0XB47Up/8R
vaq6yKqf6S2//egP1bj7znFZnyMtZQW+NlL/3UYFzjvbWoEuaEG9dQRBH/NjD++9o7kRDAYQv1r8
GD/1o5my3/GvEoIB1sU1Ccmw/51myv9TFmgoHIutuE+HhwidfurnZsqXJG9y9+RHRmUQF0W4rhCX
LkGVYo2KnLx+bMwaeIifYtHEQkISucVRwwieejuyJmwRe3uZS7mrESm3R6OoBZblhsgAc2Omdvel
zBCWEojunJjyiEvtFqR1OgMWE20RhoAV0z6NmUDlNRFJVfwXe+e1JLexbdtfOT8ABRIJ+1oo313t
HfWCoNgkvEsACfP1d6ApnS1S+0pnv+8IBUMKqhwKlblyrTnH3OQFfacSL9s1GQ31p6rzm0+NucBF
glcARX2shH8tEEt+ZvwpbkpSMquwrtD2bAbyg5uDVXiJ2nW5sT7kA7mVZ+l8Z7V98DJIwQuPzcrZ
hcsxPcQT4TJlKqYHhcnnFKESJLuvmTxAWFaV1wzcVe3juvG69843BXiAEoDUR66GqD4Y8jZpDiSm
McpHVMTHaAJbMQ+wYkiBQoonFBokMqxYrro2hqPUiXxeRn+6qyQ0uU6ayMMwg4ib79Eg9EWil++c
fhYdEHBekIEpaTgkvGcq5Qp8Z893BXj/qDX1ZpKK/82eBFjA2nE+zzGP2wwxb8ARI+92xPx7h7LP
esqihL7fIMl53rjBxKe2V8Khn0vgc5nJZyfzC2D+MJryxrXxoFbo6W5kzjmCXqxA/JriZY5SfZI1
ADbyOXiM98Etxm6GJLGcSiYk3Ndc4e9faGHGWAKotIIXa1i/YT2T58FX2nVv5J+RBjDSLhLbCZxa
uWXYk6f3RmnxEWrsTexuOuFPvyugpEERA0jJAYP3+B1mNpJ84ISeQQIHGr6S7bXJy8R8VS5K9X1R
Lgamy3H5lkRr4oCpq+BlLsaHfukcNPIJDAJwPNBtrC67R2FB7Y2kzQhxkFtPlc0NuComuGtLbvQc
D3K0R0/BMy2RxZ9eQg4374SbqDclKSUfqR5er7kbmBXwzQayR8//EeUBE3OwL5DeVxJ43HHzGSQ2
byNt8dMD6da/01ujFmW6QHAAU/Zxyx7PF1w3Pig8P4g7NrKsoZtb4YRLwzzAvbfT3KLuRvCzvK7Z
H+3jRxSvkWkgfAjmeN/pMoAjLOkKADwAXABtoeSOQRQJ+G5auwYVEzU4xut9Mge4Dob1K/IlLrPS
YZDni44n61sTw4FjkUhgYyuYtQ52jS2aT5j5opePWzg1SLGYc4JiEZUDSl1v0sglhWWUA5dkXBGZ
H5BRti5wkgmwtf2qxkdOEHAhV3iZDJvC54YZGEJcFezM3AHrT4Ik6PTAOZ2LB+WAL9tk4SAcq/30
AeVsnQa+Gbpn8WRzhCT22tSM3TuCGTdZi1egIOyFEWQNMnOx/BTfrjPqDckafBwTlN73QJSWWpTf
g2lygxnE8cElgeiAfdwWT9rq+dSABK0N/S4JNJ+0qrEuAoTOOMI3/QchvIaSgpWfiS2+X69L5B3q
E07Shupm1tN4CbYmnNEjADsTuUwWXDvEDW3lmBiKqUnO55WTisf9QsZxsgMjwi/MUuUaYyFZsUqr
HpOHuZuaC02SgDwVsoLlzG85X6MfkWGTo1GSTYa8ionZiYoVx2rPfMs0I/HUExfLFYT689Bwo9NW
QXXwKTej9hiILj5waCZcZY2uIBeNs4ifZGp57BDe28dpYImUCx94ytfkXCOgxt0WUCWeIhMP4Tmu
PdBRsipJaSkjzDaZid9gsC24eoCh1LFIV5ptCjt7J4AdyzDybW5weJt8rapbReFUmbh/KyGe2mEm
scRBN7DNFVyOTYlkgVFZ14OeXwn3IyNXF4VQK27SNcekLAXvJyuJ9tzpYL1zsKHX89nOFE9v4Qp4
j3OC/9LE4e5m6P0k13sPY77IruxmUMdBrMejj3vetmweZPZ8Zmzo6/0/0OK8GVINm5TcDD6nuW4j
OG7a/l6jMZuYuXasb6rr/W2RyPV+DGagg03rBy8IRPgivy9pWSfSctt4I7cSUmw1nDK/oy5ukUGo
XSMMcWe7/LqKIkceP4xcXklGyccvrtS+/TJWQBzDqXVUsv9YWUHxC5eBqd++iBQv8ssYk3Lx6nyk
8xT2ukoJjWrYTnrnc7DC+7OB0G2RDBZxJdU7fZrgpJpm3QwYsbI5IwhjsMvg6mZcHBaygvphCP3a
bwiYTNAwJZwNkvnI8iPR3pIcTQmxiQEYoNCtl+CqrLqeaa4XTYTsdGlQ3C9ZQfMwLTw/ZGAZv7CV
glPtnZKvqDL51eTDxFrLbxL/JUsMqcmj5WS4tZT7XlflSx0LdQ6iaTDHzeyPE3WIVE+WTQszWDci
SD/FUzrHDUCYwb8TlWdG/Ha1RA4Df6sVor9xTNKCsCPGwM/i5Dn1WofRfxX92qKdNqy6ve7oi4eq
90LTQ1VEcHEpSmM89v186pKhgRcUqDJaI57qkCbmKx2qfdN07d5wveCusfUmK72HyLId83V2i8ZY
k27QsZ1oDZWsqmuMsO2620Wag0UAO+0LGpgLaKeu57jgtnYW0j0tj4KjR7JJ7QZ8kZ3LfV5ZGncp
ekGO8iOAjCSHX+KNswYq1eBnnl3QB8eA21KFMbZWclG9JCAg0l5u/an3zl0WsM2lU7ueWSFllKN4
psuBSIBZ4G265P7ZsyLuXoEg2038ehf7WbPKxSfA37k3XEGPMC8e4WIkbRrO9JnIvux59spnUJlt
cV20nX3f5sCqjL4b/dBeVIArTWoiWFXwG832guMu4+eFm2zXwu7Z+mpWcHmy4GjqVm/nqUdg7xMJ
Hdo2nfkBmOvFV0k2X7he7jvQzmq/DGPEPp6aJICNz8HK5MuR0B28aPwVvwUxUpn3G/Pd+SFx5mor
IHfsZe6R69Q76r5DcUr5U7k7ZyqnL9lgPRm0+hjpd93FT5PlHqmhE9beUO6JvLEPUaC96yZI7V3c
dk9tMGDxVy6VES6Otr6AOmWJgpBB1FrS7GLqhvNQKnG26HgdnaDuTnkw2Ne1RHDBRat2Om+dR/A8
NXbg1t8ZEGXwcbgGULMyv7PpuRBwcTaWXNyyCdAssPGGQ7t1TwUtvfsYYIWsZHW0jE4d/HWHkDNs
swlt/RGxK7NmEO6fugjJYcaB8bJkDt4KAGaoCc2HXGX+dT0X/bM1Wcb1XDYFXXzf43EjtetvvS4C
6hLLWs4Iv1tmv339lq1DWtRYjEW4v638CRm4f/RGadyY9FRDdl4PfYq9HzzAI4Q+lafR9LzPRl6+
TUabI44C8hNqpbq9AZ8PJKSHj2BGcnIwozwJHT9vQxb/eLugSoD+l/QnXTnvTRLbOws1Zygas1hX
K3GaMyU/Rwq79jaqu+mNNCbSSAxFJZia1XYmlHfXt0zzo5YVhZVflbu0FunGSC3vaHaTPMDcmred
hZXJGTFTXSeD4YlNIwn0HlhIfMW16x3zAdBRIZAnFIrGstcuU/aQRmIC+JGVdnH0lk7H7yz+8T7J
UOvDh2+AxGjQL3ESYYSrCS06YLkwWJhU6h59BH4vBr40n20vslyO+SLZAgDgBJK0O89V9QUXTLpN
ZT++AKrBuoc+dgNOKN/TSl92aPb4z8xL965VmM9jPPnc4gCQbePMMILCj4WUqKAvcEDj67gtbxLd
d68rI+6qVP7FzSsIYlQDj+VgmW/wxFxscZxd+nPetnP62rnNYOIggF94NlqxWLDlZBbsJaaWdtxl
ZB7qDVgUGd1GPZl+YaNrjiEODuRPUVuwqEdZNjYzy/eMNJGUKbXIg5ehv3ZCqwDJSGg53fMYUJc5
yE9+UrLrriBGF2yTL+M9Wc9OScMeI9E+R+2LSNwpofViryBvzKE3uaODRQFejR2FiKtxpYZp2xTz
2RTL9DBb+GCpRclJa0fKcmTKzffmyP93EinXs/EPunLBed5eQ018Bp8fYZR/VrV72kTbo9rk2Lg4
Ldn5KAWReY2j8iYWadlVjw2ADPs01+yiCHPrLj9r29IPg61Reyd6DF5Mc6Z4Ry9LOS96quqPJJ3Y
Xqgm0pjQ4iJCnENLn6NnFZCEvTUgKrBTemqCl0Gf4v17jZyWZLwNy3ooqeYGdH2UImbX2TLdrdvK
53Sl+ldL59NegnhFQfanBsjvg9o/506uE96fLoeDvt/x4M3SMBQ/i/x1EKeGNPwChJumwx/M09CB
wMzxsignYJJRNSVm7KlrP5d2Pj+0PYfuj4DEtJ7UQ1m1//SO/t0XZEob3T/WfcF+8mNzw3DoFA9s
gKBUgGUz4oX73dNbeenoVWBPA8HO2dgiUgPrgjw1mkK5YjRaHARCH4CrXbMeJqjQ//5S/UV3ImDS
EexA68WCC/BzrO+QREXa9Gl2jGp4J9uyrolwW+xl6N7seSHGwi4D6ti6ckjm2UAh/CcL97/5rmyf
gGm6P+u4XlqrYuRPntkxcUW9WH18dKbAx2tUdTHOvEBE1o1ApBNzTImaQyrTJL7qm2ipdg201pu4
6sWTbw7ixq5zziP/8WWhkbtiF1w6Yn9xiVRyiOoks+NjZXBoQKk5xbs1HjyglseM1acWNfNQAnvf
Gvj2/oEv8HNAy3oxeHmSZX087Vycn3zZ1ezlSCwXrslccIimNz0j6O1QDmR8Icns0LaWo48B1IuM
k1gPbt8TXTXWAOvWdmedQ9iHwp0c+7X30rRxlX37iEkcqzXQ8O8vl/WTEII37OJ5tsFpYvFxg59j
gRJhtOmsPeMgE4c10KoXQOz+sB51KqZQTyz8wTVETW08VtZC82QqE9aBGYPK4xS4LE+xXLNVnMVY
U+Bs/pXViT8nsEQxgFuOlNJq1t8ILKKJvL2B3IOaUVYZph6UyV0ML+34PVsRTjzNGzefV98nB4L3
jw/7Xx3PP3WihecHf7ov/uoDg1ry+acW9PfH/N6CxgD2i2lJl5bxGty2doz/UPKg1/nFtIFFEaYs
TPSLLJC/t6BtxD+myV9ZLn5GG3Xc/7agbRrX67bnofMhagvoyX/SgqZ5/eO+YcL0gOzBPxJTr08n
/Me1qAHsZEXICm49AGmMy42S4prEFSfEd5/P+HxzWe1p3iWcm1JJ18Mid50yMXnvItC1OJFKqwkJ
esX1mCwtkCYk7O6XhVJhB/7Ctzd22czXNWCS4jVd7Pa67hbzPZPxFGzEkFPKsbt78zqO1/KQGm79
7PW9Z526NtD6DEVRjReF2nGXEO/AAB+QGOBqN780SO5CMURYe2fj2hzmJt2oxo/hF1WLtW1n9atG
U8K8MAEZpSesFXPmi69k8EAPmomk3Qc+4rcdLi683rabpJeCgJATgnHvaKhBnXRdZrB/0mqix2Ac
LA4r29oKXseKGjYxih7iYFyv7wqs6OvkMJii1QbylF9sEghsNSvbUwjYYOSgbwdM8hgmPKlwdYoK
2R2CYdWFC4O6RWz45rnK5jIgArJSh87J0t11zZi5V6PwnC9ckfkq74IsUk+L2ywnMlE7w77yVDzl
uM0poO3RnZqD8ql9dhwvxkud2UW6VspI1wVuaci0pRbhaCdJL48ZboG6neizNXrwrjBykQC5hDi+
hYWZK8mHjGFzECtCKE+ihNKr0c8HGXxmZr/kGX2kgHhegzUahaxm6PLQ0Wm7g6toTO/oS5rsWwBe
89scmbgHbqyqc0rxSLtA7Bk9rnEtBIV4b81YDKt/JNDXI+raswvnlQul8igBKDhkp9QOKrlTRX7P
OV7tTLoUcDPz8bbD6ssYPs24LaHubWfWTMKXhTj7Wc4JOjaX/ZKm+WHlzYiU4qx3BzvllFBY23QF
KcBm6OOz7yMQCW3J1Q6tzI+OOK7AdRVydk7lZKo9k77uc201xRerb4VELNu5QPLa1ajlRz5syJ5z
0abqAnHuOD1sbBkXaINhkh7taviV3VX34VLbzp3BFXSQAzXxr7Gyzas4s8s9hHzjoKUNYZ2Xu2CT
a7CZi+m+opm7QhbRN9gi8uBT+eOwyeFfXK1w45EqqgNTmLvVSY8mgqA+yhjN94V9TSLNckYPAGQs
MzklD8xIlQTcbkLrpQtz4ybI47aD7V5zWiQSesqjX6ntgz2xzxp9k7R3eZtXZ1pzzTNJOTdO5Tn3
6519i2HQ3HqmpKxsBWdcpE2Mj/vQl42DNQWkIFegMb/VYjZvayeP3+ImJWO0tYml1Xlx7ApoYHPq
xocs0/mBjMJoAy+4e7dGUoAaVwWPMeMFCCK+de3nHmMC87aSGax7KLbX1EAOqt0W/VfWjXBC6MzS
JZlGmMbS+lQ6dGUx3Sz1OoIx5YNr2cNOEE77zfA482A3H5J9vmT9aeiLL+SABYQBYJHbGsPcBptc
u/ZjI0c6IVCb6y+2P8dPUFFjEyOqcn4D85keKhj2PEdjnPC3kaIrG9qIgy44fEP/Xed7oZ9l2Y5g
ZCZ1VewfJ8cF3NFUgB4HFx4gPSfBjT706ZUIkuEJvwbINa7PUze199zWkHGt+TqgQR06eRQcDS9p
AD/J1jv7yiCSNrAL/31yq+QuKPz0qKO6euccHmwLkyH8pilN093Ntc1p3xSnyM0ecJL7JyIhpm3O
3f0ojLopab/MFlYcGWFSBzJnZoJmkAN23vPa9CYjI26DWUn+WhcxE0LO69tpFHa2hTzgfHL8MdhK
0SwPNRLO0PbU+AptFC23zOqLVTRo7rQ3fTGmCvi1JftvMQRLRPjtsquLpCMxyZJvFpT320UgjNST
v9zNlVPvRRH3dxbEwqvIGM1HfBNLHmLHyNt9XXfxrqtb8zM5OmprT0P9kNlG3TN4SciFIN5nY2Mu
+AbG0DxWuvI+SbQpxnbh1totLDlh0s/a3dCJHLcVYIWTPyLA83ztXqwWIgG/SIljQljPcYs7zx+d
5FwHqkFGAMmQiQySpDlI5q80F/pHB/R3FrZWlGw7c6apk4BQCukCMR8SeBUWNc9DaFvt17IEzY70
HCiLY9WXKWtAg9BnvSaofLwvPGOHCSu4tNpy6KLPaRKdpGvkl8QUMDBQ7v1adJp5IgOei9f486M5
ig6fmZsED3YwIVr1cb7VU5TibIrsMdRJat4q3eSvJR6o19iv1B2cy+ilyaP0apjITU5w/j4LZc+7
xKyzwwz3bhcx78G0V5E5TTseiCsCI7M/VcWiAcp7w7PNhH2mR9pVWwODVeg6do1IKzHvWtzEcueh
tDtXo4EWt8zH+cpBxZqHqaL76Ne25Dr245s9Aax0NDR96PG4YADCL2eRCveLxfMbYR1V6R3hpSMY
QDN4nRenO5r2wkbvV0hMN13c0YxJc/faw7H/FHlaxRuDsVxOCACSuS296uuhrdUeKy5z8/8Wx/83
mQYRdX9XHN98Hf/n/FV1X+cfZO7M+HnYHxIN+UtAleuhLaQC/cjD+aM+9pxfkF6SRol4nROhhQb+
j/JYUAODM/Ath7LaA671v+Wx9H8JeDrT5G9Mm66D+5+Ux/JnuTvlOT4tCIEI+jjswU/4sTy2WlUR
QuOoY6ANnH6Vkv0O64bKrxI8Tlfs061+jJ0ONICZJgNSiqq/TxpDl4c8ExgpFaCicoPlC19aNEhC
ELD4W81E842AivSeGZoJKbUiSTxg8VjQst3EucDPhF48epqsynlzK/25QEQc81RPuo2cxz6vl/tO
BU9IiYHIVriFN7VbRB3NPow67PBQ9MYVUOBT8D50LibCvunpNgIxcbFLp9ZDVY35uVOUOHXpYxpe
HT6jy9JD+2S6KcHmbJmEiYdosQwiWIzgW2cpyNYN/ZJxo0vMm7HOqMJwwcJA0LDtl7ELwsXuMqiZ
XKiP5Fj4Kb/x/aehYXQ8ehRanRw8a/4BzmlQA30aTgvY2tCTOGxRa40owpmnAIF1UZcErzTR2jis
Ct9884D3XdxGByFjcNzkiEGPyFIp042BVxcgGzaQ/ed9l/ZBOKaoQzcJEc+Qv9OUrXDsYKfRfR/W
eLrY+DQM0nnEgFBickebcq38Di7N6IiCKTpzMhSqg3hTpU//Kp8YwGHySqZbvymMb0syBuEk2+ic
J1PybhTddNMgLDp8vL9ufVfc2YrkCP48WVBvq01FTRXCi6vGvamG6oD8VAOHbxYylLjI6Gt7tAB6
5TvQb7mOfZTNyWbogf9ck8+WJMeoEPlydDsswPvE8SAFy2VFPmURCPPKqPPzYtcnrezegh6gh32f
xtZbY5i+uxfN7MN2h8iDWq/kXiBc4JwNXbfl1cHqd52TIkkmL4nar3hRhiweE1TVb22TdNc+VP2n
bNEY2qSl3C1JzBJ01RBfRS2a+2xuCD5DaHFlMKkJfZzAqCV6Jw018QlhtjjGzkHmUR2wy8MZcFoK
ZDrc7hoUgoCvGueDb3fBoSgs+W10SSzB+l+WNXgfIsG3sYWOdR9kZp/c5EXNcwVIEuAluRaiY1ti
0mMYrGovo3uWdw9RGcyXdBnzUNZ5uoXFFF1Kt0wJXYpH/yD6QOwVU+KXYvDzQ+mTrIdKEQgztsW0
9A+5MLvHvrbfnL6APc4ssfKnOQtn3a5V5rAYC2Ok4lLG0dKHHXasfeovhOF4nIbxq2EAZLgO2Xjw
FVDror7r3KW87wwJ9GOeoQaktjgPMVw29vN4V4LcXCMP+p0FeemMu5qRTc6JKRwLRz5z1jI3TGox
kkZoazYj5ouNDY8uRBCWclMhM92vHNCdVfdg6s0oIxVy7AxA/7K7oGhFG+3L/KoyRueOmtNCM6qZ
BppeZ+JnLIsooyUb2NdF0KbDdpxM700vRnqJhIi/zCrLvsIjPjEsZHLarKgTkj1HWPU0DTdzJmHF
mTzmM9A5AA1GpogLieuyfWyh+mb4YkTC5EQzBjbyannGr27ulqxNYCY1ikDtpn7Bhj8frNaDZoX3
vya8KUYptqvmRTSIY3rI1knV7eRQ4QwdWSgEiLDR3GrXna/GqKnvk2npXgM+vyQSkFHRqSlrr9u6
S6zOA0ZnkCHuGiY4+jnD1zXhcGO2AyiaxGNs7lWNClVhJU8uwBgadgWVONKP7ErjUZqZfqSMYjOL
XA7pNl2oAj0dEhQ94TiXn8m4bHcqnS38PK13U8+D8YRLlMV/sIB4BeOUgbmvih6Brb+oO7I60b5y
DNgyuVjuEc2yKnXuEH36WFnavI++BSj7zkXNL9TiIIjrZ/0VMfhheIlI/UWN0MhcAz8Q1gFI8VSK
7DCqdqvDFLM8NxUAeH4Oo/WA8JkX4mwxbfFI804K2qWX0Ryp45LRCKobtu35Bjp/PW9rALI7BIbL
RfnCufpvufR/Kpcsutt/Xy79pj53+Y961u8P+r1YCpxf6Izb0NPwlMIsXp/vd1vgR5/Roe5xaeF/
L6P+KJYkvUSmDL7rgZTyPwZlv8tZabL/5P37Oy8gGOWfeoc+EgoHliqmBUlhv5Zhf55jFHIw0Gsl
+loiGNUJZjiFnDZHXtFmc3WtvdSewZ2kq+uA8yIGhHz1IjirK6Fb/QlF6WNVqHj7F7X6FyyFk2H6
MDX0q7/B+rA6WFKRdrSkw5u9OiGUv5oi9OqPCABb3lisaxwkV/sE8b0W+p2kC4l6kjf96rMgFbXd
m9ovMXKY1V2/+jHQHmDNQKmSvxBtN55tY7VuTKuLw2yRNgxmYhB+69fBQ5H45YOyesg6OEA6X+AF
WV0hbussD5hN1APW+IjZ7Gq/iPppZ4ySQS56UTIUZB5qV0w7O7EprlJoP08DSVGfPa9EAtLVEcCP
xZ3uWpoed67nJq9tmQ9zyPmr2cpYW/sg8WiWOW3y4ExuttOmrTnamNV0jUaNpkjbPWPyRhlAv448
KpsGXGjKZnmq+iEPTTH9lk+TIspI55yZDJ1et2mFrKNqnO7XtFrYy1bN3XPB/ODGH3WyN/pkOasS
k/EmoUW6LbTvramsII8zdEx3VoBe2SjiW9IOsr2XTTkJhqiEOuiwR3Os6b4k1XBdGSIlTqt0/U1f
jvMjB8kBBWeQhz3+m1vm+91xxg998VpzvOb8OB+Z88rPQLjqM4FD/aPrWwVITBAIu8pqSLUC0emf
Sk5wlwXnwr4VnrGtoqK6NxB/Pvaz3X9iOlp8m/G+P1l6SBmITNVt2TnGjUy9PdPu/o1rhccKElrA
CdUv36RK9V74TbWtONqCr8qJEjdZZg2pJqxxXXcLO4NU5amfwkDqtN0gZ44BqUB++iJlhiGwVXBi
N8YiK5AC5NbsbJox91WnYWO6QcuJISoRgJo1UQ8k2SMltT9rS/tXFdSYA6zi5sZWIg4HMJV0Lpch
TLp42k/CQAKu6RVeNwtZv0Xc+Ih0XFRcVZzdmQ0chDSPl9scpEezyZzI+EJWCQjUKO5EsGlHl1A0
HOnDVZW6HrOQJDmntOEhwUbZdg2mfSMmBLHuBC3WDXJzl9jdcGG6hHSpblp9r4x4+dQW9HYhITTT
VeOk8VMAf+XWBzNGlzk+aO1hgTS7HnsbrfTckT0UD73A8xcowFbqJltu0pO0SNnq5eiPqEE2qY8i
iwCW6ASumxPBTC8D7ZsA2UDDhKEADI/yhWWkoQ0EOaqKW3PHFunsUqNBApUIQA5ApDCC4NbbwXxo
b8u4jG9VYltbt3XlrwXGSKK3Sdx57aLEA4rhD/Mj3hcZh2yNBvWHSI6048rzsGBZ2ZSIuaJQG62j
9xxAzNssYldEMlTl5Y0BNuTFExWMGs8FhBvabRuxkqSAVZayfkegZ64tvXK6yMUraYrkTgooc9bG
S6w7tAQZWPKICUs8bWUqMrxUWYUwasIaQ2wckqt79CTiVXVRNYQx7dOm3Rdujc/6IjhYTFQrMi5x
9O9p5MRlEMbj7OIxnsyhMx8jwixm9zn2SrQs/WpfJmGx5Nd+XhqLWM6wR6g0NVtbW/n4qLIp9r/Y
Me31igDVwhyd55Ls4dbb+Q2pQ3tjGPrsfWYqJHKAbEIpNi4sG/+dKf7TTFGaklbG37hbvurP7z9W
Ad8f8sdIUTBSpOdBCAAVBZPyf7laAD/8q0lise97ElQ/SkdaLoJi4Q8bC7kIDP6QUXMCsT5Kgv+g
DgBn+VMdsPZieBkgkyQ0ABr5CaaR9PakK9XIixd13stM34HmskBP7SyFuZ2Tsm1hkddnOByt2NSi
JTNuIcpuRF11GKyuvYb8O1hvTrLkNzUeaMzCE4OQ0Gpalo2BniQWYlu/9TnS1D6eWU+a2WI91j7b
YdNnZKG4SaUPwziLBySLGFd0pG9RP6JG9I1qHZcsyiMUGJTRPkUBc/RUhhVD5XrYeNhSDwzcm3rT
JGxotGaIHt8aM5YCe549d59M4BaPkDeWAaNEZv6WDQCONiQa5e8tpKHbNHZ0CXGunG4jJHEEyJA5
bG7LpgRKmBH+553qWdlMosTAfI7fKn8rO6exzoOPKr9NnHY+xUZFzGFZzhOsSN4gGn3O9SCt27KU
97hr6vvAzuKHJcv1bYs2tsm8ot+OSUkvNOpqiAXIn45lUCDnyYg3iBGa9nAy/SGnQWurqW8uMree
+6bpvaUBwGjWfXuMhJMOhzKyYukdILAAUPdUai7mdqLBU5lhzuH3BkZvWYmQjrlxsjtRD8wW4paU
xgyHVVXlu9THX8Ji26BmkA86r9izaeRBxXHSSE83OQLrINpRsKiANhKZbnuWPRQwwyojikOHQFw0
bWI29gwxRDeGTtdLhqRMVLweYbChaQTgPPBqRISjiK4sRZjTtrU7vd443nLk0OdAApyyER5R6Y6F
Pvf9MDTmjZjLrJfkMncdhpSSQ6A1duItZv5rLZ9YXOdKvfcjJhaiYnJO7NH9fxe8/9PBRwIN+fsF
b/yf42csL0mqvv7YKv545B+t4g/ICUUgK97aDP795ONZtIlx94G2hUjik4zyryWQ8xLqBsiuCNA4
Nq3ihz+OPtYvxMjwv9PyZfNEcvSfHIXWg86ftYhAdXkiJoTrkupzBvvxIETa0wQGldsvX3UEcmHC
Z7nxy58uyr+R+PER//oiAUu+4/A53WA9jf1JNdbXms5a4NO8y612M3ndsk087YU09Prd378UW8Nf
XgpbHKWhTe/dkT+9VF1SgmUxvdJJp/0mLVIGzRZZYmKdExZx2h9LoYzDtDj2hkzY+h9e/i+Xk84v
qSO4qoXgS/t5PyFz13dG14IYV41PVum9+mDt/v4TrlvSD9/Y+hLr9CDg6OqDgvrxYiplzAN+nPbo
iPFpcuQLQ/s6HCyIMubSfv37F2Nm8deXs4EycWRH8sdQgRvxz9+djBFDTzRYj0hN2zNUVtGEoETL
c+5QfRYkWdvR2AK7iNuePp8kw2/T4nAHToP3Rm05KjIHtGKqehAT+YmIzwAxd60DEtZg8NQbCsys
2litaNbhbLBRnKJPmJfkb1Y2HihAe8CMax9b9ab1MndBs/JzaTnhtpY3STswvk1yuR3MeXqZEZhc
M5cf4w0aSsXwrw3KJxdd+Gs6ezWADwVRNK6dW6ev8gcX1fNG20R0DjEksUGTTkR9GkEuGVos+U67
JyBpOVFBX8iz03tZlt9sr3ioU/sLepR7wOwlihS/PDfm9GuMDYeXyNwdMzxC4RlmbPNmaQ+o9uF3
VmLrdNn4FZFCe/Ky5LYhIgUhB6IQ2yLZgSOoezMRVgTE0o3O7GkvniGic5akfchUck1P1l8ZpwZP
E4T57SyyDJJyGz/1LjHytINDM9AxFgDIGdMY6SPo3miXmVNyQbwSIiClverP45UTA90H+G/0zGbG
OQ7ACmdkkKe1Fzy1Hh23hOIrxO6GfcHMMvOqagS6l2pSyn22K894TXKtbvHs8Dz+NFlPtcgR2Kh0
OFJF0jJQqi/5VmEeRWWrLnWBp96q4Phj7+cWKVv4CnU9hxm+XLgtg7XXaWG+IBD1SeNF2GMkqTV8
GlKTBPnQnMW1sXjxU5owd8fhI0Del/Y2ad2VhJyK4LQY4OWjKFH3zcKMuFTddRTM8lO7+P2TTTzt
kSQ4cRGTdI9lxb2Arz/dD301HZiUfUpQRqDOSokRzTw5HW2cR/cmPKGDQZ/3ssRGfUeuw9YCT3MB
gtzgOWgKc69GzMi163CwBr5LO2Ny0oMK7OEKdmO+iZbEvUsBBkWRrDnf9ngFAhGDXc0TOBLO66Tj
s11Ga5053jdz/ozkiEaJzoyDTfbtFWC8fJMmyCP1ALnAiEZxsNYcC3AlxXH+f+yd2XLbSJqFX2Ve
AA7syy0JrpIomZJl2TcIlVzGvgOZAJ5+vqRLPbZcbU/d10R0V0+3ZYokkMg8/znfoVv04DQ9LReX
wgs9durbcua5wRWNR2+lUU35nrjv/NyrxoyCm+ZaxJl2NcT0aVgTeQ234JxI+o2IHCBNL2z1lleL
czWdCeATr2vV0hGREzpOqrkDCboifxcHuziK5NWESwScAV0fLm75HdpBxL0PU8C0dVSiaEQKcegJ
sajFOi5mYlwrLsM2ytzgsaagF6GEIhzXS54BUn0MDPhaseohSVUjiSmszx7fK/7w+B5DP8wQj0+a
ptPjYNcwR1W3yWLT5R6pvpPWNxIi5tmN1rdUlsJVCqt2+UKNSO/DCcrnlR/F4hDBENkYmv6ehtft
oBpWMg0wbw0kaLfk/LVx5LYfOkPzYGz0Ugsb1dQyAjR97lV7S616XPpp2zax9eA4TbCuCBBWh8oT
/d2oNdYz67Z/wFpv7XQjQVtRAkOSUO24cqjhOUWXKhlLtcrUhl9csyAtB2MK2BebzqdOtdCYqo9G
YkJY05gEpUpPmKpVu4QHwKoU+LtWcYw3uCiN6tSX/qEQ5gcVYF6ZkQH9CICl3fkYRjDohVFOR05M
WU6kWnMW6nO8kRz8qNsN5wFL3Dbok8EK2zgDkGF2b1PVwhO4tD+5qpkHqESO2L/IpxppEK8UMbaV
DvR0pmaHG4iW2EmZ5bTioyFbHR/DYr+3lswFRYk106A1ibYopyDLoXqDmArDlJ3c6QsHBtAoql+o
p2goh1/66CQOyJsAvi3qVEE9hT3RjALXbVOovqJxobmosFLZkrZfBBqZr+2ZfrvrtvVePMNCTFW2
75Bhc0bFpe89MN80doxMyk1n2vPaE3O6p3KGgimXRiV47ISOp9HZO6pvyU2NfJ9ocfzZdzal6mQq
5oSPX/U0GaxcIb0HPlLjXDxYPghUYAu4vbUhN+9t6p5c1fs0QNj/PAk3Obmdu3zsqYdikkdRVNbQ
GTUaqj1K9UgNqlEK3Fu3Koh/hzw8v1Y5vVORaqCCXd4feD7Kg8jopwpaCL3uFfWXHMBCs+jHb/uK
f1WN36gaJCZN9lj/XdX4MDwn3+/t//qBV01Dx/HssHfmEqM17eLoeJ1sKLkDsmHgMOMIfN1mb/U6
2kDiUMoG+9T/bOwtD21D1y3lGWZ/r2wj/0DbuNifv9snIpCwsUdt0UmxQJ95Cymt2xqM0ezPN1Q8
kAdc+7KZ5y0HS7AVpW0dUNdVuDom8wohtv9izHO6m6gXAq9VdfuulVSONfV0l5Hw2lxIF8k8O3dw
/noynHUxpVRZryx6lAWGhtJlH3jWvJnc33pE3gjsDwnLTdnsx5KRBVsygdSsF5F2G5S2KI91l3WY
LkxMsf5XeEbkC/YSg/MkDvizDABbkUcl8pHREE6VRvAh32tV7TEnsaF4bKiL65YrPkvbAn6KWqLz
sgSJG9UOUZpxuyINNZOOKykxGGWRnqKyTHatZy6MpiEBPVQlE9NlqC1q1YwaXN6o/YEikT74md0R
TiuT7D044tMwde0B8jNJvToanwNDZzPao0SjlAIJc+EOr4NaEKFdB9PimdUxg8vkoNsuuQRjKiUB
1SvzmwgBN3E6JXGOFDGx4VP5Ty2e77XZGFEtQF5k8TayG8f0diYW55EasIvSYehxZKhei1y0+QQ7
CKrhTTPR6cC3APvdLMXhcpn/uyL8ZkUwLcPlmPPfVwRlD/uEU+r7VeGvH3o98Rvv2B+bPkcmw/uL
ePp66g/eeSwKrDret4gER9jXVeHS+uo7zEJ5UDH25PT6eurX39mkLp3AoD3125j0HywOLDI/niEB
+2KHwbeG28x3354hDeG2Qtdj7DY+NSpoZLFza3WyOS2F9P/peZXXQmWnGIZbnjadNwoDJjFgnr5R
HS5siEXM0D0wdTzOfALXFIIEvzmCq7/vu3WPGi1kFsRhwIuse99qH78TG/D+mPhKdV4PqAP+aVLy
ETomOIJhYtmrhgjmvDX5xoN0U/Phu+vg7tvLfB9m/Om07LBA4XfBdAeTy3gbrWo1EsJ1z05w6Ybh
S1mUYCYKQ8AxUuHSKVqCx8jUf/eWf5IEeFU+LR5MqNgoOm9Ej6HHvS99j6qU0pjucrZYX8AoEe0K
0m66i3XIJb9+mz+9II862LxcRC4qBGGeH0WBTNemhoh6wEYpqq88lFC0cuAapW9pn61IuJ9+/XrK
Zvnjl+pBV0DtQBDjwyXt8+MLzr2B7B5NYj/WU0u03416E28SLuaVL21yZTP4vpNfVPbBAwF6boVT
PVYNoAyVJF0qHL+9dx5m0xxXnXBGsaLKpb9mxz09kXT7zVVAfvXn35exNfc+2gku0bf+ggreeZzR
uLgn9hrbD1CJnOiqjwsG+nGtamDa2JBHHEhzAeZtcIwH7sH5rBHr3Js6tTnHtPdh6MyN8xxbfeeu
qDHmWoLbCKuJqPhpSpMyOQrdBOTzjWdl6nwObe4QGWYyQYZX61KQVbO5+FvGosZJ6zyt24wKj9No
83Q2Bh72UarQU0sHjeMPH0fTDJh1mcSGTL2ZXXUWwBOXVcINU1/kwT4DjvMxK5IgOrcdDqNDF2Ut
hBWvnzW0HHNJDONPrtKJdgODCMBE50Ig7PdTNcvrSk9Ix0K0xYSJrRYwhFoIOnzVTDhFP91ptJ7c
BXkLAQdwIzShzKQgqwOZ4wpQdxyjBEyh0hJ3OpTqch20dPipukY1ouycZ7/TpzM5XBwApYjAXDG8
PWstmBlnoA05XVLnmUixyUkNWtEntx5o8yKoRpTnErcc7Y53iiyJElX0vCBD0ujRzHKFFcJC/1yM
fI7+IvjcOtt4GAO+tMVvg0fZLs7zJSh8CV+3lnSsLT1YRM+DSWXIe+gS52/XaoJAyaCcMwwT63zq
vxRZjbxlO7xZcxZNv+ulIHapEdxP2P5EaXnIW62lCNLlVDhuBuoQPl5S4H7DehoSB4EqU8JQd1cg
Ce3nWrHPkrjh5ldZzgCCxmPDIYzjeKXS3dhetbWNiHHVXbBFltrnYemkeVe4dNiuububTxMjlHId
k9hVKljHlxQkhnUYydNBU2sIRafSDph94yom9srnb08DWMjRtzdJ7nkhJ1gMLS3x89PlzwwRXN5y
1jPWjSXZa7zX9wnMq1DGQbAd254LmEwXzrAhl82+77MoujIQFJq16CUNlO3kB5CoSFJgCvYt7H8D
5trsNKACNc7Kp7twuidvp+Oij8gQiC1ssnkVATgl3VSkhn6QxuCJiQ2iRui174dUg8w0ZjJsY22O
zk1DeHqVQEMDl5aMQ3RtLsFMIY0pv4hZo9ZQEiVK7yTdBvJjz8eP4lExv+tx+FF7QFsFQAyB81/P
MQw6wuFz7h8aVaU4KVZ0RG3vNqCLpk2IHaKpUrvoZ9bJoS11LYTco1lNiDP19ODSYLROGvRT19Tm
k+3k7rpXnY69Di8COcZdDfNk3JKdGM4yaZGNBqzdnwc7J12YWD0WzDhIpyuyvmJv+7TZrEad2N5K
r5cT8KD4S9uzbOIt9Y5VmrinRq+gLoyLPV9jUij5wieszwSwYKRVzTJ8CZDfZNhrBHpDLu6A0jFA
H2Fgix43qOdFjxbwHqASmv1hSGKNvET7XBleRgoHW9i+hU0q+IMWa06nCy6pOafLMzH4f1asywSH
GZVgBY2qJN27Gtwpuaj+zn5oPjlYXx9LGF4Z0U2/VMELAGFYbKPHC2utsY3m09znE6S4XD5PNbaH
zHEV3A7qSKbp2UeQVNxYF6hapNPRmXp0evpNoLgYQVSFPEZr1OJyQ39FFfa8DQqZrdJ3aANZCHAs
JPs/l52mLYclsUf/YJUQKhRgBDXI6gygoC7cxD+WWDg0/VZ4IIMmupZaE991IMUOsR88eEnSPhZD
9zyXEI64BI1H1JcxzGjnOiHQsM47NGYfIduan0ctQlkDaEzXVyC9ezS93AtTIQ8OJjYRWrI11tyX
HgPXuvO3Aa7aW3hb07hdKO0oE78J66nHnCJKokKQb1uoxIXtCOTpqDoh5dp/FIbFn294YnUfnCQw
oz8CX6bdCndXVG8Xv+bcAd18pHsEPOI1Y9CRj66MmtWCIfdp9nz42Xbl33r0PocZbwmrWYMHdTaj
/lM9+exFmgGcoyWpz8kNwdfaBgA5UrC6LBZ2EXe44/qZ6Xvmn7Rp5rFQMkq4tJ1++QY7ixStLncX
Lhqcr9O5j3U/jCdVxMylDO48TmrjZF14cK1rsqZnQHQfL/A1d0iC617y1ayLIlC0wZFeEuJSM34e
6sJicg5kJiEiUtvuAowrsW3nrPed6PZzIlgHhRNDU8TeCF8SF/0682teOeNhAtyezpO7xuLlXUci
Unkzz3EQG3jco8V+XnAZQ8BSy6SHBthtqOVTl77UiwRbX+VXq7GR9rUcRxIVF45iN2j9l8rKeXIY
Ft5CnqwtMMiC52OfOqzTJRbgLpxbImiU+DgeOwacC+7u269lVA40ijbJ2ElEmsbjywNXfNUWoNQu
FMVBsPctib5tjIUy9iNWdLJSZA7hu90Ybgy1TO+C+pM0sdDfmo7gt07LhvcqxcJLVviFvbMNOIXa
osZFi2W8lsTK+i19XXjeOp5s9zjmPZlHejTn+0irnU9uYrCwzh1USGqPJrIJBGRhyoxG/CA9KmRY
Nwv32l4sv2dd9Iz7otborB4T7evQtcEuGWUwrfid2eVcmIHmBHKZOvKOJ3kbDMaD1SmIZYyLO992
no3GEU8pzIkOQQS8nqM4gGPjg5tjQjBU95H6Rmke5msaS664oudr1IyWUwMFvoBkmNk0Wor6iNXj
0dBmTK58Tmwt710r1cZ74U6kQdepTOLEPyOhBi6PKmyU9On4MVic7ZynWmx8yHx2y/FukgNFSYYz
nWnSwxSm2xEVlkWZhoOk51O6s7kr8bNLxmaJfsztDo5mSeFwqiXzhn8xKiBmfyyypWGskrTn2mdl
yUWiwUsK0qMGhGMl+oRHz+yXe8YANHfSvLUtRtp7UVHdsNLpy9K94Mqe+2jdYtGIfZZ0q4vHLUKD
EXaLUa46DF6HWuDRjIfCOFc2SwyTG4onMhzlKyNnRzK4Zf5VS21ys6KOKD2oS3CMrahD7kC5ZlX4
WtEZoRXzbTDZ8sB1zcZgbPXbYGj0W4IBIhSYB91+LuEEOu2GvXEE4mpULCjac3Day81k27e2Ptg3
tDdW7/m2eS5XU3HkyVcyJslJPmoW+d3S3cRBcTPmUMgsPqpbHejmh0ZzR0R10zrVgi7XNRAyNpBT
uyuwm4SuuLNK48zOr9rAgde/4qtzjta3XEYJXB2CdeVJG2iVli1/AhfgC7FHbuEt826ZhOWoFzUb
bU0wmeQJ3K9m3JGsIImqIOd5xWo44IgZW5OiL4vu0Zs+h+TCtJPVJnU7rshF0HqJf5BA6d2cy4zw
Cdvu3xzF1Snph6Oxj95I9QnCgoEE8fbYT+lUFvDEa/YNdj42/XAFqKaKuBJ/fVz76fSDGmogVNAl
gwzJwe3H01oQJcOY1QMVshcK5+jRB972HTiiC2vWtdXR5bIc/vp1fzr687oqQOe6nExtToo/vi5H
8oLM7tTsp6xwnwet7PZlP8E/lOBWO8Ji1Xx23YS1mHgqu9xfv/pP1gNeXUX3IGa4/BIXTsx3wgM4
ftQTw633kp5KOHV+Zz5gFq6v6Bhjtce9y7/rTcexRO28gQ++oqX+Vex+p9gRscYH8d8Vu1sK/35Q
6779wF9qna+/IwygoCUkJhXpBPXvL7UO2raPTg+eipqvvyyLr2qd8Q7+tQn4x8BCiLkFc+GrTdF/
p6IFAHYsFldk/n/Ugm28les8aqjRPhwlCqIqvFU/IqnF9D47zoEbtolCM1tySn6b6EiyQazJwfcf
A6wG26aD8GjIKTr6hHU+Bb0+fXAqjoK2m/UfwR30H2Nu+d+IQW/vOn47U+ft8wualuu+pWUFxMQi
JmP2IRN2/ewkNqkAPamuq0vjdIs9bRc0ulj3TU3W87tv8W/0NtIgb9c0hX8BY0SsBGuRrWjo3/tT
8MAVjTumLS0i0VPZRtBW5ZgGN3nQ1W7oNo53jb2lcvmYXO9qsoP0gwEN+/O0VMsXb+wBRzbLbB3j
Altn7o7Fbii6Md+wXXDfe+ye5zWtuc4hkuVwbTRWs7X1xkYwGZWqWDLd5OxT3ibmzCmV/lhaDPyW
fhOoJ144jgt2ap/dC9NK1Bawaq75iTEuI2ROAyuoashnbM43AOPHMxmxCm6kXYEQHiw/38ZskhMq
SxJQpqmtf9QY/qLMeA8jBaQFjMyWJcVzm+rU2UCvtETx9braEvsZ2ts6x9i/yuAkzqvFY/xCptxN
1k1C0XRpTvNTRVEp9ngMRNeOzCKUn3n46MtIJT508mkrZtcTRcOO7+5J4M1bmRQuRVdELjUbDyL5
erM9K6jlew5TqRFmcat/KmrdhUHm6V3oA4fdyJGkwlYgueIs51ZCBvVjwoBt6/IMgiv7YIx1sqkG
T44H1acdE/SqhvNEADFZG5aErZG6hr5Fz438VRUNQMdXjgvtdmPHi3WFKQWsaxynpqSCHAgjpzyb
rzXT7L0jTFOjmtWlC9dxnrxs9unDcKu7vOom6kxaUB8j7t2V3dGgQYXkZGzxu3TbbiBtOIMo3i2m
z0E5McU211OCO0KE3KnBAYG/PC8INmgR9Zgdl8zPQt8ZvGc0jWa/lPqyCYpm2M8p5UrbAWwaJ44M
qzuPH5SStWirfkeG14AP4dNL6hscnzPFTJSJpCfTc5I/bUZHt0aNqWSVVl75J1FvFAYOA9YKS1FV
Ki9Jm65msTjWyvU6Nwu59+45eqMpjLhZ2G5nEVO/e6MjQtqsWq+qxTrCERKvsynC7+STUPlSZXD/
CLx02c7Ua/kF+HNpcIymrSlZNVUj9BsQPl36jEmnaPZBBfHrtu+76LiMi0XRlpWJJ6X6QQ6DC/G8
sB0bqYMep467otWGlyoasyLsgqHFoUE8Nd0MY1dpmxpD0g0qVjWve90bjM0owLjdzxalgHuMQOzr
tahiN15XXRmH3Yiu9RncOWEQvCyqGXd2Kqi1Mtf3xK0THgVDdd0lMm3CFmTvc1/D6FNgPi71Sa8P
UMbzM2NDtRhCI8ZenVa32TLSeDzWbUCMJeDVOvXe5oTEOsVfhty0JOUVetHuPw6pmxEhSQW//RTj
nWxr0txpLRvAqQ5nJkHSaBU4ArBqIrmRN70+ThrayzT+oWfdqN9kaedQlR5J9iINU9ZnENaBE0JR
Jm+plvKAdw7XKRvNzcC5gYOSNghEX3N5LHpLo942l9YCa2aKzKigusu2jfnZGUfQpkdfpDr/yFHV
qOeCnhTbmFuMRYqnKp6KtCdG71TPVMixV5+7pb+qu8U9tb3Bb4w1r9a2EqpLphIoza4lzXQL8R7V
zK1TE6nUyCagsDHsurrmxmIOXNx2TgExhjaF2gn9WYgDdoWBkiExJOV1ifQMm4vfgGuXHNQBSrcv
TnZLfgc4nhONYdV33mfop5LYedrR51bEC3652ndnfQXJ1u9WSevJTzXIl1PizjgxSGrXq4i5O22y
TFlz2dd/9MbwgZC/exCwfR0VlpbvR7ewilCjPUfsfEDXeIj8lHZ5sybUYjtZtDWIPd8kloig2Wrk
/5JCdg9mPk4uoP7ReaFghVZ2YRnJtpbgqsyaVErBEe7aRru9IkiYXI/eQlptaP3iMLUkUXDFdcaV
BWjrEODTJk7UR+Rqec4svOVgDu2g5djAQdMz0cR7DEpjbTIpnwevmneVtGhMY1KXdRgdAbo4sWNT
Z8SC35dW//HyHP134/i7jaODHPfdluMnTN7dn1WlMFzPVfr8wwby2w++jnttPNkmG0Wmb4q34X+3
gVR7S4jwsD0ue0S1PXrdQJrv+K9UmIXhMWYNhxPF6waSITFuEsbAvsG0RG35/sG499vJ7oeTn6co
JZ7BKIrNrPt2B1lwxSxlo8/Mo6p8Dkej5mntFIpqFsHy2VAWYFhr2D4EG+TgwpBivNcd0Ix57i4t
Hsd1UuhagAt1KJwwQQbTVpxqRhb0l0YM0a10ibKXs6GHdsqQZLUgmlKFqfU9o5mZWnu3MBuaEdBU
N94ygxA3E45JG9jFy06jjumRmoPuOKtgPftqHY1sWT5Epkbu3qaYZdMFKo1PC0lLSZvK6OuXvL5x
ie5fUvz5JdFfY4Wh+l0F/UmcReGYVPvUW9I/IYLEL1KBASZ+5smZ62wMyULa18mFIQB+hIECmFri
fKPCDNQKOMAgr7gSCkKQ1slwIyRgAkMhCiI9glZQK3ABW6Yc02icCWIfgA0mhTjQFOygKEvkKiRg
cu4KhuB3fMzYCpHJyNbrRyov6ctWAAVToRTMgE/eTsEr0DBe3g0KuTAo+IKuMAwZO+3b5MJmIJ9Z
HckWNMiQoBtymXhbk236sFbtjVQjxvqG9A8Z2Q7/cUZlpf6RDelwPcKF6J14uDcw3Pk7tu5wI0w6
PFAjFE6i6kbrcSpyc8tszt/RiJDBnaBV/gZjLo5jS8/XZU2+3nFEfyZO6Gcb96KXKOWkVxqKjZji
iTsV5Ql7STse3LE7e8Rnt+6VBgModvxkKF2mK63pVvSZsw4QbrTeH9bORctRqo6l9B3moRFya1a9
JwFr32Da+8jMyQ1xgubhrDSiSqlFs9KNXM0p9xIpSa+NYZ2T8T1HSmcaleIUKe2JhxNsG57HpS0Z
DI96HUYXvSpQ0lVGQfWWFGT+FRTzixEF2ra+KF6JEr+4yFl5lSDWK2mMLgswWJj94ZCZduhWzvua
q22NG+QKI26yKpXMxvjraaHHaLUo+S1RQpyjJDmpxLl4RKYzMDrhoke6A2wbHxol5zlF09wgMwZH
j3IH0q7Ifp0xiXVxkQJFy3Vz0QcnJRU2bFJWI+OSMLsoiZyGePYoeXFWQiNNhTaio2uXMxKkH2Hb
2rLhl2oLbSw2UmX2TbiEvqhkzFljwnhvIn7Le6dXWf6VA5bfeDRA/mUb3cnSK7fTvfeUNkTJx8le
EAFHIyuoDA/UGLOgaoXXF+mJfIXJwbQB8lAwHhTrLrIoWGLcqjlPeICr7CBrVWFT1Asj4YnOD7va
ddDYxb1IU1sCC7psYOPLbjZndJR9yvOhW6qQns3KI0zn9OZ6btxgCUXPkYYTVxrHn0ojjUHTJgaN
7LlWl8h5sgbbMQHkiBMG05PSZuXsERLHj+VvUECHPN7Pg29/GutKDi9eHhi5y8wJWotYFeNQH9lX
Mg7nAJIPFv9wqcej0dbRKpzFTAofqpw2z7XeogmszaEzOalrROj/fVL/v7JYHsTYXz2pz0n95c//
OfTFc/Xlhyf1tx98fVIb74iaIn+i5lBddslcvRqz8GzhOtCD/zi2/u85zU9g5lG89r8iXK+2LP46
UBIXzcj8R35NMPlvlQz0Q0u3LX4Hfi/rrYunRXvvyoAmWs2DPpjNSX0f5DQH0aQRUEJgOk+yFOIG
ugRG4rF5KmJHO+iSY0s9FqzKS5KHTW+XgLnK6q4Y9UcGFjElSEWbsZJh7MLfaB062hQYDGjeFjaz
XPm9d2pAqqzMybjLGKY8B1Z5Q/zwxtIkpT7oTUPnUK8skQoKMfqgitKvoz6mpxLn27r1GqZXVd2u
dM1fVpPDIZz85VUd6Heu0VuroJPPuMYnoondZrYJlTIX+9oXGc9nK5439FWcPGvaScL7tFtVX4O8
uoG1dY4mhx7EdNzSAnQDDPPOzuYrPeZPgWWnSSZ9ZhdRh3W7vDgDg1ZhvOCQfmrnflsXcL+7MrE+
Qnjap50PDV0nx173Ctqh+SdjsJ5yUTx7NARs9Vie9S6/UZ/AwFMwxJL9NWtUhxNc1K1VzHVolWQ5
xthLVkKKh9iSZ7+aKB0gLHfoiuCFHUCwMxJ7T3vOVU5S4LAUeF002fPB6DrHjPRoJnTmTDmD/WQ+
y8Z+Sqz8yHnsuWszIDzOiekpsyzX7jc2b0ja6dd6mO/sgu9qtoYtHEfOJ7YCZSE+TRysVnB4YbLV
fFBm0jE/cOjmZBuQbNI8GNbMh2sw7KzHsaY+y6R8Hg0mnvpMa8jAioj3pcdNyx/Q2uVO9vrdYMIm
SLDV+jRfaUK/ajz6jNEBvloFf8wx0ps8n67YNTp7ICMuhzXeYW3PjyBESCMMbkGgydLCvOeFRIok
kkCFuu6c7FjPy2NntxGr9vRQ6k44zZVcV/SJ0sWRPlfUGmwKc3rx6+VKmHHKAt6lRG+9p3TS//Bb
6zYg6LN2pbGdaTdfHHqX2kk8MBndU283cKFa+7jkOwIaVqzzgYwECtyVW88JHly+T6RcC0MNV8K0
DMOqNUtr1fT6YxUbL4ElIStN9CwPsG8NTzy03fhgT8XXUs9Y1jELhWM5PViRkRATGpptwQFys7ga
xzSsTuvL525U7olT91PdVtkWGvapcWxvO6if431S+OZxKVruU+p1857iO7qwDOhrptZ8hlESrEmF
zWGnReK9RcVdWExxtJ5b21nPCE/71pvFsa0dcejBkxwmoZGewEO2aZempBm3mbdYrMSxxAyyNrXC
ehmM/vMsOvfa8ClU4Kqp09YOO+bKWRjAQQu9fJHPkVeTKgHcgLyX2W31mFfRYzkxNgsXuw/SFa16
a3wWJ4qIP9MjI9aYLDYTx3Cao9OwGeZu09pTwtyQ2Qy2aHrIjn49YPv22lOhJXdVDV0TmOZjrZHm
omHIAYnhPGML616qCldepWXJpnBbqB/w85olcLdlWo6hOdfRnTEAnY4rLv8lM19qwpzw9Uv4T0Jf
u5NpbC2v5nuj3xnzCpdhG3EOmVDSGRp6424yuejm3HvyNJd64lYeItF91WR3Zbv58buHzt8o0j9Z
IxUvHU8tNQ0uw7a3U6CURDluorze20LDHT+2A1Gp6ZQ67c0SGe5v9O+3kwE1cQp4oFnEXWE8vp3o
MSQeK3f2AJZxq4eEkI5mYVFRZLGg//p9vVX5eSWltHu8GIkGpmw/6uzS8yYrg1S2N4f8GeEKPAnL
cWbIeW0hCdUH/pO+/fVr/jxR4zWhV2IgBmPJP398zdiqgsSHKcK+zEk2Ti8esJIUa82y91JzChW6
OlLueNX1rG6/fumfSlou7zdQbl4O4vg438wVmNXJBbG42vdlZ4UZoMm7GfVcLRdXWZ3lez2YXmQ/
oQpLWO+Z6Llv4XzD+plfEmLUcbVcjTEzXPStfUDZ6Brgzsb05ZUElbaiTKJZI0mt2jq7qdyO7jhx
nsr4UXcS+hAm+zTCJFhPdR3sHKduPsXYcNfMDOfw1+/0by4h+sh1k4GloRMTePPFmkUa4I+yq31i
9lu7ZjIeLHcgMtvffKJqHPZm+hzwQrh4oZJCBnprBA+k4U/8j1yrAU2uHKXuZoNiLB1xgs10kIVU
zNwMsVG+L8R85w16+T5RPan2En9tBeuy2qpAs8vBDk5XscZYIJDjgxa4J6sTu8RnuXdw7sDAgMfb
Tub0FDvmvCtjs1HeO2DBetefq3x6nLA3EOdL7eOQ+uVGokdf4Yz8GqWOu6rygm9x8usd6ZOvUb08
+rgiloGTxtRYewo99rTYpeu4XC6Nr1e5Rw+GOS533owsj9ZnAOfXPncO5D3PYI/16y/sb1YYzPsq
Y46n3nTegl0XT6tbm4rJ/SJp8mM7MbGygeMAjiqt/a9fS03Mf9CNuOsdnecUg3WPEZ/637+baXfm
nNK4NVd0g4kzidhjCafzNy/xNysL/Yembat//9nbjaMwHwpdr/Z1IBr4pxNQzGh5USt9uljzbkCI
z017H2jmSUZBsgFFeNSm6GOfZX/4LnBvoi8dFqDM2sMB4iEbsDo1c3mD4PN1cSUs5yjN94XlLvi1
LHr5qJC9LlJ3I/zmg4/AsnJ7Pz7Yc0qekdrIFeYGAtdB22zNzkxWlKqbO+Anw0o3069OxSXYpvmN
mHJS8PGskKFsUA2OsA7p+Iqz+Frow7muzGRjW8s3DOF/7Y+y/+aO5bugtwXGhA4cwvzxS6nMhsjq
XFZ7o+CgIAgsrVOYaSuTxrQbg4kD4WtgLMXsn0rGZOBVOiD6Rnk7ZFzLUU7FHh0FWxktEvsOwSd6
wZ5k1lihr3Omhh5/ikbPXY+Rc0pQBkO8ZBTbAnsMmZ89UobwsvT6KvXSe7qp2FW1vOFOm3Z5oj/O
bMRWTZQ0O6ugxb6R59hx1UiO69NuWPh6V5CR16DUlFER7ExneQyaTtz8+qr6m5uEZ4b6P/RTTm9v
PiMZt3jlpKj2kooztjgUa0l+HRuFL2ri33wjwB1+vk98nsIsa9j+/Z/uyda2ZmSgsdp3cGLJlfZ1
6EfZMeJJFRh8Pwtjg9Uyc0CCnjassowdYFzcuDkbwLGOXIZbYA0YSrSbAL0PcEU/UMfl/9Hn5N6F
f1sEJaVYgfJuV7UVWk3/UmbLeSoQXT31MOYyi638OZJqlwpXNlv0m3Yk1j3V5prt6gYSqL8d+Eov
x8vFnqwwdfiDgfKsagM/0UixbaJxWBXLkBwmLI2XQ1BUTXUo4TYfq1E+pAMHSR/llxgxRz1nkQ/d
EAPot8H5W4KpiXFHOyz+KXZrhjeG9IfNofoPWsl/QzaEC7IZIdfZXb9Rt1E/ORBw5IMbqwOEk2vc
T9jTi5bdEjDYGwIffug1/OkO3ajNHG6xIWqvA2d6IWUTSirrqCFKb1IYY7jt2Yrbhf2UJeIsCbBA
0XX2xGGOROqPC0An4KzcwMNQHDkUgw7iyZLGgguTu8OVww1znc8JqLdjbjgnQT2FZXbzWh2MGLqn
O0kU/Aq+5Ams65OJDfI3z2P3b25v9jogPjAycUXpb3YeBRbYFjBWue+9+QUU35mx6In9BR+ew22t
9l+Xo3Y9AAIeAnZ6l3u+SobtLHu5gmD5UiFohcT0s02QB6EvOsvDJRrTZWv61SaYxnlfGL3GAS0v
VU4y3ZDBjl9arQhumg4mwILBejMsuGYrnhfrxWNSoLHGZMP8KCy2W3pnNSQf03E9xRAOC5+ddczB
ENReYtV8ITHbbC+jFYKW6hUYynPncyQFfXwjxvFsO7ji6sKdNgz7rLCVyxX2ZGrG4cKWhrYA35tf
3H5ptl0znD1OB/s8dU+ChwiHzPHBIrqidvOD9/p8/XcW9ptZGKAh45cmqvt6HJL/WT/jRUl/bI76
60dfNTb/ncNfhe7mYgH8nnjkW+9wH7KhYAODYwfF7HUWZjnvTDxzjo8F27VN7Fb/NwsjK82zzuGW
eE1Y/4NZGKScN2s1pi3dIYzN3+ly3n97khnBqVddltYggjwG+wHsGFSIKsVcDCJx61Ys5AyyM/99
kFoYh820Sk+o43UoQKr6YYdbmQs1tf6XvTNbjhu5uu4ToQOZGBK4rblYnIqkKFE3CEqUMM8znv5b
WXL/brH7l8K+th3RbXeLRBWQyOGcvdf+6LbRfA/Gu3gcWjf4jP0RFfhiYV1RRB8fqkaHt4HUcU6x
Pp7Byi+n9Tilbr7pAH0hJ7CgM12zz4cMTlWc1wgUFEjHOqu3tR/TKSZ3g10eheVoouadFN/bvEc5
qvzZ3qVGa99FNOPv0yiw10ZJPWBr1oZ11QQz0hAeQQELzopkdBymFhJ1Obs3EkxKxXQW4OTJLYtO
E0YzZk2z2E5ZPbyYOR8KRnrQfeMqAj2RXaByCnriZ9CK1JCklZvNP5LpEZC4zTpl/wxDjXbZITbZ
uG6txcy/xzzwg4O69J7uCFHoYomDt8V1mIFTAnM/Vgu5qWvoau1H7M7tx2I00wdQnnirMLfdjX1Q
PFUIpO66lkCP01RPobOxCR7FRBPRGaG5lokAUmxNg2GJKu88pXyumsWDeUoEQb4yrTiYOKhO6rzE
S/VZhJ53H2TsZFbM5abYBD6J9Bs/G8ud8nIyCBZ1nKq8uktF7d87cL+i6wSm8aHl/u0G5CHX9Dfq
/RJFOvjVh4F5MQcQIFI+krrsnQ3OEZxSCOnxZ8+BNsWaxBpD0DnqtyPhutaVQarVEVFZeZc29WA8
LvRmtq5KxJXd0pciB7W3WZul0x5A6HV8ZyKbrCKuv4ysXy8NMoGP9HJtTOeUvlytDMC+b+SwRLsI
LD2NDf88VTQ6ZlblR9ao8DxZCwIxf2qoMTkwVSjgtQTuQX4h2hfZ2KtHhDPuDuFfV5Wlwl0/m3Bp
pqSID4Gqu+WIPYzDVBz0xrUkpnZcj+iftpZJhiypwTRIu2Pk0DVahWPVPyCQctLrCL7MfeUZwloJ
KkMfCjrBN9GPBFfrEudKxJDOdnUvQa8hxBf8R0byIwP2Egg7X8Jh0ZNrTZyOjAW9QnxseomSBYHQ
kyuL9djbhc0lbxYTjNFddZcg2gwhXvxRVi1xtA7/aVYFw+eTCkLjcR4JL5NpcKPyfDjFQ9d+jAi8
DXySb7NLCG4CG4pEXGld8nHD3FTEWwE//OBY6MDiBTOXqVN1g4Z8XVMn7XaWmR0J3xmf407GG8OP
yhtkfvW2ZQ1LetJ6Y4C0aEoSKTykatH4TO80dA+83sZTEZL3WzYN6KyeIMQKISGJwHGC1wsacAhz
BFfnm1PwGQ6zGQOaHXrZb+Zumk4GLrgjGUfOZvaLh3LxrrukDVBkinbte+V0NcZJv1WwAiktR5CT
Swruhm28OQszTRZAAg6WPaZo0nNiiV0AyOItYWiP3dLCkwpHrVNznkWjUyH6vmcv25d3OD0eiOeT
tAQ4CqMjxINj1yGtbpxBXuUCMiAwmP5ucTKLqv2WzOrWXGTwAt9kPEw4ZR4LVO53yVC2a5gpqPAI
B7onF8/a1Tq9doyjeW+7y21ce4BYcACso6jNdrNIyZI3+ClBPQCTWVNWREgvL2WgKJVm6m6pmptu
TAPUVRHVSqts9nVQNLsE6PxN0wTjndtm3gqS9RdkOPW+iIW3jYM52GHboV8eOO26JN7gsJRsZrJh
MHQcmjjNGZnpvQo/ayXUJhScfFJFUDhM75KNSdl8BAc1Hsw87D5Q7+kYGKOxx43yvW/cbD+TRr7t
GjKGByGDz1bqwMicgsg+IinLsexyyjj2LqeFg5XbzqnAy7LDKEVftQoJ7apwNlx55L+tJ8NQ576K
/H28sDQlOW62zrFzRoW7qNu5rcECQ8qPk61Xx92D39bBs19jbbOcPCB7qo9Ah3n1l6JMS84mgD4/
VeRso4XiMB3E0tvlbefvy2WoXipomx/9JjS23UAKUTkWy23hyfI01yMaewxyZ4t/cdO6k3HHUfpZ
4Ts118KHnB22SMtohopp1U9dKq6cKQmv/TT3fGpkTr3OurhX61Sya1zVbrxs7BHRrIOlaD1IYd1a
ML2Qk0RTszIqgo4VisG9qlR6ZTQhisIq7Fe10RvP+Enaj4y4ot7E/VidTKt5cIOkPFPsN2+tBJCo
By0LjS/DwCbIZJLtetJNG0kkOY4Z28DOrJJvFl20b33eUIeLAMSv0beMxOXZ7nxVUCax1slcw4R2
YvGhhFb8EPkpMWZeH24rIiSu60B+Nvz+exwX4SdUQeCRZkikre18KGzHIPW9JZ3BSnE8CrKul7kO
PoSNvafA+jlw+6+erJ39UtrdaglIXbHi+dM8zP6my0q5Uap5rXMYVINlHslvQaksZPUtJDpqlSYG
thsStw8DNplyLZfZpkERiHu84802bcf0XAj3tghRSFLi67d5J/HHSmgl3XqMmrHatiJfbsO5C7ZV
3r6RofhEG4KtFPsLqjGkV1gDiYwCsB3dRWiOvp5cU6fWm5naW3ec6lYTq9w2KoL4VabpkyFd+mdj
bX6OpCIHNvbUN5ySD/0gvoOGW3lNjNHaUC8FIOpN7eCam1JTXflzsACf6200ORDWQs4C9OKv4JwH
zJ1VtR2gyW28cCALcprzozVUwLhxtCSu+BCPc3qdMeZXAMTFTkCa2cukQ/1sJvtmyKqrspse7SVq
d2KJCjqbGo+XLG8dzpJ1Z/XlI2V7PFftwr0OcmumnkIAHHbSbjUXbb4jsg2HlOF9DUL5SaBCeTFr
x7rDF0B2uOeca9ExrpyvuczFMSajeVuRMXgiPu/iBPqm8pGYGPFG1bOONgTvVWsS/saDV8GVae3K
3sb491aD50Z7dizqAetZuEGZmOxMdo93slDBfUNGWcNDJ4pzH0fmbTS39pqUboYoHTygDJPckE+A
LbJKPuD6dumqgpSpxthB6iSL8qGPMBknHAUVgXCOi4ffZkm/NurW3ZD78twl8V5vNmtR3KHoDNf2
6Gsu0HdwOAcaaJilDfMuGNu7JUP8EXWki7QK0lX+mb5ogcR9ehrb/r4S3V1nFDfs1gjIdhcqbR3M
HmLlML9BtiPflNfc8TLS6RwrdmhVKdu5RqLuXbt5Deobpamcke0Sw5Iv97Ip0v/le5BsE3fz7w5+
FtX/v5TX/iaCfEIE+a1tv337q67C+vFTf1poxB+ujnFHqWgpftm/NBW+Se6HY+GPQRxJK0cLI/+l
qrDcP9BTQJy18UwJfVD894nP/sPXdhufRprjWf5/pn4ks/3dic+TYENI1DXpPpiAZt9VVNTc4AUc
neJokCUhqv3ADjAZtqQyjmRN5eyzVjoye7zuJES7vK0pWLWk5Cpm1UOd2zGVl6DNtxxbxW0LEJWS
u5luXc5MmzB0IWuOjQUszp0+5SjEamRyjvXqh4U4ysoEzOk7bOuj0KYQrd76ouqOg9WGewT84QY/
d70WQRqtF5wa+3kwTY53lo3t3p/ancOulJg0D8VgMpef7Kr2XoumzY89QTk7M3Z3fYvTxOxohQ5J
HN6JBqNiMcfZk0TRTLJUa6NcQ5NUfopEX+8l8vorKIZ6syZd90vgqSpaTTkykVXehOFNiQvkQ5p0
Hnkmi/nQj43cFJk6D73wb0Bd1RsvB4+HUxHTPKsY2U/9sElj5togMZt9o+jYjTFecTrF57Iq1bHB
0LEjBZLFjln/rlD+VVikG6ec0nuIkkw+ARlnSBO8LTacctXDS31sMCxtx9o21+jC7Guf+OFj3y7G
ITAWjkppZFxR/662MIWXdYQ1c9Mix7qp3Qi1aO0ZOg2a/hC5ufZWYvC6DoPc2duVyHeythx+a7uc
q0G2Nyo2WFJ6+eRO+fR15rS9bUfsOYFK2/OSMh8TV5DtXOAzG6Oa5gc7TtSXnumrKubPZh63e5xB
yaEfQpCa0g+eBy8ud0REuG9eTBY13QGZ3ISIGymUVcSyTlOXb708GzYxJYUDq3Ozw7OOwNLU+ZI4
rVahR8YVoVX+F68pxu9QWv3dQnyKx1Y9L7a8N/bZpuCXXc9J9SFCgvfBoy3watDmo6G2OOYNoWrD
yTNYEsvc5CHHflRtq5CjM5FsIF458l0FplvcWWIobzAvfogmg/I9Ddb64PVlep7KGp57ASFS5g1u
4Ro+HIIiO2nWMSdOdeiNPp53TZtSKPF7O03XSz+NV2zjdkkhB5+Npc57sysP0BvuDE4eMj/Mvcce
e/EdUqTt3iTGWMLztUYcqvh9QwV5AWfCJJf8HqfCwUeBuIr6or5pXPlaZrUKrmsrm6JTJbKPbtyo
h7x09rhohHFs494O5D7r2PCp1eCPhf8VoEWNjiqYlztMr+1920sv/0q3lh0G+carwuv6D041WZo3
H7EvyvBY2UFL+bTpxZbkev9qhDyH3SZoYcBWkVs9VJORJzic5yE8VLZKmw8yG+102jiIczss8sDe
4Wq0jtca2PUTEoCZKLnv+UBsXuAmlE62kHpNYrPqsVublRHe1rPK1UeTOlndbFtnFudi8vvgLQlQ
dDjx4q+Y4UhntQ06p2xSGLlOSixL3tNUAUmTrqdBW4vNzk++kDU8GwevGHC9OGU2GiuwxmQmDxeY
i94J2DcjuGOgGnCGUoyMjBQTu8hRRJ05rIp6nO7xZdlvFBu6dE/RYKC2NeMh2gzk91JFp8zibwsn
5ZILEAcXBY2JBz9EVks1IaNfYY5VvGfu0xbYNMB2jDkmxzQdxolF/dkvyjswDLJ0YTjVkdWd0mx0
TJK8BhQpalLhFkOTewdOc9o5NnUk08yGZNU43GPqBsH8BLNMnhrXaJtVWja1uV5yf0THYrk3hW/X
xzT2ee8nJ9g4aUacq+zJCuiFjPbwWr19SWzxfSGz6yVEGrhqhFMSBKS5xVWl8Ht0dkRdzlO8VENc
1Zu+6MWqw8ingw72yD8T/a6STCRCN942YWkZO5MU40eVIVh3JXrhNTggY+UaRYHGi6hfb1CUrl2q
bbhPJBtwyz/NkE9WWd2ITTrZIV1PjgmrZekzc5W3y/y1nusvrFHNraZy4WgOgKvg8/FW0qzNx3AR
wQ4QkvfBgTdztm0jYHEoMgiiqr0rOw/3vzGbVwPO/6+LdB3UDGLTKuRrTJ3BIedXfUqViDegSLyX
QdRTCU1GVofEqaeTWtRyQyfSW4U1sUnVOCfs5i0Oc3WJj4fIH/Z2Npo0E7F5Z0UkJyQDAdwJe/h7
evsI99HHtcR9flhU2R1nd+j3oimWPeETDsFEgsLX0hrgdTKyzhUlt2TTTNI7xRZTvC8tzFGNVaxo
7E2Pk287KymoRIZES95Xc0hMMPLHrZ34SJ35AruqRd5HMLQdMTUu9ieLiGLWQsevXgdPdjdCLeIb
9ZNy53SLtSXiXhzctrY+EvNcocMvww2cS1DQMQeNpuiy29Qc6+ee9/CGY31z7+D6uEYuUxDBVyTX
nMTifW1Fw20KypeQz8w9EDX8ufbs+Homsf5jQHnmNgiEzy9pXXYCJFWueg8mc5lb5m07RXm3jnnz
751ETXv8JM0ragkcF266sTjCnpG5TIDWc8895hy7zoQ+ItQjKf7LiJFxVU25uU3BQB9J9vtIW8vl
QMEpPOPMqm1NFhrStPEwdcKJKAJza5NSeOPEsYlLqdVkySYELQHtemNzKKbTiJfKkH3nbXpyituV
DZjHN6idtsPkYgVBO7OmhDDHqyKU9MtzLeFZmakrQn6bSSiz5fFSk9O6AQLvvMqJvfxkc8paKTNh
JmjweaFhHKidqUeLdFMwE5CZ4jB6at25is+XTev/Gju/29+jt2Hf/f93x398pZDNob8sftrg//ix
f23wcQ39QS8dtoKjNSGoFv/fJh/txh/Kci129/oc8adqGi6uiaoDKbPjolLQpvo/VdPkI5PsYyG3
xK9q03f6T9xNXOIvGhV4j1iocFghzOY0ITmB8O//olFZyqXG4tG755yQ4WVdUBk9N/TPyWcd6/bz
X27MP8j79C/7tyDmcjEkBVr/5tvIVd5rL0Jn0makzj5Hxly9FHYpn+Zu8J/psLP4udJEqAWY8tUf
kubwX1yadpWp2ZIuN/Xn7xkbqZi6UthnzgVcmqKgDzd/5KVUvcua600s363ZgO5B5kzF8NeX/1lR
ob+5krZEc4QFmwf3/vLSikl8xeZxznLNDPWMAWyJ2fVLdRWX+nJTzuv962tKxsi7281FGSo2ew9A
CtY7GUdR4RoOK1+ewSzJp4Il8ihzFx6d4sj3fEFK2TF2WBwofdPu4Y50b25FKTQzXO5DjWF1X2HM
mg4txcJguyzgmOBMtvU6cAZTnIYqAKAXL7raDNuLjcmUFVCifv09fgai/Lh3Ludi3fJk922/09h5
o2f1k4rkWfQGY6VH/zZlfToRqjeJJ4TV5WnSHLRfX/Vn+eS/ropQyFV0OkFnvhswVLpVMjmNOCdg
CZ4KXNV7dm7RdzOZ6vMFSAqLXtw6ysf/fsHU/Pr6f38xlSU8IkXYkjJu3r8rOHCLFFSxOP/gIuoX
htyO6T4canH760u9E+BcviseSt4sz+SCfxMXBrPqCtPsxdmOfZCPMA5S8iQEi0xgWe3blNoEF5qu
fjtNYF6VGnlZDBbae3p1xm8e9z99cZwczJbYyK2/jVppG6Vfm4F57rual8RWtByvJYWGARN/6v8X
L4kuvPBe8l/1N5GeqBIzNqxBskFgrS7mCMQdWzLKjBr1mTeJTW20LU91HTPKfdBZt/ngk+M+J3TR
VtRyy5PhgtILa4cmYWpK2kfp4G8vgNAoIjea35rwljmYHsYrH7tTtvvNA/yH6YVQcUWNhqXCZ8T+
PLslWRj03uyLc0ARod4tClLZZdxwUq5emgb9bAbC/AXxnX99AZeFMRXHdTv79QGxH8eLOLVhry3j
AhhNBGb75mkc6K8/5z99TCrAHnJrPqzzXjxgTLIf3MAWZzrF3JDLbRaa6SPI5HmCr/a7ka1X0J+m
QCx2jGrWXEpkVKLeXzHvyA8nuKI9jwDmTk6XO6+BP+m/WGDrepOkN6LKIMQFcQDkCI8c5eyRasFj
DP+hWlnF3L1ZJchS/HXx3jR4CWLL9q5tPSYut6hl1XBxxWlG3qDo6mg0swHU60iEjrjVvb7fKOb4
Bu+/Ft+E52wxcvEk/82RvHipr2riSM+l1hf51bw0m0QZyR0H+7k7FAN803WiBgLypGNkLoedPIh2
fsS5cYVc1DLX80TwhkwkmXx5p3YDES3dIXLbXqAMD2eL7BMnWDamtfiAl6LR+FAZ9OU2pipLcCDh
rAlpvoraDWAg3oykHUkFyTnb00nBmm97VXHuOWaevDZPrmXulbdDQjd845UNQkLsEsYnMasUQMec
fTWpLW5ItG0w48zLgpWS1I+3GSGTe9XNUbGJO9bvK9N3EDzXVlJpTA7H5CnykYvbZQtpToEnWEHP
M6rnvsigklqBUo8+CksTXVdIMH0jhxp0oxM24J1dyK7ANKT3BeUW0NyCll1KktzSkQHc93ZzlHTA
jWMAQedahj1ey2oIrkxKrzTAB9GvFam8zRnhsLDRxnaFw3lDUosETVZV94p09WbNcSsKNl5CckCI
5uG5ShkjBHbzyrklbOka5Va4ZWvgb5XoKARRjHFeW8JW43XhMduwBWQiHiqIsW0882OzIh55E1hY
ctD3ZxwcMZCqa8g2ac/KLCLhkTVe9KaqroC1JfONa5X1tTHBSNmFc5lHCHzjyTvaYRzdwiXuvnpF
6pacByNzb8YwE3CxhbQdbUgu+FdIQ6heRtNcPonWw4k1eBP4CE9+mbuypK5St3sF9nJHNED5mcOV
84lTvEM7soreGCjTt5AQdvpxUVhszJ7Hs46CDq9qWDnI1dSwZmDlpgV1tpgmbzVz3Frhf3mza4JJ
CAQKqyfDIUTlNBReSwu3KBB0PimyAk2fAYDDTG1ylUNjX5EGDOgIRSeMNh1JLUAzInlM7djAeISA
ZEY+5KXCrz4Z0eBafNw0KTQKcs69HQByNj8L7t8yTbnThbaAmSGyK2Z7w36tvVFZ2zYjDGKVE/T4
AcArT2wOOhaFeQZHMijNx/RL5op4ZlSuIuDt6c4m8BXBiVBwpSj3gXEWCw81Bl28Ns3G24z+yPAq
wpZHn9IzbmI7PPfKW7r1MsMkDpwRbUhssl8F2stslMNTvhDRRynbtxaeKq1ZWIyGzTyk7ByceIOP
CWJN1HqwCSx+PX1XPhwnDhDWVOefe+QDm3TOyxORjfKpxjzBHyoz/7rrqFBxUlUBolLbhxwjRMc/
CemWE6UUs/HB6cI/WBT9753ncHMayUoNUtjiTzQIq24pOTLF+A6fKryAlFU5PUjHZVFH0QWvWs+R
7OG868BhEVVJ3RyC0mvfaoKneqS1tnhq215DXvSnzfueghjI3+m+ZNtJRJMTz/dQTfifaeba5GkR
moaFcBC3+JgEckd2hrO8yAUA5UMHmR/6mOOGlSUSDZqc7iFcQwO9UHRnyb0nH4YvxSvJlVJSo97i
ksGAGLZ9G5q5ItcpYfdppgO07AzDHQ6c9q3SXNDaD+uXJEUTtp7idn64bBQWwnmIfdI8vcvxnaxj
Hq2m9lOcSd5sK1PcC03RpVJs3lKqM9ZkDFPPaLK0vGYY8eyk/rRYRFl4WhioF9S2mZhswksUVVtH
pNVL0Gu/5JwiT9sGkphpxJ+o54YSG9wReCCffOBnhlVJZsZ0XRsNLNLLBqfXW5V0Sbq3H4efC11v
TnzN8nRmctFsI61BBmOMp9yJ/x7eg2MDabJApLLs8AErSatjpdNWE9reIviCIo+LF5dXSBAkNO0G
MkDYBrHydJtmPHv2CLfbb3lGVeCxueP/+qFgAabFz9xW6qMKKrB4L2bBxgAp4tHlSd+iolNHvk55
sgbDfYjnfp5XRpTxaYc+bg7jyIrb6eHp0A+/NYnqAnSE4bPZJgPbVdtL5v6mGkMjOuQRlkHU5kSJ
rzBtetYWizEfBggRJBo75Z51wvOfpyFWT0lKfNK2q02gtBdGbhZlzmuUA5haIXnj+18mAcwvkAPi
gruSUTi9dmfHOpKhxwvn6svnI0hzRFtsxzpRvSSC9CQ/5Kmy3a8P8Nd4qkhjvE3GQs59GNmCXijq
UAym+2kO3dfGw26T4vuhoxYvANdDhze+aVo+yWUkIjsT7WmMmQIcwR59K5qMyYeIwbC99yEejUev
1A8oqTEk7mQZ1Ie8obIWd8vkQ+NajBbdQ6exuZ6WS0qq3I9wx51XcrvFkzQ8zgB+wjHERvP0NFqa
TWlJrXZknveBdsZ+9eKGFS96LUaY9PobshKxR25dZqCmRAl+OfAusJ1fFmGh6Ak5osZM3eZq5Ej7
1Nf8w5IWp7Xt9C5tARMCAVNvzC/L5ryYjKgqw5NteRHffSFI7LqQxH6Bfco3jYYcX+5aUw2TD6dB
AHpq9MeJXL5FGgf2a9V3vK+FBolmaTE9mMtsBRtlLRZ9wQyVmUPp7g2ZPS8Xfkhmx6htQIVFDHn6
HsTmPESxTsQYB1VDKnOIE3AQaTsPUzOC1SroaGgSvanh7npm4U/7z4Uu8mdZb8OlL41yS891zK5y
At7zbdZHsn7EcDYyRIKUG40zWNyiP9Nz3yTJtStDwNpY6Qgf4khud5xXKH6Wp8sN+DEX6YP7oOn/
l4m1CRUrzmXsBuHEskYacHOYVDx/QfUXnC/j05Z9sEdlR2JOUdvpjeo9hohn4hIGnT5cReFM9fPH
gMjH3PteqSEd1rlGPBtJgfdYd0FCCIdPl1HhEpeMGwbl0q2LqHMv6oLoEkdXG9JWE7jcohC4Tp2C
mQhHtbFWtaQIgfcG0HCsv5Ax5ow+3Di40W0Eh/uZjVCzYb4Xt/A0yHrQk4MTIfjaiCzkzVJBzQqj
UEnvyopBA0eV2Z7Q9TtoL8uZkzqD2oSX06+7kUn7MgPaKfHS1FiRMq67AJjLyqcfQdNXjbw2egEq
VnNozeO6GjomBfKLh2BXGx4E7uICwk56hPRbq565bljN08OPMIGKo9qzr2ncoRPyvft58Bjd0u6M
TWI3YH6IlKiWxwGg1nToiM+M7oTuwh4LptFboO58CsfruB9hXDLaTREszVPn9GxCQiP1ny/doYLO
G99X+SOcGKkee2/K7yj5fyVeBFw4RPQDdDHa4pqmOqZh8j0kKBv9Ci1ny+VITZ6oxQs8sTxSsGdF
muOR2HhKnj47lNl9TpOZ+xxXPNDSGZdpb/SJtTMLSGV0NJD0QDfLj9T6kxvLboVYs2rmR07206EQ
NHnJ4KuKm6Akoc2fMvYLrsS/iPyUEda0svO209R25hVO7Sy6SgK8gUDZI/ZUvY1vXGZ0YoxSUoWh
ygZ+NoPp+RgmksfT5BV/rX3BTbKcZbqnAgiWwUJYR0mceake2OPkektXR970kIYIpLKpNtZIX3ln
9EE5hSR9Gi2fV9WP6oJsPtDN98GiKDbJkv0B2Vx80umymAR0Z15IsyrTb+WFA5z6FfkZeg0XtIKe
A5xLIaosPdmZmK6x2CbkWjYdc1rpTio4UU/TJPMSeLEf2sex8sVtODk+dOyufUN1RoKDhdqZMxjP
tXAl6yeKe0ZrHjJbLTp3R2f0rS/zpp+kTI4+C+b2kjwmM73frALfu84bQG2boKJ8NU529ZJmuD3K
jnmvqXmFOkDtKJINlIClQ2CenpmXpWQF4mwXHaQTxd/swTXbk1P1vHGdboU7KSJuGH96h1FTIzFY
mXNSwkmOUYupjhzYpk57b/oVzdJmX3Ztv8t0Gj1nlc55NdNFPME/pmTn+MxK1Hm4JSohu2UVBJKT
RO6ysLjD7D5FVKw3Sw1/sHIm3ocl1NPBZcvsoJAHsw4cyqdJsyNYV3lbd+7kjitHTzShpw8Y7Jfr
CFvih6oPU6J0ic7dEqXZLTsWxF4hxM9N+Dd2ZdyDr8ZcQMBQ4W2thvxSGTrG176ynLfE75dvGbvK
74S2tc+jHAmdYV8lT8QWmNeCTdk+o7jyCZmOS9AJTVr69AAMkAYTt3PlWFN8C50D2n7ixh/zqgsf
SV0dpnWf0wxPW8fco3Wfb2H9BB8i6FZfy3rmNzmFGbfslAs/vF8KgxNrBmtDrPH2NnRw/T9zgv7X
4fldh8e9FFB+0eGJ268lkcA/N3h+/NSfCi73j0uZWDh4irEX6zTyP1Vc8g8GtEtJ3ba8i3Pn310e
Qgs9i50DJSFbKmXhEP6zyyOJLLMU9QwMPbpt8B8x7N4X3nwyzxHWS1vbgzS+5+f6II2JKAXU6v7Y
bF6CrhxBTuEyz8x6XcPR5z+r9OkLKkh6uHaou7ninfU55VtXssqdk0XbeyOGMd4jP8XMAkD/EJJI
9ZsS9vs63+V6tsv9or0CQ/BdAdRP3KUFLWGfVBm5r4k+Wlw2q60zxPtff7X3tTcuxaOmJUBDwlRY
iH++l7BRo7BPhX1K9Rk8VrSq6IIzNbnkdN92y+I/qzRhvsK885v66T98S0YSLUTyMmmjvcdjjHU6
zKbR2KdWUpaGTa3L8DCqEcWEbKN+/T3F+/YRX5QRCHsR5xjlHEbgT63BqczaHNODfRpLmnkcAdmR
rMbEZDM8dIrVoqAMF10h2uO4MzcckpkDdaIGkFTKGrL4Xa3+71/fpX+HLw45pEs4mH4yf+lVJiLi
nBsG9ulHEhQEFl2RTfnLf3ctoRsQKB91n/XdgAoT3CgkdtongoCoJ9gEiihANA+XUK1f32h9H//a
FUVeSd0e06ujEChAkfj5awHD0ctPb5+GIPreSvg6HGD+067K5SI0eC9/Z5Z69zApbNsQZTP7BPYW
qL43cJjxtFNYsPf+XbdTOx//9pVIChQSOQ238L1m1AvQxC0Yl06JxCO7uTRQRGCw+86alhAygtZe
MQTwkuqGE+l31hETsXX89Y39hxHsggSj/qxfVb3J+PnOBjjbg8BN7dPkdfLKSgthQLdha1QZLSOU
g0++TVPZuKt5AUGwuby8ju6AMoP8rgP9T6MXjqhvo69hcnzfikgzH4FkWvHy6jCzyz51LOgNcJL5
XcLgP13KhftCB42l5W999qnyOGKr2jrFDrfX9zUIxMh0Yq2Huf433Yif1xamb019I+3EZmWh8/R+
+FZRh6awroyrgBoBRCaoxy+FRaFrGSlUDsXM7PCb5/rzFKwvSaCAIhoDDB0P+H03vUoJZ6Lh7V+Z
AZUE2yvY6LdNS67raJCr1hJVi1GH00DkUTu7ZMrldA9OyijYziMqxZmkY3ovM8iPUs+8UE3BGok6
dhPrssyvP7JzWWL//Zaj+HDRHesmNpIOC9/KuwmF3NrEnnLLvmozM9+ZS7Tsytg1dqFo0x7hYD7T
U+Sw0JTBukyq2d0Kftm5obiSb+ck4+QZwHyIab2H3dti5d3bhCLJJVZOn2olPYxow86QKowjOOYh
qGOXfjn0AIZqDmbCjzW6kqZmfg65r7SOo0zql053rbzQxvmacANhPSXzPSIkaonIVvxnjOwGBFs/
qMVBtA6/mhy1hhAln3TIddbEgbUK+9hy91lRcw1doLqYe+saeu/KHgjcW1FIQv0dlYyQyuYIRc2+
A13Lltu9uvTm2i7MqcM3gmS5SwgnXaT6BT6erK4gUs4PwsMgbMjOoNYDYCj+LMg5Rwy1WG6arkbq
Q88goRl7Xeq+pqi16OMm0nmdhU+BXFR6hR4o3OaUSb9WSyAPQ63qh8YFl+qMHHtVHNoYllt/cFaj
77CgXqqPhsVBh5oGPT+S4NfWZJM9RLvwebZlvL80yC+t48sJtVsk98cnBeChbcPlWQ4IEyrf5jld
wqPF1LRvKVAdCWaKzM+lDWDaegiVn/tq5k8hOsVQHBT8llwfu5eO+4bKl2PZZZUrWKnR5wHlXs15
1CSHEBg+JTel9EE1cm06E8W8qKtIb0wuPfpL8d1MJKdfumnTFhQxZcNLgbSOa0YNbFDSsdyUuzkn
SQVbv/TmAgpLQDDW5ShpUN8iWNEeaBFDC+fDWI5KiYQnkOjNLSPev9IM53Cb63TNyKDxtZmdnJIM
BX0qFwoRX/UvBaso4G+Q5YCWozUR5u6RD3taOTdhc9Gw9q5TiDvmjHV5RU+N832FJPZmURkgbxHT
wsVKTF6kdhCv2qKBwYvUt3kMrUUelmVEAS1D1/5cDEPx5C3xfIMzm0h7wmXFipqA8HYiNpurOCsJ
ywbwzm/JJrzlxVL2G7MNXKpzSwzpz6UvtlJOMt96pmeecjuCnZanvr+OnZZCP22P9Vws81MKjmJL
DkMFN97Ukj7GJLY7sy3OlIxIKEuCPqdg0HTfPXtBTyxVfws/CzvgPCVI4fuUmWm96KoumbuILTsE
H5/cLG3aHUJm9+u0KBSnXVFc0+pswp0WciBa7qt4I5Ky2A9lX976WFZx4y9t9DnUHTjEorBwXQ10
+j/2zqy5bSTZwn9F0e9kYF8eeiIuJUqyZEte28sLgxZpACQIgFgIkL/+fgWANgHJGneXIwYxMRX9
1JSLQDErKyvznJPRfnarIo6+vXKy0vqM0hOCF3Ql/EJr8fhGNzbeHsSXcfgShdv1FAj94TxTd/yM
DlAf9IDL6MsqWdn5BbXl7GKtpPaVCEaziV1R87wQEIPplhhQ0Go3l4AZkVL04bVG6Pm+LUj5vQDO
krxYpXDG9maxX868uJz6o2D0Zu/Gm0/BemecQxJD/iYKYKDTW3ECKnxu5zC16YA3uphpG/8ceqV6
uUliJnJG5J8pWBqOPovjCXwJFPREE6MY/eKtSyenSQq4x4vFL5+UL4l0nWtQt3vzIqID4MSYoWsE
Z9adwRH3fJLiSUZaPkO+I96PptomLj4ka2tL+8wouyyEHlXkKw+hncWf3JDmsIGr0gRjNNMvipDn
cGf55g2nEuqQB9z7S8vYlvBOFX5RGxTCS/IP0WsgXwl8whyjHllEZPO6bDDSVmyJTJR2pnGS0zoW
cUMCbE2vyKHjbfOFlyo4pPjgqu/3yG7SGyCnkpXaEFmmTlGZgFcDvyKhGm8VasiU4g7nlP7jzzOV
glmd8ar76uWZy3nsFCaNMUPNiGleIBq+KmqVZFcNDq9uxVc3NR1V3KNoJEoIZ+1I3OwSg61f+Ob2
2qgQBriui09JgtmexzY8ZApxUfhZi7ce8Rzd5iaqHouWmaqfQWkzV76TfNsnO0OUFiFJhnaeTaOV
US7BpNBSA/ka8yP1fPdF6rvZdRjv4TxElRcUk1Bd+V+zXT5fkVadmgZCxecQjrfZp/AAffUdAgV0
onc037nbkS07t8JgPfXLcnu9GlmHS7ToAE+76FtOEC0oP+zMdPOWEsU3LTx8QutQvV/nGokrK4SA
qLmQGIwi0RZe7nuLQxCU77zC5pdjx6+mW/KyCI17yFSgHxXAy9mGmX0DoxXhoqoMkw0UPfw4whOZ
V17nbqXA/Yj3r5B/199akIVHk3SzLtSJxa+wAuFElWkU7So0JNQ8fFWlqXGP4kJ4v1WN4u0mcLbn
aaxmD4gihtMYxPVXtEN3t9D0D2TkZlpAa2NHh0vtg54oi0PpTjbbEHeBJjfcZse4Aa7wdZaMyndl
7q3B0RXQuAPP/LIuLRTXUzoSc1ZGKqXPve7duSTNXqUVYhojt0Sl1N952VwLIAVvEHifRtAfb1VL
GYG7yBH4u1JxeZcjgtndBShKjYYzxsyuLn2wgO+tdZIgIKQf3iWBP3up7IvDm9xX4om788rPRZhv
i6mSZUZwUwVVZZ4D6R4hwjArnfWdVZHgvnL9Irvmljt6uaLH4QclSDXajKyLDdJlI1tZkxd1yruS
E/6buttmr4ok2V1VHIS30SrbhBeJ68/I2qtcL3yc2xWygSpdF4ksRufezt698bRdCT1hNaPbC9Su
9PO6ytGwo+XJS1qG4EZ1Bf3Q821Cf40LmDzFDFR4rL3K7f3BnICggvzuhLaBQ1TLZawhUHjpIglL
LYD8rmFstakeWofrrLCDt9lG3X4o1H32lxPCL95VB0g/K9HLER172KOkvVHXWNkXelLaAdS2g78A
oMM5lCsoh6IdEYQ0CSBBvTtwT4lCUtjnJgjxe/Bh1QclLUeg0nPAFIG+1S+dkZ7aE5Cg5uU2syHS
xVrgZlcFtvuNRGX1MXH0/IGea/aitHIruFQo9KI6gIwTEuBxaMNmd8jbI9WwDS5SHzTTNf15vpl+
5b3OVsAKJocgy2/0svJjqsuwx8Hy08HJILMOhyVK70eQbqeaYs3yC9cT3LXDvqpAFMVIzZqFkTso
/kKjHhn27hOaqDTytb3D6p68sK0gNxaF95Ebhgh6adUI4LDOrxaSQDKuN0kZVsVflb+tZm1rrP/l
Qv9tLpQs2cnV5hGb9SP4INDuHag73Tv4N0eou2KMFZPLvwVsViGFQjqjzYSi/MZHomYrWKlchn4k
Qs2xQlFTR/nVNsgaikZkx0SoMianh1wjmVJF4T6r/R24ezfXQipSQW+cS7gJ7B50vS5uzicpJLoB
q7Cjt+VdsVl4WQgj/OvJarxuLnRnUbF5HQdRnv35By9+kvl4/AW9TGta6eEmqfgCZ4XjdOgZ7c6D
3V3gUqRdPP9V9c365EpJGsxxyK5QzoTR8xhOuVczNTQJk1+tzJC7N6HpSNPRUpkgBwsH9Eu2qjzn
wUfxIQfXlWgZfXdiUB1BdAMCcOttFiC7HNu79wrDRy7xapZ6ohgRFcuAgDfYvCxSIxsZt0B/Dy/C
zF3N0vcOPcFvLUC6s/f7bX5Jgse8yWjD9XqFFisNkeD4RLDE0NamDJeiPKztLIS8J+VOd/MLKuRb
f/1u66KaAPiOZm028Vns0AYhoKaSCY2Zm5TL2oc9GO/bcLZF3eKw24flJSSrUN/c2jnkJrNC1sRR
Ecz5MqJhGv2dIL5MSPKk5zQpNPR7Y2Qnh9tV7vqjdyVAJSOa6juPrhSIN8HOrWZ0Ck6D7Kr+Rf5r
vEb7ImJTT2tu+5time7fLjPO2ewoCyY+ra37ffzP/uj5ic6Wv8Sqf0JOrX6o+omfmyOcQ9ovFss/
/9D1MbkWl7QUzkMM/Y+zMI689mNUfUTLAnaR2mhdCog/RaCTRfrZMjz/hs16Pv83z71Bs0AvFjgX
fOWJT/j+y/yNRTDUMaUfVARQoq0HWf7TRbA12EdCWkDDFQ7r7cmJC/nGTl3u79qAodCxAm1v6l5C
zpTRfX3HHfM18IFg6DTjP7QKD3ER5WIvAuXo1Bk5p35tDXoznOwDd2wC6rQ5cRsT6O0DF66ZWCGR
mq5H84UD2gfs4HZzNjq//2gj0IvWNmzIEe1ux7RON4JjshE45ARBrR6D8wY0OGHzSm0HXdAKoRQB
/2lesrcdbHNsWARhOsDGegzPKdRuXG4RcHkWdXBNRK0dE6CIb5Cd19Dob8Z/yBnMF8TYF9yb0uAh
Pw21Cd9EyCr3+q6QERWcUlEsZ/Q2guCqWvReF7p/xxODLxyQO6AkK70IxlhzdSqCdK6uR88UxFUF
G4H2R+VQjGbnDWgRILE2Huqfu0Td4WqFHAql0fodxUue7gdVEVRjSm0WJ8bQTMCU9oUcCLy+Ahu3
MYHePnBB4OguRTZq8vUYnC9E5Rr/LecM7LFmGtRRoX/Wo28CqjsmZ00p32iPxaFZArR6Sqlyi8A+
ULBzVeCvTjeADT5LILcopTcmMrjIiKuNoHVLvb6G4rRrQhMX9HgxejbgsBEQaAFv0/7B8LwB/qv5
aSScoTYWbYccA7b1k6ugj8kY6SCBWncwvFWg/UfzUBKrQLZN0GTB6TcW3wsQXRWnqTocnG3wMLwd
QY9e2VUwjDE7XkE94em7gqrSsliA40gnDs0fUsFUCWakPIK4NdP4wyW52OwFXEzHL/L6NpIEgBCH
6hchfcv6RS5L4i6IPMKPHX+6Co41Jn7kwsiFoR6DswUVXKZ0mOTg/Q0UQQRkTYze6eA67BXyB1xM
GltojG9AkTIhviO9I2ijQGWCJIrRrAIu5tQWXJ0cC25TRdmgHoPLHoBuECBWOb9gjpFH41p08luf
roLljkGXIyaExFg9hnc6cMbLroJuj8HnaI5ltmmC3sWBTJJGwy/kW9p4aXB+Ac1Y6R0hLo8sA5bQ
3Qm2NbaR2XS/ZxMHFycBBzakIwRtzK2IaJCcYT16XtEmfUCpkQaMg3OH5JBcaXeoIz8MLYACavP6
PXfI6wNx5uYEMrgezVk8oEMBqTPR1kzOHVq4Q7TTqGY3b9kzAtcY43VJ2WkDfH1TkX19nTwq1CQC
wcbZP1FbEW2KBPC+WZ7BnYmUfR5p+/3tCpM9NuhoSM8lIkEx2FunZyItX8cAtTl2IACK0QRkg9oK
oCEktwKngU7H3u8vKYzrdBVEMo0TEUZIe2UY3pkIeUE2m2aQL6LQCjXr6ShRVcimoV4gaDH1gg/J
CghopN8ft0+qUMf1Nzu+bwXumOSCUBccakpV9GIjnJM7FgwSx0TBnIBPewRFGXMIc3JYw7MCglZp
X8D701qGlHFrBb3gAB70GEVDEgyioQFLPaRdwIElHRsKXAkp9dbGH92YySqj60gnt5qtiok0Bjek
VdC5xcnuAm3MHQDG8TE70rMCSs3EBnTpPFbgBhgdgBqRXAVxV6Snrcvh2PiC3l3RdsbCUGhX2n7e
GN+gbMFSZW2B/pRonQD4PJacezGSDQoHJCPU3tZjDM4WNCh7srZAdGAYFi1pya02oxsjER6CvhBV
6WNadXDe0eDcktwR5JbRBBAx0tPwA6pNfILuq/EDrTSwM8IguyG5CmJH0GOEjGITKD3KquI3GsBz
6xea0GxIfsHAdUuuggFCk10P/g7NzHr0dkR9dyJkrAXTB2YFAkMk+/5kiTT6K6Ho0Iz+6UA8DcZb
EUCUegzudNAJmJurnETNUcXtIYACELfZDJhV5+4IYIkognjpR751WLagozEgvQom4DNeEIH6J+9O
VJvoZy5o7W02pdl8A/II0PGFRgg/zT+3BSqv4FApPEICaUbXFsDrohsGWgFF53oMb0cYkPslV4HK
o05ymQRqezz07tE1Os2mCq9Zg4uUyAi36U4pK4CmgW6Fyc976gpAq6O8g+oDt8d6DC6NRJwoDVon
mQY8lYwiZZR69MJliAsW92su0K3DHN4maChhcq6ACyRqNXi89vDrHY4kkkisqgBZaSdSj3rX/ZJD
/IU/+s6HOfeDcFEzYYJl9hRh5md/cPSDjz9v2R+C4iHg/Z0/FAS95rt/EGX+1QEE1/mSkw+P+ZP6
e9p/3r7g46/ufNfxrY7/8zpYpvP0wd/XH+zbx7ybb2DT/F84/zrfzE/RyFgflvfjSf78o/OcJ07w
30ycrXvzikq19LwpjUei7sQ1cFh+4vU8yubZ8RHFz0hDds5j2ZnP52HwLU6joPPUDcxTeu44jNP5
Ij4+Zc0vqjHE8jPT4PQhDx6KvDN5TV6SnfxiGc7Lebo8nbkhQkjP3OLrz+JvZ9Aei83X7rI3wFLZ
b7lk1YNF5/dsMZuyM18t49TrPjK1JoGDlJ35mhUPguM8tXnrVPKO/+NJCvF3V//cVn+xmPsdA1Qb
sJ7sA79A3TyKg+6ObNhj0lNHi2De8yINtkx65rjsmkUDU5Kd9vaxb2pQYNITM0HxsN4fzaC2iwZO
Izv1y7gIskfL3MBZZed+NQ+ijvdogVDy86IAMY8Wp8vR4mrkp86y+QOyFss879h0i1yRnj948ANv
3qUZNhQ7+alFs+s471h2i7WQnzvLAv5Lko5vovuwqDb/jtnjIu1PLSrj0lPHUd7zIUIqz5Wf+W75
NaUhSHe1m0Ku7EPfLXfz7rnVks/kJy7PruebJPOD7rHeApN+x/w3yzRbdjxVC4v+HZO/WlbBQ+cY
Y3JRNf0dk3+O0/VxJuFhmVqkWaWnjtPcPzufpzEnZddcKFX/ti+4mK/7e78pnMg+/70fdFe8qURI
T7sOiUi6txr6NIr0vvTU6dLrM7nrjLnsxK+XUZTtw928d01ApleUrmWnf+vHi+XZi+zR2dbku2Wn
fxcXPzFEAb34Dde+5gseG2KL7JB9/ves/jLLlp2Qos3/ys9ddW+VbXZddt4P+dw/GobwKWC4RYpS
dtq/lumGk+04UT1zk/yTnjngZtMzb52c8G+42zzfrffn0iS/dL/5uMzys7+eevgmKyi7Lh+fE6KX
ffafCzs9O/NTmabvkJ7H+aejOMpT/6ybXBN/8RAu5+m//h8AAP//</cx:binary>
              </cx:geoCache>
            </cx:geography>
          </cx:layoutPr>
        </cx:series>
      </cx:plotAreaRegion>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olorStr">
        <cx:f>_xlchart.v5.10</cx:f>
        <cx:nf>_xlchart.v5.11</cx:nf>
      </cx:strDim>
      <cx:strDim type="cat">
        <cx:f>_xlchart.v5.8</cx:f>
        <cx:nf>_xlchart.v5.7</cx:nf>
      </cx:strDim>
    </cx:data>
  </cx:chartData>
  <cx:chart>
    <cx:title pos="t" align="ctr" overlay="0">
      <cx:tx>
        <cx:txData>
          <cx:v>U.S. Profit by State</cx:v>
        </cx:txData>
      </cx:tx>
      <cx:txPr>
        <a:bodyPr spcFirstLastPara="1" vertOverflow="ellipsis" horzOverflow="overflow" wrap="square" lIns="0" tIns="0" rIns="0" bIns="0" anchor="ctr" anchorCtr="1"/>
        <a:lstStyle/>
        <a:p>
          <a:pPr algn="ctr" rtl="0">
            <a:defRPr sz="2000" b="1">
              <a:solidFill>
                <a:srgbClr val="3F375F"/>
              </a:solidFill>
            </a:defRPr>
          </a:pPr>
          <a:r>
            <a:rPr lang="en-US" sz="2000" b="1" i="0" u="none" strike="noStrike" baseline="0">
              <a:solidFill>
                <a:srgbClr val="3F375F"/>
              </a:solidFill>
              <a:latin typeface="Calibri" panose="020F0502020204030204"/>
            </a:rPr>
            <a:t>U.S. Profit by State</a:t>
          </a:r>
        </a:p>
      </cx:txPr>
    </cx:title>
    <cx:plotArea>
      <cx:plotAreaRegion>
        <cx:plotSurface>
          <cx:spPr>
            <a:noFill/>
            <a:ln>
              <a:noFill/>
            </a:ln>
          </cx:spPr>
        </cx:plotSurface>
        <cx:series layoutId="regionMap" uniqueId="{4C7EE87F-22F0-4402-9DEC-DDD676C22C8B}">
          <cx:tx>
            <cx:txData>
              <cx:f>_xlchart.v5.9</cx:f>
              <cx:v>Sum of Profit</cx:v>
            </cx:txData>
          </cx:tx>
          <cx:dataLabels>
            <cx:txPr>
              <a:bodyPr spcFirstLastPara="1" vertOverflow="ellipsis" horzOverflow="overflow" wrap="square" lIns="0" tIns="0" rIns="0" bIns="0" anchor="ctr" anchorCtr="1"/>
              <a:lstStyle/>
              <a:p>
                <a:pPr algn="ctr" rtl="0">
                  <a:defRPr sz="1100" b="1">
                    <a:solidFill>
                      <a:srgbClr val="070A41"/>
                    </a:solidFill>
                  </a:defRPr>
                </a:pPr>
                <a:endParaRPr lang="en-US" sz="1100" b="1" i="0" u="none" strike="noStrike" baseline="0">
                  <a:solidFill>
                    <a:srgbClr val="070A41"/>
                  </a:solidFill>
                  <a:latin typeface="Calibri" panose="020F0502020204030204"/>
                </a:endParaRPr>
              </a:p>
            </cx:txPr>
            <cx:visibility seriesName="0" categoryName="0" value="1"/>
          </cx:dataLabels>
          <cx:dataId val="0"/>
          <cx:layoutPr>
            <cx:geography cultureLanguage="en-US" cultureRegion="EG" attribution="Powered by Bing">
              <cx:geoCache provider="{E9337A44-BEBE-4D9F-B70C-5C5E7DAFC167}">
                <cx:binary>1H3Zchu5su2vOPx8Sl0ozDt2n4gukhpsS55ku90vFbQk1zzP9fV3QaRsqkxL2rF1TwTVg0MmQWRh
ITNXDgD/fTX86yq5WVcvhjTJ6n9dDX++DJqm+Ncff9RXwU26ro/S8KrK6/x7c3SVp3/k37+HVzd/
XFfrPsz8PxybsD+ugnXV3Awv//ff+DT/Jn+TX62bMM/etzfV+OGmbpOmfuC1vS+9WF+nYbYM66YK
rxry58tFnmU3V0141TYvX9xkTdiMl2Nx8+fLe298+eKP+cf9MvWLBNI17TXGMnLEJSecUm7f/pCX
L5I887cvW9I5klQ5ijj8btKLdYqBT5TmVpb19XV1U9d4ots/Z4PviY/XLl++uMrbrDEr52MR/3z5
KQubm+sXH5t1c1O/fBHW+WLzhkVunuHTx9uH/uP+2v/vv2d/gWWY/c0OPPM1e+ylX9A5X4fZzd0S
PQMu/IgyIRinXN/+yPu4CH3kEEGYLdnmdXY39waeR8XZD8x22AyS89VBQrLIk7xaX+d3K/Pfo0LV
kdaKc5s5e7WF2PyIM6mooHeT3mnL46LsR+TnQ8xAWbw9SFA+5m0TvFisqzwJs/XdKj0DNPRI21Qz
h5ANNEBg15Ap+0hpZitCyEZhxN3cG4SeLtd+nObjZ2h9XBwkWn8l62/r9Dlhgj+BWXMcZ2bQlDhS
zKbUsZ0NPvo+Pk+QZD8wPwbOEPnrzUEi8nqd1ev6bm2eQW/UEVNMOlrKvSZNqyOqbKLsHUe0IR8b
vXlcnv2w3I2bofL640Gi8lcVTvmzmjN25GjqgHht/ftMXWDGjgw90IKLO962C8sTBNqPy4+BM2D+
+ucggbm46V+8uqnqm/H5VIbZR4RqW3O6dTXOfVcj2ZGQiiMy2FqyGTd7mkz74dkdO0Po4tVBIvRX
FT+3SWNw9RoWi2y5s7qPj3aOGNWEc642Jm8W2jxFov3o/Bw5w+avDweJzWKdhN/zKgufkwHII4cj
tNFE73U44GdHgkhHErbVnzvN3VLpJ8m0H5/d55khtPjrIBH6ECAEfnFWJ+vs+m6d/ntSgKyAcJSj
OfTo9memQRJZA6KUbRzQ7Q/I9q73eapU+1G6P3qG04ezg8RpeZOs+3X1jBkCqo9sW0nh3BEzEObd
gEfyIyaUYJRsQZxZuadItB+fnyNn2CwPM09wl2N7kX9/gXC7Tb89q71DzsBGToBQ0IB7AMkjmwhH
C7oFaEYT/lOxfgPWNoF4/+HmwB1mdHqRV8glLNdx3jyjg2LyiDFBkSqgG+M2UyyQPmiWIed3/O6+
8XuqVPvxuj96htPF8iCN3zGSX+H1M0LkqCOuOSeMbiiETe6rlgLDU5IyR23fMPNPTxBoPzo/Bs6A
OT7MZMLJTV75z2rsnCPBUC5gehsazYGh0C1GJRJxG+RmwDxBoP3A/Bg4A+bkr4PUmLPrdfCMeWvG
kMTRtnTuKPWMzxGCkJVrKpU9YwmPCrIfju2wGRhnh2m+voT1VZ7VYXZn55+BYGO94V04FfZeH6M0
ym7g38Bkr548SaT90OwMncHz5TCp9eUN6qJ1ffOc3JojGY08tI0Y5/ZnluFBspoy6pgwdfM6zNxu
/PMkkfbDszN0Bs/lxWGasgSFnjys71boGZQH+TdYMlTZtrnRGUGD8hCmBOVqG53i9V10zp4g0X5w
fo6cYXN2mP7/LLsO18+attZHyOtopu5Sa/DvuzEPFAcpbanBnjeKM3c3jwv0G2TuBs6BOVClyfv1
3aZ9BoVxjtAnILhkbLPqM1Q0PTLdH4LY29dntdGzR6T5DSS3o+Z4HCYfew370V7F4/NhQuURd6Sj
BN/WO2eUTHFoipSSki0DmGnKUyTaj8vPkTNsXn89SAfzJm/D+pnNmH2kFSIYIX6G+LtmTBNUGIhC
eW5L32apmyeJtB+dnaEzeN4cpupc3HTr54z9kfekXDB0Rm3XfqY4hAjEMpwquSVvM272uDz7gbkb
N0Pl4vNBKs35uhqft2ZgeqNg0ZCNvu/ypTiSNkExW2/Z2izkf4ok+xH5OXKGyflhxpnn67peXwVt
fdM0z0mXnSPEKci5yK0ngULsGjMUc4TN0Xqj0GOwy5OfLM/v4Ln3OHOMDtOanedZ86yMGdlmLD0n
Gjmx258ZNyM2yqGME0eY+sE9eB4X5TfA3A2cQ3J5mKYsvApCf/282RkFddEo2myyMzMXA24GXdII
Y7avz/jy+RMk+g00P0bOsTk7UGxMbuZ5yzMm96KR+keHx+3PzJxpdkQ08v6oz8z0JXyCLL+D5cfQ
OS6HGV+eh3Vt/i2K8G6R/vswk6K300FJ+kfaZcYEkJdBt5qD5ult8P+L2jxJqN9BtDN4DtLHA1We
us7b6jkRQjOnkMjNsP2da6YzCiGnJHelzVnQabbNYxL9Hp7NyDk2h9nGbvrwTtdpUQfhczZ1MHok
FEfUeXccZ8YGTOONRM8Hug83xm9m454s1n6UZsNnUF2cHqQaXdx8q9Z1vH4+Q2cOTaE/jQKJHyjs
Mmqtj5A9QE/1nYuaqdFTJPodQHfPMsdmdaDY9C/Ob4bw6hmLnZQd4RQIjBjbojPTIWKLI2IrdPAq
UIddRm22/+PS/A6Zn2Pn2JwfJDZv4wRF6Gc9/IHTUYqiuWZ71nDetqGREwUwti1BrW9/7uPzFIn2
o/Nz5Aybt68PEhuzU7/mVXy3Pv89eWPOEVI0DjMncG5/ZlqDdkJQNxu+aZvGmZG3p0i0H5ufI2fY
XHw9TGxuu9L+P5xwg/ZQ9Gj8SHzOjoRIlD0V8p5CbO3eHKEny/UbnGbj52gtDhKtt0H4jL4HR0MY
DhYgm7M/OY3GNLxC0Zq2PW0FLdv1QI9Jsx+ZzagZHm8Pk61d3gzPeryNoFeTKoZznxuzNs8WoJoA
k4fTbz/LcLuAPCrOfkS2w2aQXP59mCpS3fj5c6bXcFQXZgodGuKHm9+lz8Sxj3A2B4ep2Swj/fZR
SfbDcTduhsfbwzyV8w4NT/WYdOtnPZcD06U0juVss2r2nJxJeaSoUuac6AY1JEV3NeWpUu1H6P7o
GU7v/jpIvfky5rjBw79bpufhaFoL9J3tP9iGmBOKQ1AbtbcY3c29OTr1BIH2o/Nj4AyYL4fJ0DZn
9Z/93ADiTgp6jATNRkFm/AwO6MihNnLXYlbJeao8+8G5P3qG0MfDLIV+uambF59DNKc/q41DjRp3
D3DUdbbefgYRLokQyBwgNbBlCzN69mSx9iM1Gz6D6svng7Ryn5p1cGdm/nsTZ7o7UKtGinObI5h1
3t6ee5fovHHELLx5TI79kGxGzZD4dJiF0M83VYrS7vOBgWMDtuQO/pknA3DMA25IC2TRbn9mCc4n
SLIfjh8DZ4h8PlBEnt+CwcMTR2mUcX6wsF3uLGHhQOE4DntsXp9ZsKfY1N9A8+NZ5tgcKDtbo3aT
+c2zRjY4OkgIhYP5DQW4jWxwQuquADdLQH95kkz78dkdO0Poy2EgdPXgrW+bWGPjYe698z+88Q4e
Bs1O6IWmP1MwuxqE4g2uu8ENXnf9auzOoG5I9Owyut+LtR+m2fB7T/J/dNPd72/B+3FT4HLdrFe3
VwzuXIT38Ku3j4u7D2dDtzHiXmawWbuz6z9fms7zHRzNZ2wHbhYdlzjtVPB+jrhZ182fLy3QuSNt
mqk1Tn3aOPaO2LQHhcQH4wJDdL2jiwpuTOOwNXoSMpPI/PMlaqmUodrAJI4roAOLg1DU5nayP19y
vMRtHGNAbgh9WQ5ar+4e712ejMiG/FiL7e8vsjZ9l4dZU//5kkKri83bjKRGHBTUOcN9fVB8FDgw
UXG1/gDrg3eT/1GyG9O0tdlNYE9F9D1JJ4/ay753rLJZNk3kjJ+jBFcyHtcjTdJFXY+cXw1eUmRv
SM7z0jkuLJZ6blwqK4/dTHu2F7gqiYPhU2WnVjQuKlaISbihN/idtehoV7JuQZN2nOgyjNraeUuk
LGTl+nZh9Z+CpvWqVRK1fqOWbNShU7pTa3N1Qms/LLk7hBHX1SLpB0t5x1kX1UW4GOvAy6zFDpB7
VocA6Hurg1o2xV2GCv9xHKqar05eC5I39cRvirrvdOKmvgyS2K1QqojPtc81phxImKXfS1GF46W5
zAqiOUFb4Xky0vvDp4dFcn4RCSEcgYnACSJzOp/MAJORM6R5XfnXJLF5fF6w0I9fTawt6/AksETY
x24qw4BEbhwUqnXjaChi6UZ2kcfrfKjHsnRly63oVWJ3tR2sJs+f2uWUDIBi1TRTMH0OKuFZw0pM
cSkupikmeFuqWc1L1/brVmr34YeC2dpdZomGKOxBU5JGehodBCDWu5vQC+IhtOIku7F7axQfeRZa
+Yc08fLp3cMTQaNmE6GfkTHcTAUzqjDf/YnGJC31JAbv2hyhI3RVJF7MbNexoeEDlRF729c5p4E7
Cp5YzaIgvuw+xCHPou8PSwIWOpeEK4TcBFVHCbZqlmRH7wj1R1sPkbjualWJC16MUdO4VWohBHzl
12Li4pFFns9IwMvQmMYFNo2DM2iwQ7sz8jIKncwSxVoHirbjqTeqqP9MJtnUzkJ4fq+mR2acr7Yp
dCNacjjm5AiLZjNWZU2Vj9VcFyxo8enNENbTuzZsRffBd7Sfj0tPCx/P3Y74/SZxpF29HZog5WcP
r/Z8g5k4gSMFZSwqR7p9JkmfNUPXa5/+E9gNGV+PQRCOVyqTGlA/PNN8lRGP2HhaakvMRulcPWPG
S0VJRP5ps1zG502RGFzDiFF22gVOaSWP2CikBe5tJAf3rJmr2BS622Gp7NlGaiI15aofq3+qDFsq
WFXUm6DipA1G4OpVZTIQF02qY6AXMuaBP64efmL2y+IKU6UwvAXcEo8+096R+UFCCpn9Uwb26Gcr
bPspXtVlFujoZAqDanrXVUEF+4SjExFAn0bbH7sTizcTdDAVTRYGZ/1mcdKIZ1ijiVsjE4ucaZpT
GCeVFdSt4z5X9VLRxlK9G5K4afVK9rzD3urGNu/yZeDZDQtcNGBqES0b2frjFemroQ/dLk6zaKWG
OHSasxBeSE3LPLY6TFN3dRSPC6typNcs6rBMgJkoQtZdyppW+PiiqAqIJWtThnZrmVhd7MaxM5XR
caQau8owJ2l0sfCiNIINtmu/x/orP6po98rphi72XwdZHMS4Ku3HNcnvNq5614P/suEkc5iNA3RK
O/TXrd1mXhFY9jR+zYOSptWpXzReny/11NSN59peYzzCw1MabdnhDLj/Ch2uGg8KVkOUNORk15JE
Mhmbslb9V+0LhByrNtQiPudKOrF1Ydc2JHBZotuyOB6IRwGElaRGmofFmO87G0fUlbkfWhrN5oal
7YphEd+SeSLpVdKWFbZVORYGFewGb+wfmcs80u4j2+BaCjcUoDiKizvA5+7P5YRZEhchd64H4tch
u3HGRAbBmVe0cKR+XhqfkYyixYb8Tx8SThFnIITtwIb+YrVpldSVjuL6arC1saFYfNV98BwrxBZ9
eCoy30q4o5agxcKc+4OLRBff/YeM8pzEfeek13XCeCpPQ+1lnxKnAelaNNL3/OLtoCfPTt/kYZUJ
e8W7IJ4+R7UsoJ1pAoaHHRd5qX4fRXBGbBF0mZO8iTu/UuNp2zOGDfqw0L8Ag2Ic17jDCOjgyqI5
QyM6Vs7g2NlVNjYVpKgsHUffOzJa/O88TwWsh5d2+aObj/y6+241ABYX3hQ3+86UwLOIPRQVt77B
VBFnWmjJw7ZeSFUElb0gNHHq5BR+P5brMUj8IV+WVVXBQKTW4HSXYTr1MBqBGqbmm5+RSB/TTDjj
a56OrFbLR1ZJzbGFgJLfqok2V6bPseV+X1RpW+XfAhU6MGGRGpvpXS0GY922BlnXRS0uLOqF0KY6
YwzsNhOj8So6ZrCk2IBp9F1sjGDosXjq3Y6wPPq+YZTMK0CX+ND64u/a1xrGtEtljJ3a4RZ6oJNV
jUBckVHSAZEg9QzntOogwITOOCTqvRcUzfB1Gk1M5JbD5GEtnCiicGn2FAqYW4eVHPpdBn04vCsE
i9Ib0bckJC5tPPALqL/mf2dhhq1ZTXkEGUkR6ax1SdaSv+M6L6Js1YohmT5PDZXdZVeVYCR1hL/p
3SCLjD8JApEDMycYekyd0iCEg4hoYUHRPYXPoG5uR1HgH49BJjLu1n3k4J2ChB7eEgpZp+KEd0PQ
vG96mcL7jeUQgVPWFYvghCNfY2or7A0HmWhvZrP8sRAXVMdh+bVUIe9OPdaV4XnCMjWe9KQestdB
aY3tq3ZoB+ylQXnG8oVdCFajujownmdj8kvlOdC2QpWG3+UsK+L4dPsAPGoCPGqGciqMs217FhaU
2xm2Xz34xoglqbStdFXWnsAfoSzGNFrURRxVd59RFqVVrWjo8TBYYMvl/eDSYOJYg5aGI6Ye4Jii
VyPN8Uz+ZlVZHPdYOa6KFm/o+wbuMEuqFq6VBNrMSC2JMHQsPIFlKUZZ4vFg6M12yXUDGk7jPMOm
iTwRpR+yhudSHkcgYtguBY8c6FSXaY1d4ztVAszoYOMDccCMePK48ZtY0VcWG8D/ynTosIb50EWY
H3emKuJ9VAlO3kbLSbYq6c88kXVxuPAnJOvUMiKDcWajQPiLh4h0IYbzknpd5q9yqzK4S6eDFVhV
E+3wMLnjmf1b0ZLhN1/RElxA16Ac0TIfcwZVaCO0I8BB+o2E76qc3HCIEU+Pv+zbyMjCdID7+BdC
SqjgqMoYO4VOuIH3tEMSHOJFaahMIOp1dhxe1Exh/4ctwy8LTUcJsSKmzRqXHSjQ93boWyznpKTZ
cwliWnYaNQPD+vi2MFvU5Aq6y0Jl+H9JlGFDMmpgGxALG8rG+hB6PlbjZIxHECOyjEpaGZVm2nxo
hSQjkOA1AuHMbQpCwaTC2MEqBLks6vG0G+w6Ss+7xCQtV2VVV5BvQnBpdjUNw6pZFrGeCD8dVMKH
ahnZlzrgoe6WBHdGG8sUJEE0HQvbOuax9gt63MSjz+wl9nYSLP3OLqZ3fBwHQ8Nq5Qi20mmfjBmI
Qp+LCxzU7eLKRUSQlDYCoIiGb3MShF7tIvlgEM7CbrTJsQNd7qyzsLaTcHSHqmzyejEkdW31r2Ov
lpDRs2pgUzIV5hw3yhJDYTMvQrbmo05Lj2UX+BIPPaiFsEPWJysYYpibVUP9aCwXftHmWrst6P3Q
uZ4jmuDUo1HLfd9VMcysuJp6boHXwtiOeGYdDTGItVsFQxD4b+I8aIm8aAZdm80TRsakyKYfQcDi
0TP70m6HGnvIo2EJHppP+YTXSqdrK3IxcQpTCb6OVVqmMfDI3MG2SFte1L1wDMPNyhYoZQTfPRCs
8jHt8Vm6tI0VbLH42Ll2WHhNd2w3RY93IidT4rWm8oxdiu0uHd7rJjKhUMBaH1aqYIPA+jWBBevQ
YRWhC8RpamyorqzomJ8B/XLkr9XoY6erpJ4MgR6sFlMzkgyQH+YS7qgbCwkvn3q8gOYplhgn2zRt
ie04CB7mFpxyNcI+jCqw2NvBHqvCd2GiODstyibDI6m8yit3Sh1DsWyrj8erVJVIr2wTK7D6ZnH6
vKS5PokrWFW98oOop9ZZG01TVbhKUX9Zen3mrZjdeuVHrxzw8GEO5z+uurGXkFhGvYVVytNAQrGj
dkJ+4FSFrVnB7bZOw968NrKcYuNO4WAyASK3jLmvLQWnRSzsSrqistJV74KJ+jb00/JDaC5THpfE
7QMiiwsnhNld1jquGsuVExnFP1bWJ9VHOx2SS40YKcIeqsqwfCWyoouPRd61xVWRwse8rvzUYuce
JKX4vpUiLP8JYXOn41hmeXLNomSqPqS5SPFdNBNJ+reTthLb7a2kyV8XlPdF5qoo07xYlIh96/a4
77nqLqoy8IbcFamdkjc0gVtdearpyKIERhWM/KDKKYIX7io2LPwh7gyln6p+TFwmx8TRblFZY/NV
O6RlH0XSIP5cRCWLB8vViTN6uVtoPL+Hfer5zVkTwJMhcpuSfpqWOkwmuzr2nKnPXw9QjtYVTXze
o+WoOO609OmSg6BNl37kBDkcn2jkq3ocW+VS1jhkMaIHOR9dZC1qvbRyR0YLtIw71cLniX+Ks87N
ssztfnrt6cy2T0hPAufYKwaSNW4jkylcBB7l1rsizlP2qa3LKspP7EKORbnSuT0Ml0Mz0ObcqpvM
+sAsVk+fmwy72uWVENWnSXZ+lrtJI2RVnKiB+9Pg2p0sxFIPUxKfeGETDcdTzlSauzrOqRMsZDXV
pfpG0khl14FT5N2wjEUzljc64rRtF60scuk6tOaNfdJ4WcnVso1tnogTL7VicaGJtOL4pBMFaG1w
E6iMNposchW3Tr4kvBknsRK0oZZ/UTl4mOjdln3bY+IJ8qH30zyv3T4PjUMtUpoW/FM/8qJgy8Lr
K68Dn7J9cJSxkxxszLN7KEw1jIiN3MyqIjCoig6dcSsahgTKXSpDHys4cKhDwISxcCm3DcMMrdEj
3nE0Jr2fmAcrevV6Kn0LlJQHZQfXw4M0gpdpMu4708koJT7zuOW5YX+ijk3kICMyQdqRdWmiT9oy
DcXfPKtxH9sJKSwZ6xPfapA8LdoS6bVjXtdg9ipGks05Qa8HWHBvg7tZCz32BWxZpELjNDyrNyE6
TWturzqSiYme4ttDElCizMGJbOssbVOTUgAvUUigc55WxiCmiQMf3eMYA6hJP+oGC1Rk0nhOVfZI
bCwqP5CYu5WTzKePHZJReC339IAPs6Pcgy7VPDepmFpHxk7GDKmMZOFEREMi5BJqUq11pQ1f1V4H
a+M0bSW+9X2Z5cfCiWT2xs+jDm6xKQrDpbJCGsoS6MasEUqaoiHfW6seY73sE9K1iQt/iESoKwtv
wNpqu+JYftjw0VCk2/y1qFPjpbYejJEc6xjntknBCt0b6Qn1LCxk4bNI5ydjmCLoSFoLCwszExkJ
2toKsH3uVmIqoUJuW1CTDZNZgE/M00akbBmTbFSJC0JktmJogwd84Ong8b+TiiCZvoERDpOQzwj/
2uZSld6AJ6ZRRoBRW3eSVBeZH3d98G7qI9vTX7tY8ig+DQrhp/0ZGrFFdzlJnJwPXDIVJpteVW2H
PFdhZ4ZU2E0UgoL3zmgCeSVKbJYUBQgyLMLermSzZLEDluI7nkngdHlRVfzULvy6U++mJnDy8I3w
pA15xokZPaC0svGoXQySeZnUzKhImZYmg59FJd7gdcwQNZIgNA5Lcpuz8tqwdE5KRybg2f7GuwZd
58NptnlvcmOUFmCBglaGbzbC7EcviUy6zMYKRN+9SWb4BX9v3r1J9/WJknCXJIBcziIIpKGGsWhN
xpfQwki7UY+44cAlafscoFY1DF/6hg608//pVO+H1SknMpbQ6hJ7IVmEIzhBdMwqZvZukjk6O097
4nfN0k9qRdpX+ICUgtT2+QhsW6tLMVc2VXgEu+hCk6xAnjxa6i43SWipw2rdVW1IU2QX26KBcRl7
Rt+wnjRx5nrcwT5LbccEgVHBEbHZZDCA1EyDXiLwBM7NyKfxNe0dxE/ojRiH7mRwaBmvu4AMWBRv
w3xq3+7ANepcVXjacNAxiME2IlZTpkEMBt+3EX1lfknxm4+YpVqNlmUNV7Rry+mdbXW2vaBBESAc
6YLKr61TJQraXoopoa21sHqCdKsVaBN0S6EMC6sGYoJ8qStD5P0ix/7was8Hak2KClW+HJQ16UVY
dTwDR9E8nz5j1Y3FnUiJmPeslEXW1yZ+wHYSHNOjVuFNxlQWsMnitJAceftVJgds/VOiSIBQJVbg
URvVy7rEUKvESnWWumOZJ3W5bLrOZAXjrDf5I8ujIxQdpXHVZ29tNgxZiQWZTMTNtdVgIXsijYoj
WvaLcyFiBvI69pF/4gXZ0L4Xg5zqM9UOJDlVtYOYAo7NYuAHdGg6mE6RxDk+RrOmgq2KyswwUSdz
YMUX/SZqHGI/hpaWUUdgpED4W6SHkblykpX2OxMFbgKLxJuM0Pk09KO/gJaNYeE2akLEyzplstwI
kmzs/j7IMkAaIiEP0dtsgCdcDUHrNc3KGjIWn8sCyRG8cRqxo0YnNgarAYxWsBjiOgwzV1gonKDU
GdAsXtN8MBH6uLEceqgN0U1J/Hied0/OCN9UgQvxUKFG2WSeYFUDCgueTvpvg9eYOLMLrCTgS4uN
ZaLduq3wvI/kIOdZNaSp0MfNmUnnmTvGZnnWscgyZTei+cZFb8rRm62RKMtkdh/Oif06lTTXZKHd
HxVw1NpnNSEn8IupQ3biW8g8Y59y3FffgRTCWMN2PTzXbTZwN3+Mb45AmpriaC76cH8ts9c2qZM+
iem3gaYtApk2SB3sRI5iBdQwqFICXziJHEajzRivkUTpklIli6JxEHcjC2FKtRohr7E9G8u8LeZm
lW9ChEzyGj5BirLHbw+L/8tSmZN3ILbEpgjHcUvC/cTwUHlp4/eS46sbyQA54KBMWAjnihDq4anm
e47i5kwbE+E7OPA/dVv+3qmLZqLMehRogq9xjmzBqzCtmvSTE/dO9capG9x48VDtZP5cFLYMt9ip
zTEcxme7DZcO+mFQ1PU/XVlE02ceSWMoo6gwhujhqcx3iO1WEBQK9tJ0VwmJRDXFQdL7a+j3g50k
Wed8yurGVksP0X7jH/vIOoAYhlGPxXRR8E7xh0R8A2834MjdZ3AbXim3QBYEEQsYgqnfFz1NYLbJ
xIxfC3049ECisncV5FFgosDBMqxZNSKHLeuUMFmVOEUy8bKzCMXDWTEHdL5vmcQq6VJThIX/jIfy
zLJQHE2Os9z2GU4P/wfrjTXQYDw2lA4XPv1aYODcb3Qq2uFTm0ZmI3s5Mnuxa/U5iObDU9FZkcpg
ioqkQMMFTvOgODrLz/d5gRQEYd6lYvntXC1HpiHuSuMZW9Rvwe83tfcETTpYhWzITFJh+1vVtYZQ
W72NxeVMmvAf1KmAYXfS2gMBt+KotaY3NepvAgnfIo37k5G24BerOPPAJsMJlcrueJsnR3LV5Fyt
JHLAPyZlT3ity1MD+MQjzGLdFpPkhsl3BAmDZmnxwCAZESh578oO1dx8iW9lNXmYbcYZZTbs3Qgp
QjhKz0NQQN2RpD0ihoeXVN1XF1z4yFD4sh00LOEOO1zLNdvCJZ6gU3bhXSUdlX9HVcadYwfVhFMR
q4IhJRY0xz4b9OtRhYm3LJiXnaZOnHzu/NDu3Ey12Ymufepqa1S1K4Km/OSB7tXvkqHugkWgOuc0
1NH7FJnpq65gdeGKygrGBVKf4m3Hvfx1YIf1OcrMwQRyG3Tx0qoj+mVC2aV75VV9xN0iwXdeLBFk
x5+tyWrgS5Mh6Be1rt4xlJrjY5ZY9FyOVbdsirFcoYSUfA5Q8nqVJA6SalHRIPrN4x4Z74Yk/6DI
yF+Pg2+FbjuVNlnSopKXDnzjughywl2vEgEYv1/XJ06UZZe9pO3nkNIAfVC2xbKlhTD3a9zq+jqx
iuqjYLgxGqFcexoNbXSMrNpYLNC9JYbF0OvQcluWdq+SLF81ve4Q3wRR9KXF2Vokmbw2XjZ9lV9O
UYsIkhErQHBssYUt7PesGe1vztjU/xA5sU9By9tFMIj0dSzrcMXCMcSJ84f0+b6xxoZAFQbGDN/Q
ixIYqv+zDZEjWpIl97Nr4DW8046XxSuR5E0E2Gzx6eHJ7iv0ZjJ0fJsvt8D1VpjyvgH1JoZ+jUpn
18KWKXqEBvuSZEhHuGkan3eMtqBLfp6+R0Zdxo80Wfyy828fE706yHDCiM+rjC2vdR6zKr0usww8
jyZFPBynlKDx7eGHvP2kn0Th9ilxB5G5qvD2Hqk55xqcNHY6lJavSZ9DZ6gDd+Hm4AfhcggS+SFz
Uu9DWHtW4doJ18WSdkWYnHQhF8shadD2hWY98bYSlX6VWaX8BH9bo/kBXwP9OU1BM50mSwvXaQh7
b3dR9j1tqXqTIZvxvnNG54uOQOtckhO7WPix/5amGvvYkqlAsBMjdU16jTi00uN1lPsNMm9tdUx8
bq/toaGLCfg90uAwa8LDkhgagN4GrAuFj55TAmLJemBqnK5ZaxY/CGlwQvMoOR2mYZ0RnXyllh6W
reMjR1hWljhl2ciz5cPIcLOZ7yFjrigGCUIzIBrHhJw5FBJ7KbJtgbz2W+TZEH1WsTsoLvWyRlKx
WXYsHU5l2gytG1pFiuRonp7mCPPOu0J0jZtI33o7Ef//cXamu3ErS7Z+IgKcB+Di/iBr0CxZsnRs
/SEs25szmZmc+fT9pUq7z5Z82kY3YLggqapIJjMjI1asteieOdtKnanS6LkpgJ8SVRnXxdoGV6uz
HluncT4DGdS3ncFNi31w5DXZhgWUsuz6NAlEFNzDBZm6w+wWf61+Wdw4gSiOFcDKWZF14rbxhnrY
dWk/vqx1Pj6anl19MtqQDcJfrPng2MM8xo4qss9zHeVlkkuTC8gXK4qnIQMxC0pZghuyJz64nhFe
Ffnq/ssCBEpjMDpv+cO012P3cWx5NgfZsQ9FjWdBvF/bIwgK9z1If8jC9W4M6ZRPonDWdVfJ1ryx
ZghCfzii9Z74yqzCRU+zbmnfO1Dw3A/pv2XatWrYOn+WonQvqDKNJk7H1bikri8P4HYDkd7L1A/h
mPVTkS3DVVFE5idjipzD76eW/+vUItUkfPJcswAm7kcyoJobrw8zfN6yBTyOXlSXPndqy6edbFYv
lqZdURA0XVrHg0dpvStz3zvLocPuKCuiKKE/0OQ71fnBl2KoJ42UgDi1Rp9fV37Rn0nHWW78Mc/O
My/I3LgLInuO+9WycwABsxljZYVdEjabJ44Gw3Ioq8G4jnxr4g1zYFz5fb7ercvMdlZ6hThkM7t3
0llFddXQFSGjdJopi2tZt3Rg55KWBz2CJ28C4yAX6R8Ge2nP86Z2VKwCusvMRNDVxKdIvnOioqVD
AQFloQEADDv4dZ0lPa3C61lEfR93hfDh1YZ2Z53Ty53V0fQz+1+D6oovYzsPf7mFXVAZTWX6pzrx
1/ij/RbhmMD08Lk/H0OyY9M4qJa5+hn6kP7iaI7KF5qiKyA7twyiVPBj68f03G+Nl3Uq5xb26CSa
/8OEDTUFma2Pp0VD+Hu/RiAW9E2/BfXPtPHXcfd6Q/xtzOurovaHg7lN0Wep2vGw+nm6F1G6fM1D
NQnmyWZ9/v2M/VDPvq6eUKsUICfZUJM+Mna3ZpynbqnKn1lg+g/St/p7uzaMXQAOcsm+ON6MtRwu
hNs25/XiWNdDG7CRBfWw3BVBHkJIbufpqjBG5y+Y89KLQ1lUD384y19ShgA5suOxxOFMU1R+GLKp
Sdcmku74E5BIZo9kFl6fUHiv8dib043tTxUQbL/54S5UXvdXvplBFW+pLeajE3T9kxfV2ZUZzNWj
rdwRQJFd4KBKVTPcWRkkrqQ7crrRb8qGu1PYO3H0v3dUkkWWDx9+/P9A0fz7f/oz//2eV5b/v3/C
yJMmcffX8Nt38ewhrVLoP77p3Tdz9Lez0+KGdz/8IrT4W2vwQUpx/7NnM/of/vhOZ/FOVfK3fEVr
EWxNLP3v7PMXmcUHccq/9Rmvn3sTW/g+WgsgBNiQLBSWKhvNv8UWqNMw1sK/zjvJMP4htqCCQ1YD
Mcomx31TWli4Rjs2jHT40gG2KZT0f1/gu7uIsOTt53/yNB3n3R53UlrAp4FhB9/bgRHzfv3WFgWT
NVfeT2gmmrhqC1dTSk+wtOeNovrmGsrrD61c+9XdETC9fEmMLjUhiCndRurspQouoEGw/qvIaOXZ
HDV1f117jTDWuKsWT7x4FQ1AuES+X5dOkrEPWj+DpVvH+zpfgvpbGHqUcGQZQLmZX+hykeyy51Rc
4anmNrfMYW4B1D1Vibibvaa5soJVcspZ09DSthsHFonRTx2f+cct/Q+D9AEkARLA5inyeHgKbg+/
Ak2B1RQj1XT4k/4YTYuzoXFr96x2p14FZ1ufQWalxSB4MmxtpoWd/mEjtuwP9wgHCfj1OE3B8WRL
/iWslU7Y+6Zf/CitSiOeQ0fxk8dRhBympBk5Z3QMVT5kcDEM19hEe0e3QBOtLXfzZ+di8PO2r+KO
LRFmBQ8xlfzt92P0PlfCnAdaOfR9ZJYakfuFirrkhWHnyjF++IaaTHuXbUEWyEMduoNjvjLs/OfK
gwX2h/L/w73Rx3XBbYiRxHsyJj12/0DmxLh2QWc44Q9YF3Xvx/Br6v5L7qZ2m8VzWYzFbZvSGIDi
kXdopP+w/30UE7wycNn1wI4QTrCG3h8+86bCMJfc+WEEdSCdxJtNH0BypDNw3m1FUN8UBmXLtVPJ
dXwALjW3PEZmWTMov78B76tebgBbHrIsD56sFjd8LEQHUpZyBeL5nkZb66ljJwUbzd5Imz5aj2uo
Fu7K7w/568XDrPcxp+OhDiDyH1MQwD16bqupfrj+zCo/rJa/WdXBU/PYu/siTF3/WY2Muox7eGL+
c2euk4r2U9GZYv7DRLA+RDIGAASFVcJCJRVxPpb9WbQhwBKD8YIBadAYZ3R+9IJoli7vu2ScS3dz
k6LpV1vEC5UKZ+UVZj4+NMKnfdgacMPgReWNgotFO9q+b6ai7V9+P2bvN383gKdkUrHhTw5MwWr5
WFPMaUhDdFteFjUoJoEJoYHBMpcZ/gU0LmcyHgSJtV40w9zpl0Jk4/92sOho6KoGQJuEySW0vZ+3
oQS2Xnu/e2lrT3ewS6IXUB7MMtqGlw6spepbn408ifxN+qBEozQryCg1Nipzoq2O/K/oYVts9XTp
LpXomj+EFevjHNMtCuBSHg+PzMbzP+qDFmduRdRuzksPA41uBIQ/UY93chsK0SazXDWXACDgldi4
ygYkNKy21Xige5eeA6/VZZY022aulxCIWjoqbWT68C1GDwLOvd9E2dYktkPHChQCYaDVXphbpPu6
VZHqBuvv7/+HCo9IhTgBGrsPGcrzeSbnh4jBzGzl1E7iOfA6r/QSYcKwl0Cko9boIXx65fKup+hZ
jy5/o7FGOBFWqkvlZR4cXx7GGQrpnxa0+zGKg4OTjCDZ0eUngeTDtKjo7DVp3olnoVhFcu/0Vehe
21bu0EnuR43yn/gXTb6saxCPuZplnhDwZ/8+k1tqnKnGBfhVxkiDKCx8nSAsJ6ZKNXr69nS9o4ll
J0KNUCUsv632K4B3WhF60yoYfW5Q10YaIaf9SoM8bBYqsNjxypWXfjN1z1N4vdMf/ABShJ1US1aQ
YMjXw0dhpsnDYbdo1UtH8sCZF0arc4NBeA26ut5vKSijSVnTg+t023ClVJWquIbwYjeJkQGsnIEb
z9nXNmxT92kyJ90OCyiJofdBPCFF+f3c+BjCGX1KNfp/6Dl87xeVlpOubWZFon7erAYtZbwAPgjN
Tiq7+twZ5Uyg+P0RP0YjoA3Euhb7Nt6v0S9H7JUJObtx5q/ONurJOAPyEv7sHn6DPPiT9PxnKKgb
k3C2x6HPrkEKwDv/sMp1Oiv+jbSQ5QY+RSwbF3xmVIAfkUx4yaM0Ir95aijNBiiaHVrQn53MNdcy
r/rW2qs06Io7eiO65SByr8ugLg/21MU0bOd6igc7k5d1GvoPC/qUcIX7bsGmGELDLBLpbQuNqoU+
IaJTNwWxcyGA6cVOK2O676ac7OI81QADKx+OknOLdhCGeexUCjLB8fcD/zGuoZMGWMGSxdY1ASji
B5C68iEHzLIPHqex1eQKT0FQu7SnTc9blyTLPcuteWHaLlWk22HZ8JrZwuLSU9oZy9lOH9IFjAWi
lCw2KDeFsMGL9qXc6OweZD0JzZXw1opVl87gJ05sraApTyqwdHv+95dkv8euECJ5ISI6ZBo0yv+D
5gu4pUHY0NqP4ZA7rK1BZPoEBsPRxO7TOsYwVfOMUiizLHFipQ4pSkg2GiO3SOOtxdO/ouWM+LWO
SljgxQyvVsYnfvQbfzV39CWuWeP3h8oIlHMQoApOn6zsF1zuHy7tQ5apW4Q8jdzWLXkTWfpHlAOY
0wrqsVsfnYzivIJCrLUZG8TJ7vtghpUNujJ0cnsKELMS3Bqj05wsuhyaZrs1vkVXNXKMcX4kS9V9
/TkoHWafM0GD+gtlccQUg4OtRWr9SNg8Kyj3CWu0JnUULIbU5CdqLIuhaDIXEtYwBLqt6tVwfVGI
RLYmyZ/GR4dC7e/934Xtf6iCPqzR19alzf5Fx9iKzF9SXWveXH/1pfEZ8UxHdDiltzZaoalKqCzz
rP1TWPiwHelDugAltsm2ZNKB/7AdaW6g64sl+NyPFjNkWHkMUHFk72d83FK4nbdPZwPGQezXjhZ3
1BPNnm8NQY9RQmBZD3eB34dpeUgHF4XawIKc7hXuFuwAjcHCH5aWjerttmVybhlKFD9a2Mkq0rcj
A2Vj6I2ysHiJ1jKa7s0OtXtx9KqKvQnOqq5Tfz/aSEbfx0QuXm8CBAnLgt7wS0VFOtgbmbmsn/N8
9es0HsbKQcg5m2l549ubq9a9zJUvwvgdZ9qsR2eh3/gLXVoi5sm+m0Vtns3p6Pq7/4kz7U6IyLbd
n3nSprKiXdsqKLflMox/4Ekvhle65eEdQ9pcrHEej7+hRqucqSjOl1dStOxF6b8jRM9+ZxdPo1tn
KX3H4SMVGpuGufotCTqDVpOb+xPxeQUYrozHXxnP7BjB+MP7J9dZoEvM+0//J3rzOMyzmVT13Fvl
2f+C2LxYTqjc683pJqb0Zqle5J9g9gyoHtvWFSI4H6O0AHxtvaWS2b6EGwagOXtpVhSH1G3m0btP
W2iA537p5ll4YK74DsKHaTO1e0UfIv2KM8PVdOU8VVu5ns/w+fLiOBcNu01SRbNLgKW/N6JlNEbf
688h0c9Gmsxwh8EXRkHWFcXD6oSLf4t8PuBlOP3SKApaAzEGFy6H27relS/bKCN7uih9BBD2mbUY
RhAka+lVY3Bc2tJqYJm7k94XTQ9l2nSVOR6byrclXXlYdFJ6eeRlt3CZZxHclalRzvUhqBzDFufV
uEbhdOuXDhqdWEaRxiQCNXh59YR0NDW2S9eF9JftDdh/VnNN1Ja5d4naUAX1lVXIwqrvynIuw3Q/
lwQCNFWF5XDuhCx9SuuEwMDem1m+FnJnai1auGsH+BntFzuzW47XlHUUPY5ZKGWiqIMZWTuE4epP
ieXn+ks4f1KWWMpI5/Ru3nP1icghKPsHKCl6xJx6qHjp+nwwHtom0CHfpSsWBkk0Dx0TYGvJN45D
pBreJ06Xmg/exvDJUmPn7CW91iDXuUWR2VqFvj0WLgi29y+kK3qcWxcCNvyO0VDcCqOtwtz9KSUF
jTyooiDTSubQQv+WFGHuweyE0T/K8Wko27HAe6Uw8q075uPmWst1WAb6lAvutNgefGYWR3D4k3yB
eawnGDQKfee91eB3ddTooZkmyHg0TQYo05zDBK2da3y7HqUcR74AuIHVJ94iOv+h8tw0chJ3jgCA
YhHkFmPxNnvSrY/4yqA09MWlyAF4kSOzhq7NKceNvE3btsDFR1fjmIUyHt6G2ji9/e9BPr0PpMCG
G2mLhhNAUJVPL1Xhi0Idi9ZZuWhpbwsHyWwHdskDBXjWRbF3ulHdNg1MNSrvUWXn9IjX1IutKp9W
/zZqxo5RQudc8xZbgLGpBJgjnaK4glnC7c4aeAis0SAz5Ut0GkH4RFqv93ZNuV1QoyUCuvtsnSEP
0dwe83RrT9PDT6ua8fFd7C5QSgc061Wy+GvOPM1OdJ7czX1+uXbSDPLHzSjccaBpnzt6eE8TaRvX
kbPkIvW3WIXqOQ68J4fZ1Q+5PvXTgBrbvPFDVzudG+yhf7VVeb7hN7mIY/baxNnPhaZ0X0UlNjwP
GNpwf4spsOWL5Wct06f3yFi5eDWR7N72YNn6C+1Jv7hTFvJSt6ZeDrQJ9TC1o5/l8+NYZzgEHdos
5HsxIbAy56zq18Aa4ES/zpWi7KMhOL4NeVROiotZCmRnM6qPpePgpSjguh4nS26++UjmVobTDokp
3hAJXgopB/fKvKNkGmqUZuc1gAGQDbcpH8+DLtPLeUSTxO8qOLtleIB9bC/rhRP1cKbOBrczmyap
I7du0Nj1UH7PaRlBBItpZPa8kDR69U0jR/5H4QaI5pmzBVQkwfLrm6kaUkCBWZUc3cqzbnry23Sh
CkjXTc/9OSKUl4fFkQhP41DlMJ7/1tEuRptG/bkXocRZvpq0Pok3Wd11UILf4ORyqHMFpzKH+CO+
owHHY+hMlDnDcXRe14zsUH9x29O5SrcnFGndPDxKZ85n/2w4XfoSZT1D5Ihlq7iiCg8KDxsf0yLK
DcrVw2ctQs8a8Co9xU/4aYizBiNgjdj0GPFQwOkyYsUE5/2yAAo1YigOvv+MSqVqI3SHxeo3146w
FO/wV0vXsJOHAuPhDWRBuFkr5DStVKl9nqUSlXwMV1pDbyllOaih9NwKvDS1KkrfpqF2apOhBpjw
LpvK1+tpgEINCJ9V4UCodPx0Zc/rVyJNeaDW04MHc19DBej2KrD4ssYDxbvk8aJc5deZ9Cw1Lua0
V6q4iZxSg5TdyHZ3HVTYUgyfIDI3a7pf0tJY8wOMY6/ud0AXdOhjuPeh/+xmjkVJ/rdM23A3rspv
G71tNF6qp5uylcXkO41kOXQg0U5hYjByMW9ekwafqm2cjQdFMg2qsAkZ+c/EW+aXMYuNESihnehp
JHDnkQfKS41S1QX5Kpl11HSzePajNZfWi7vUfn3j+1Ks6cG1u34w/poLq1zSPTuaU6NCr8G/jSSs
rUA9gUjO1fDZzGSZZUnqrU6+3M8BuY38EU3FJO2vPVp2ZR5VNU5NlBj21ldPaB5tt/tbjjpYVgev
Bi5YNFojs7wpIzuZ+KURTHEw05ladm9XcrqXmo/I8MAh1AKf9DXc1PWk41+EmJMXsn+9eGlo63e0
r+h9Wtr6dxCxDN6xZqt+Y+qATjR7Knfd24BUKFjKGTKR9GYbVkvsSxaqXpVRo//yNmVR0RGJoP7q
P53wcB1OjSxBTqacILZsZYZ3Yx5kcxfPZgt67q7YBtjnmuHChzJj03BgT5+IF5e0bDiXm8n8dk36
DzfglvrMMYbio28H8lTEliaZKsbDqWJri3ILKjrdYnQ/VaeAVZ2ARolFA7PBqKUGIXvoWq67a7JG
dmiopT8aD2PhwTyJh5ku3nRR2JlO43J34RjBVOvTgt7HCeG6xj6CUmXUi1zYus24a+dFz8kg3eyq
iL28bxuU12XNajycBgQcWAe9KoSQQ3jvLaO8zG2nDsI/AF8fCnqwHOIDM9gmuEFt+Qgr5wM9BPBq
+yHvOsTEcZAhM3pQc0eYlYarVxA6LK1Yngqpz/0P1d372k4fHiU8T/WBs/qfqDXj0hlzHwBVnUJj
CQbMWSBwZCX9/lAfAHRWE6ZPJscCsuJ/X5f1/2iQzSEeeCmp5N9zxESo3yVSpK57ywM99eyO/Fzf
1BHbOyYJOiZu2Vtw/P25vIcQoOYyfzBG4eJphzPP7ffnkk4OPFCW3gPPdiWMFR5GZvLQ92Hg7LeO
1PlP4/zrAXG2AzjwsSECXIw+gO0VpidW3ZjpvVxaNoqsYsc/D1ZkRMCaryv79xf4gZWjr1A/qAQx
M6Qfi3bUhwMudelm7VD7928RY86hW2vjNmf1vMPi9uF0KEW6qU/j7KzlrhlbHc8dRWgw+g1W2x9Q
Oev9TOeMKKX0o9e1qgCf+49tsRX/ijlYHXlfnxYVanG9xpexSonrRTgV3ILcHVdWZuSwOZBaGLk+
kVI4ctySCS5levAQsHlmvBBa1oRQL3k76yO1borVoZ5M5lM/S5zC7B+G9T20SG1C6x2qk41AgQSP
JfN+4rTmkKc4BkbfzRL88W28bB+5ABmB0+g6YQ6ntknMxlV2EAcYFBHjUFVbfTI47RI8lrPJ7P7D
eZ1EJv9Grj3AKYiBiJFQwDJn4fS/PzPTpBGAsWF/VBvs935ve4tuf48803Ps/uq3lg5q0vUZYF4U
N+lGeQJbLhus5pLtAc5HlnQV5jLOle1S7Jp3OAZkWXe2shl53U26FJUF0zK16XF87SXSyWyvSttt
5b6px80eErMzEapqqhDYDjpFq3P8u+jUQKp8sl/nNm0bSy7XVZZPERyNcfILOJVmCTfgjMw2KJpd
bZSC5fe2IwYGH8vj6rSPkRKGRCf/dd2cctvqdTRn9ELECmoRve/ME9oY46yzQxLT1h4ZbvZ0fwxu
nL7W2YNxWnKCbhz3zRShtRVx1Q+NtcUthlJtsfNFgM0FxLpTjS2J09hEnHbO1y2bVs7M+G4y1LtG
ICegDKT0lW/vRdhxyKYijZ0uTODxIkvqpeEpqEcA5LqsHx3yrMi58dchcsV56ZuGrj77SQHsrafE
P4IV6MhdXo0NOB8lfwCsHZcoG7s0McYum80mljz2w7PvIhmJYN5nksdRy8/eGk1b9xmAW7dQSDpM
27/BpxNXj8+FAN7Mdsxz+teHXEnLKpPGIsv5a6XW6cMLz19m+9nylnUIb8BpUvEJ6V9Z2fuy7Q2T
0sskQR8SjFpp3u5blKTww+bF3tSKNwSl8JSQC0AWRxi+pvNVFfX4osT0P+eC8i0KFY24Ijf7owuL
dH7xzaZa812KOxLcyCZoG/WlpdQ3RiQ3vu7xvOV8kgZs5l+FDYECXUBe+/ZI2va6sYO06sRkbQcd
5U5To35NP9qgrqgRcAkrRhFPEO8bK1Z91gWcho1HXTzjchd9Jmp04YNo8Wk4NIWXeXGeZfODtxYe
dhPFnB7xu3POCtPZzhu1TGeUzt19oHw7WSIvvwlglpqYOUzqc8qkPnMzD0E/qy9/KZWov2RmgZI0
siCphrUzHKmuwDDsFgsPYT53FcsRNZ9/5c+F2AVunnN3TUMdSjSj+7IrxtutrAdzz2Yx7MPVdGpm
rN98z8X4YFuuuFSukV02Uz/svR5vCJgP2dnUjdEuj+bwUyBySSNZFD+KXqa7OsfjY3XbduelkbwI
N7s5rGlL27EVHm4KVbi2iVu26On5yvOQAuBFLd14pNEODRlNyLFCR7rFa1R6h7w0uwfhAgbHuG3I
HrZrlz3OyxZ+qw3MnyJnbD7PoV3sTXswL1C45UXcGQZCYnChgxp6HkVdBukn0KoCgszgRD8segsk
0Jaw7ie7zIuDWFtjb/XNcN9PLhUuoWDXrwui5l6tVew1c5ikQZTm4ZdisqP1nJb3+L233dLad2iX
yauLJl/jyfHCn+HgBc3OSA110SDo9XauNZSflsmptJ1Ad+n1gyWTNMy7b2bZi6slcM3L3rf0DE0h
+JL0TvPFosblGk7kdI6bhHFRVE5u70KiH/KEGdLvtqH0pU4TxtdZyPmnRKqc2IW1fev7srNpYQv4
atvWM3PzWtQxFB2FX8I2V8sFenCZxRhvFDerFRCIyeGTCWmbcwEXtxYXapHqYIvRvvTqZomBFp+8
ef2Ou0p6g/JljKd+HHZgWWYRZ0szBTtv7XAnCob2RuSu+rqKhSTApJ+a9fFY0XSvkqDIPBHDO3W/
0QrtYseu22NHZYoLbDN8wqij+gTXeaiSahiyR5mv8otaRGPjRjYuSWopUeKeZta0+EJAHhbekm9I
7sIZBUyfY/yzTeW3shFbTFeheWq7AsWemKxPEaYc58JWYTIqM71wi9b91of+clUCME+xAOHjoOkA
D92QlEBjduXjqlzEtVVF35RB9rlD0S1LvKd6iR7Drw4Eeh9Fc7EFZ4PV5XcQQyATzLl6tHFtOaJi
s46lmPxv+II+zhRmj5tstvAoBSzYUjbZz5UBOeZYZY578o71YVCRl2JxLGkRVtkQm/gBnPtRJY6S
xMeKs6CPHqN2iF6cRTifS5V2L9M2bT9HJvhuCjr72qWTfTTZKXZykcMDCY0Re3M7XRmqr543s2uP
Tm2lUIHAL2/y1XTZyxYiklkWIQCEV/lnAZ2ARPRteay8UT1CJnI4/8m+sMzWOZS+038FCJJ3UZur
M2uto4emUdtl1pdyv+CLoOuuprhpXXO4UKM737V9qj4rhMffnWoiONhynW7ctWHxAKLcWs4wXi4q
mM+LeXE6gIKwPabaL4J6DEofdXZ0vuHydZWmufq02WH+GFKrf5VbOHxmw89wgVLB9WYZA6QZvzjU
Uepd0VK1HHT2Ub0LkX04zHfVHrbM6O4qMN875PdCJlARzIOCpPxVDKObUc1t25WK3PESZkxFOdp0
nzNnixpidrPsnaAKzyyaTMkkNvc2nDIHKFgZP4zUhvR0tXruVkTJ2ixkz7tgBEMNryrPmYJhb/Lo
TmQldSTSq9kQ2R1lfX2Dprt9qgf1jc9kIIuF9dQ3ZDDlGJQ3S1TC9/OEVVxEnbCfRyMd5wQpsnkN
t2R8LOxpksfcrnF8jHAeunTTToWHyGza6KLJQ7Gjcehi7ESDdRdGWwP7exuiKW6cFGcsgwbz5YpW
ibH2zXlQVxLZW32wFmXN5y0c61tncY1PQRsVIsGxEGOePBLqvsyKqdnTY1zzy6aoumJnoEmEgpem
lnEMpr7f7tewVWN+1KmHuYvk0tVdxah1M0YfFUWgwnkuIHNJvGZMp2vK87JPnNFCGRNs3ZpgQuJf
wQ9Lrd2M80N1OVD5DU+Y3m0hrk+GQi2I/NPMWngs2iAjuPDsxWzLz5uzpvYUr4vEufPCJtiZ56EL
BH2UmJCpXT713vgQGZhoQPnI6ghhhJFmSIsMN1oeCkRNfmznbv2pWy1jO85UNtpsSNrmFRKEpU1s
BXB8HdSEU+zkJHa2QCkXJYadiY9vxsVgYH5W3uKz4kebw/C35tLsAAaaStOChO01t8PgluGAp13p
1zaIbt+xHsKtl3DdV7vZu9ZY51dYiZd+3LTgilqKJLFpaFY6DcGI50mLZqfbZ3SmrqsCXG5XLsVy
5mSuFe7wT8kDMJhSWedVpgT9r9EL1tieabf6gz3cGF60BElTpm4fB27lgP0AEj3hr6N+TBGpiaPE
ah+7LkVYm2GhPNoJKVxudAnNYLhPyGJz/3413C4gMRvDtcDyBiSdN3SmUfCAZ4KQDP19LmoRe5m0
lmhfNVhX53thL53nXVvG5I+PmCM16VkpQ/dbNk3P25Znj1kunrMIY0E8K+bmYYZMgF9VivyEzcMk
SPjoOcNgu6xXu75RTjEesOWIEiHFJuIAXqBAn+g1D6qt/Z1SPtKDEMOBWE1D833I0u2Ahy2tkmxJ
r2lphViHLv0sdxubjXsX9bnzEMBYUXg8Ai4wH5gwMQSs+YfVieqTkG0f7nv0sVd913YPo+yHbD/i
tK/1KFj7xUazROe45cid3cr6UMnUe2gr09pHQ97hX+cZ13a1uJe2oEvWZT3d0oiyaGfbKU/5G4Px
uC22Xcc8jadudmY0yX4vLL+7gbA2w5VTcxpH/WwuCc5yZYIL0yTiCGUkpEUYeON5j7fNsl9BVR+2
VBU/Uhyk5LGkobNTLMoZ99FK3bDLs/kXflXzTADyC04hvWfXKQ7YzfvJ2Ir8qSwy6xmoZznAEomO
nRk1Bx4cUN4ZpalwGvXzL2bbPNYl1KOMwu0Q2Gn5tZvtoYs9p+u+OmaqLkbbSRdEu0sZJgVo3EUq
bC46M4FUi2VKQtd2bkvKkotptorvVe4Ez1Wa4RxqOfMVdk1YhAnZnTtglE+gvXalY9qCKrQ05bWP
3R55K8FRT0L3u1s1AD5r2+hde7H7l24KjWJf+wWdN9DLzj9v8bvvkl4VC25U9daBTgVzafGIBOKI
9v4oveta9PZLnucDfiU15xCX+A+HScX3YtHqMyfyVXjniOvtAANEnJsUuVaVXTSiG/4lqNrypBLY
Ejyz8c4KBXY4T2fGUPmIoEvjDItf+1E3qg/WNlUoGFdD3HreUr6MUyjYHqg8D92YQr/pUs+5olek
LsWK81usMlKaq6UfxUtlD0uR9OBaU1xM9fJ9GFbWCouSOm0UwGY/sGHnj7SApj2WoM4FqGgGRweb
O5L5wJt+Yj09pYcmyIdLd6V+iw3SkWFXp9Lw9oZsIJkidfKehr6uvwZiWpKqd/pdbRrSvBnnwHrQ
3tQRNBRyuNgf5rw+ziRVF0S/dt4vMs9LUrmI1FNtvdHdOPls4XaUaurX2pie2CuBo2cMBYJJlLh5
k5duhRvP5IPdN1VSViRp+PJQxk5JusrCJqd22nT70vZjW92iUZv7HVVFWhHSIr/bRKKsMavXo2Gi
EHdv/dFJw7iyZOF8q+EpGm0yGeFSpgc6NNViXld553dRQrW9uALZed70YxKw4XrrLqdhou2roA+7
666d1rSpUNynQDo41VCAiTv0+VDh4gVecTQe1Chk8SXLKrfLdrhVKXB75B9Oq+JpkR3asYxcrT0f
89Fo/upl/1/sncl221jaZd+l5vC66IFBTdCwE0VJlCxLnmBZlo2+by6Ap68NOfMPR2T9GSvnGYMY
RFimSAK4X7PPOfNkhpjVpGUVmi3LncdIaAz79w1kzlAF3WIoIrvPxibnezAU+JwxA51l6DzBVfP2
f5SKaws+xz6rlsBtkhkPhc7Uksdf00Gl2SbcQ+FuszhNjebmhsSobVfMgnobvHMfrghtjUjM1h6Q
d+V+a9XeTV/HRiab5t2Ry6rQ2UaZtDgieBwPz2PCQME5DxSU80VkrlgMf4z7sc2xoUdDOTEeN7M6
e9NxIpjKwCyGcalu9JG3t3ppzVq/96Es9DJ61AezSbG0g4xM9ZMYx3apAV/SgRqH3iFud03jZDyP
laEOcrz/bjXoIUr3xuWJSWoJRZRj7NPBLpelYew3MbpLfRiesZBGGFezkRZhI0E8XGYHVe2cV0o/
J4yUwsIMD78it8Gy2GhdI7SXVTf2LJrKZyI9is8KOMfgaTVqJw9Z2ryG4A3lu6hyqixw66TLw9rq
3SSYOsCI2Vu1lm3Xao34DoN1n9w0nu5NcMwDg8f0XItI93PNGm8zdVnKsNFLjBMnl80jEqXHzJ2l
fWwp4WxPr5rF8OZK5tW+GwTY3Ow0SB5hdvP3ZhXIL6NuC4SxOEfHYNDX5dqnipwpEJQipAKlQ4yy
xjT3OIoNJe7czvymrNG8NJ4ay1a9Onmam4FMq+p7J9iYen020RpUKy7AnugyNQkpJ7r+MCZmPr3H
yrxNXKiotcpfcxyZEQZNkbIrR9WBBtFat/IjYdR1aCyiP6jISl/RyBoMLO1Ii2ufgWJq0qHaS38p
HUuMgSbMcXhh147tBtAkLpg+EEGLh8WoaoAsDLcuMZ136RktdfjtzIZn9qSe26GdW8VJifsadnpE
291getmUsALaMpJdUJkuOxBlSPaA8nwxNsYSnj477aFtijbzRwZmbysbcq6NyH0YFVHzPtdmZ6nN
fL/wZQeGGzluiP+D/KFAyzA8zJr4rPAY7r/SXMrkwc7Kbqu6dC09UMFYp45YjPSNRyQCcx1h7rWW
enQLlxe/x53KJ+/IdYaPinDry1dMR70mFfIz9pLjveyKhLeAbop1pF3WPE3tEjo+N92ryvjQDtys
lkeVoUUaSGCML1I3EK6ZeW8cKiPL/FZ25mMbxfVu0CrxYnW96rk24FvSFStIeL8uHoKb5aKiPkoD
bewnVERFBZHtppM7HWOrA4fqqxX+MI4wmnakW2y7eLphHwfEBR8SEwMmT+go2XDo0vFLovKJmMIM
jY3Jpx73LUVBtfS3+tiM51hTJycQZtzgHg1R8CRnewBzHSreJetn+6vRJU7slRTgd62yVbw9Sd54
GSvLknpWHrnwD3mbJgEHegbqw7jkfi2ZAHir1TRWmE8QXYEuyjRcUfAzoTDht+AUyiaY9Oan7JMq
1KJ+9uVgLq82T4vpZh6qrgmKdnKuvdkNIy9nmi0NQcoUqNTqW72ItBuHDCIbLgV1q9epkXuDZY+G
0j/NT7PSIKcu+8wHOtK+IcMYq7DqMaXzU7PPOt/GM2AJRrlk2Bx3zhCFY5I6Bc/fTi9uMlVbTNTX
0nxWcGKfL0yuchzkjLpcvKIp1dfUZcXulWz+L/hK9mLL31hoClwNjL6NhFmGpZolT3gEdNLn3KSq
oz4PEr1rne1zs+6kLhlD61odXZyi1F9a1vqxh0PFq96X9Us31LVHPB6zRxxKIXPiiUu+6F5jzHhi
aqsZmzsqj9tuRE/SM3f5WsWjcuwybuqgS3P7bhiH+jSYLeKCzkag3jEdUSLhPDMxTm0ug9h6a7RV
D2dD9NepW7QjtvCD5mfYDm7VmihhNSpGPHbfO4dex+I9wOCWwqlM3XmP8c1UXJFnpkHHcCvouNQN
v9XNMaR8UW+qpU6A0aT6kkTL/IIPvuo1/SjQ6pl5WDpF9BOOVQSGaQyfHcr9PUZF6lsN8vwi+BHT
U2Y+OBjzF0Qezu3MVnnfTAN3nTN+g4gd7ptRLBEOT7VQuQ/WezdWcioa1Sj3nAc4PI1OrweEd9ww
RVPOstW6LxnDjsCZaVRa4sJWb07U+hlLYeMxS3Sj9A2m+semqVSz9kD7cl3/voxM/7swb5gHdW8c
UHk5BSxdo8V+oaOty+baGX1tmHdDlrQ85Xvs3YBhuhYpAlvpecnKll0DG676zlhgN/Cx1xAHaIFe
4xiSHAVWaNl6hBxehs9ROkvzu1lhVHnIaqccDD8yOjEogTOZBqp/bmzwCbssWchnrppaIoD0UlfK
RkcsGKDmVifm47jMTDE9S5vNHTEG0vlqVdXAQ6Vt8mIueI5tvkoBdR6Lcfx5rDiGoDCAeuBfKePB
eBbEt9w0cNOGCXuYNPUP0SqL3QdsQSHDwr6RS443ykoAF3hKE0cbtcw1uCVxxVm8ivZh0p2BFibV
Z6vrnjc7vQlb99V06PvQqKRzdskw9cDKB6dtwlZC0ehj376N+Tqpi8ff0qSLL2uDksxbm4QnA5EA
dMWuz8R6eyeGFQu32CfxPNntl1GJV80kas3J+X/A17Y13yhDT8N8ky3YVlk+OSKEvu3+/Xruz6tP
toas9gWrQxZz7D+R3f15N8eozBkEWPqPsm62hQZ2NNueWzerjg1obyfGCGs0iVmBrE8zVnR/8wv8
ef28/QJsgFFluqy8MVneQvZ+372n5oLoJU7t9/zXL1D+QgrK3C244pSavdjfrHv//IrURtu2Gxcs
3bQI/sXb7c+vSEPVDtqsTJekz7cN3vqBjDW9WY0Pi+KMxvnff8T/v9czBSvv7R/L+vAQ+Y0usOe5
YZgnxss/lkVznNBSihoGpWbdk8b/kQjBFIijVMfh/fF9CkP9q0BNZ+KlVlOaXX4BPOCE297azgnc
4UBpt7v737/B7Rr5bb/LdydQfsAqoNw30H785Suknp/TjufjAXP/Ljd9bnJb/2p1oAV/Byv860vx
1XGdWPTy27X7l8u1JBljIaMkPvyCtiYTm2w27lq79eof7+q/bg5PS/Pj//6fP6W5/u7moAqBzOJ/
VC//YudAaubbt5Jr8g8jh18/8g8nB8f4RD4fAiDuLragvzk5KI7zyQD7wE+T0AaVf3Ol/MPKQTc/
CQZRNgZNIDjsTnlQsdnfcjN18UlD2O+yFLOYEXEM/yduDn+9gvhbNv5ERUS3AQl/fd5kaqMZvW4o
BxfztYx8t2U9jK7RP/32mfytEohIRF4GrzOGBNyFqN7/ck+sKps/divKAWBFxRG7pKIchXNXSlS4
f3P/bQ+s3+8/Xgs1KiJ/JLjcEluu9u+PUL4LKN1Jjw6LWrt3wuqmW/gQdnEr3m6NVf6tBRMZLP/y
kvbms2AKdF6EBYoNRvntmTbnvdkCKkaHFOt/th5tPZzZD8ZsX9h4mNR+0n0mr0rXdmKkqqdjRwa/
txjpVXuM50bfnCZDeuNcUR9l+EWTPoJP3+J24q3iccImoXf3tB7uXq5dusc5RyOYY65O1JzlQ5Fj
A1wo3fBZHazqhESVUImIrVG0DOnFiDNcxPS4SojuoSJM4x4h0NCXDxocKNb5KJKS3Oie7Sa+FeOS
htIuKn9kl3NYNT2/NTCTc/wk08cHrR/Ln6u+1neYF2efNZFmXiWiYme2SUWtXk7+WFfyIOoIZe2K
J7czCZ7rSPFCNWG4WAx6f2OrQ32howSNpTr7JopYORTWNi3uFHloySSLPfwXI4vqQKu/9w7WHda6
ZW/UazJ6opW0NJ1j7ESvda9prrgyx1aus/GbtRcJLfzqmpq59OekarKdXdm0zjLiOvdFgpMA/VVZ
vY2d3bwSz+p8ydxcu7oUIIkvRe++Zw6yIQ+82GaLrC3kwTIxmncdrpEsegEX3vKkcEyfxWdxJwom
iz6wRn22kSbdLAyQnrF5QxQapR3z520PnBEJ4xlMQO8Afa/JnAo/mrPlmkDRhj0e5q9I5AjUmMWw
cyZLIR2WTIr3riyTfVIl35cua4IYRPEmdh3wCHXF9j/s+XCSKipuW/Juv2B1oDzoSOvPYgWH9fpZ
zRmeT0IJcjIvhKfUcJ9Wah4jhHPwTxVm6wvGVyKLx3eyOoe3XF2yIlzj1apCZUjdEx9Bj6rH+t4O
hS+ZuF4q4lY9/FfehT5LGiGDGIBhJkMw/uz2lPdt1BR7pXGoJBjZ09fICvjeED4yI8uzm+EmUzqD
od4Qg4UJJ/sGgUaKj2J/1aNRD5gYLiw+rfYayUI7W0l/b85SqgST2AaXNnfPTNuCP4YB6aJOP+bS
JjmnU4ZbRJXr24BFjM83a741rMnv6PPAztZhuLZIgLCndK4gxmk4muuLMnb6RVsTLdSWtb8o9rqG
0rXkY1W5ox+r7rRbSuOhkuUXW49qPD1ZFUyGN7C+Wb5XFkFAXjSNVL0WjrNZQTBLo2XeypwnyOMy
B1nXxiX3l6K11rMji2U+YuqJ74ifsEUTXqRQ5z7nvUSWwLE99jLmg6jbYFxIcnwyEA/EQ+EBRjuT
fLIXnMldtbdj+ABGY74SUTR5Zisszx2cqtrLCTTrZVYMZFowixqDdEf2IkgLjEp3PUborYEoZIDZ
z+UaX6fc3ARdTTrFF6tlv+jVkEjyPmYQ7+heY7V9cuNGysTuHlzffNUa1rNUa1Wk4J7cYYrxnAGF
mzsG0ab9bmNQSkjngOLolC+YUHSPuPUy2wei6fNXxWzyR3cqCcAQmxNeXdrmYSK36NmOFmWjpLVo
8bCi108wcTUpLOuEv5+JDfzeHHSG7FrUntV5Ng9aqWBhhsaPIUC5uuoTKSdx5vXt9p/tyIoeyTqR
3y2tYkBd4a+5YyWnH+sCoMkb8VWEaSuMY9OL6kSv5oZDOa4V/vwRgz92CvVNaxgsD+3JVneq1WPF
36WMkRt38KteOLMHaENbHmF+yCK39NtBqR7XHqmlZ1bKyGxkkuXDrBvND4N6/8wvksa7HCCddYNb
rgGak4KUUyKcjkAY7l1hptY3cn35/XQ2IzuihMoHEnzwAM3Rs1Q+Om7+n6kM5U+W48WzLvAgK/LM
Qni5lvVjXCbgLj1lhMrDg5QC7tsi+G8V+BHB/ndVIGY9v1U8/1oF4ihRV3+uAj9+5J/h6YLEe5oB
NIo20v2PouSXn5eCVvcTdqzWLwTYFZb2RxVoUwXyU0Qu2XQV4Mh/VIGkp0NFMjbG9h2pufOfFIEY
z/65gKFVNvm9XNT4gt/nXyDksmU+NOeWRI/XQD5iuS2JQSH5yLRqcVM3k4PBRdbahMTscwRnpfgC
v0efn1dN2T9ppTGsHRyRjrCxwFeukRm3DnYZzmNKJBNHiz9mFdkBfiNnFpoGJi0lSwR3OWSKlCQE
MIrSyunIVqHsJ2aPzPuG5rYqlqziVko5zlynqc4mUO+JomoSxyy1ltvFiKInUhUbgEXrRenraS/r
yWa3NrsB84XmnG0RMCUOxapnmrn2lFgpN1Oa8NjyyFFj2IQNgBuiImslN/lK0WYV1nxdWQp9E43G
8wBP4+kW4x+WZVqyOY5205gSAKPHothX81Ts5wn/iMB06/RolXFrX1xSMAgaXAQHoqIwCLSaZdgP
XT6NWGej/U5KIz80USd32drZpFqQaDWipsyi2S+naLrTzKh6HeSiXiVeXNO+HjL0tX3PSREDEnCy
xstK2EdJpJzZTi/IopbnaK1JGenitpmPpB7M2xLD5I2ygBq1F7yXWpS9arHvNasDicin0IqbVvV6
tTtL5Mkb0Aifiro+abw0l+bR4jn07GbLfMZr1e33JEC3wy7pOwDTiUs9wKthEQ+tlYcaj8Byrw9F
hI+nOcPJZIONOCbLFOpbsDYPa6iuDsTIJIotfXlAJZIE7PhHZ6dJKUM5ZLUPmz2RRgl/yAcdN43p
b5kDP+0oFd9W+P9dbnI37rbiKkTysnwrcb7TdqhYzf1Yz82jWnXJDRL74oVkS8uLBB7kfkMyIWL/
JBaB1tl36LQ6nHYxmITCQZzKSErlolFndQrxjW13y8SyP7E79242W5CxqCNdisnaKcGQ0vZqvcwJ
7dJB8MxkpBjKlPqIUEE7DiW8IsZ+0VfuBmg45MjuG9GtKuV8P0z5Ph5a7Skq0vEou9LesQa3cWar
ov6Ryfl3IU0lmBYynbF9Yi7OHZAea5tNFiAdOY9+bDnqubSw+c4T03ndmoo9gZlW5Jn4Y6qBOWmA
T5yPetBH7ROMaHdpcWl/K4YyChBhLs8jJu+HaOVg9hVFuJnXKMyQp0bp75Z6ri6tiX7ZG+osSz1y
ICPfhJEgBSeqP1txOxCO5lZHIKb4y0DhyRZjiIprbjSaT7gdrN5Qkp8ExN7ZkcHxbeTigayq0V+A
1t1dXRkaRjsmuVY3H7vH0Ryau66MXCQ9ovhRqflypN+p/XmbDE3z4npVNHzPiBwM0ItK34Q8OWwS
adAE7dssly+I9Ey/ymPsk91Js7s8YIjN94jvSwt3a93LHiSJl0WjNy7df2cjv6YZf3MqatiA0er+
78ORu+5HXFe/z0b+8SP/PBZV6xMuQgDUWKGzyd/mAv88FjXjEz4CDlg8VtWCP/U/x6JhfUKag7yD
3bvNJuy3Y9FQP7Fg34ZvPEqwKxPuf3Iu6tpfZglM7xiL2rSKjEdoQ/5q2Z3345rL0U3vM5QrDKt1
Vcy4z8Q58uuoMYwHpLJdv68LURHGF7mqa3oS+ofWbyJI9tJyRoJP5S2WvkOaD/o1cXj6z19MVBY5
aZ15V+KkUOUHolmFvN8iPN9L0UhwIruvUgfgInGQB49qHVMwJ1rucBS4Rhzi1pGdSpK8fm6dPRF5
Pcl4CjI5xNlOfLJzo8W+MV79mbi+q8nIfh8TlxnobiHugCKg/zELGEePjQqQ6Vo0HaN5WuTPiCPe
EPonQWkqdPdMWS5WMqXHdF2z85wb6dFGI/tVZqMWGqKB7usqK7l2tpMnQV/Py/00IkIMGk2WJOs2
vGPPGdcBvqstmsAVSXLTRjkgCnIL8list1ROw+d+spLsAnSoYETe2HdpJxiJLClGkX5hLVt0N+CQ
RwgcxGUvhnSBKBvgOPgmlpdoqfFuBusaIRWj+JE5e4QUnOxE+i9+/WOKf9LNKuf5xUhT1dxbxiyO
caVPoWuxkuXZn5Xqzsb4MvbsVG++LN0MiY7mtPdZNJQnpa+YZChb5q+PLMe5c3Jps5EtDC6JbE3p
/Oh/+pXjuO+7wCrs5RUuo7XueSeQWXAbJY8nzEuDVIx62IsOFFHJkp9oj4wwidP8QCQ7AZMx7KHZ
pmMw1on90K4GKGuV5HGAFq5+yK2yOxG6S0R52aoPcIcyhAKxTpFhL4ibOtN6l7gBBDOtAD41KgBf
stRlAn+LtwU2T5XSnI0Y88dbUY0Yhp203JDMMFwyAR0n5IMwiPeemJ3cG3mb1MeV0s1gaJIu8Rb1
nVodLt69cZZRjikEIZfMNiEiVUNH/Lny6T2MfbytlNTJxiyxSmVgb8Gfz0XHdsdDbyGCJXE5szrm
MaWvz/O2j9KgDU44+HTu2Wri5J2ylEQJCLHc9rDnKpXzZDK8gvafwfYUJz1P1ZDcWFElv2llQq4E
rfQYEr5ULsc5XhIT620NPAgURSQHRhtafcASslC9QV0Glagq5PMHsR3DFXYn9+m8YOWdtBNoVU1Y
EHd25Ng4UTWk2wUkXIILN1EzTWfYghESUTEIFU34NlnBccQTJad0BO8olRvfWxURHz5h5aV9O7NV
uRS9uSmUbRqzWGf4wTRRmfzMbhy0VHZ6oUwsiFKJIpAAk1ChLigLR75oaV9j0jG3MXqM/rrOQ7Y+
EIP8nayzintKIeDbd7C5My/YvPbrbsBrERYKn9OXOaqF4TnLmDwhcdDqPdqdDpmAILobdo5V4oEn
0fIInTPXR4RyeKGnxIdY+0IkmjzaWaQfdTL7fkrF+GyOlnPW2b/jOkG6Q3OQOZvXY8duOHAaRcXw
rxe3K1XQA7tK7kdWfBnuYjFPM3OEAcyXNgPD1J1TpjgLvKFU5vk8ExFxY+tgEQGvlO8dJ+pDyjHI
y5Tvqt4RcJUF+BfpD0qziGlHREYRWG6m3dRW5Ya6kyluqFDUJDihzOpTs0JwoLvR+J7Je8/eutZG
ycD69TOmKdNrL6jXyds0DO41VpKBklH/lKrFMraLY8Mngi7rQ0ZPcXfDH6CIURUAIs/UKONjz6Lf
Tk5Gr5h0RYthm43wSOg0pmAe4RM1ypjYM62OhJhqasAT206vw2ggpI4MDABt4xZNA1GsuAQWT+oS
68+TZH7HJTxQLxPdRj0otIPlSPvBMlM1iIdoCQYtQbnmklGC1Hyg0VIw6SH2W85XqkfjUpTaCIve
2aV6S7RKfbsOq5XtnbaGTRjmlxhRHCY79D9qQLp74fgTwxcEJRPd0W0JFUEKndpfS9AyDDM4v+IH
dZ6iTvMyo1jW5VDq9kA8pG9QTEUnQCrpXAwnV38tQf+7a/qbeootjGBB87/XU7igd3H65zHDr5/5
57ZJfEK9rVIBCaRkGLX+UVA55ifKIUMDwyR0/S/bpj/mCuITritUW9gC20j/tP+kfmIc8ee5AtMO
yjT+MrHZD/L42BYnvy1GXLQ7ToTdx0F34leeFrMHh1OH5A+80K8/omE+4GXYvjil+kJlrwJJLzu4
zdOwIOBflVY76pKHeV8AF+I6bh7dEUVbtwg6VaXFaGNyEURGkxVwVJJ25PQCgqxovuIMK66KBnFP
dtIY6KQm+42zWVop1RyOsX3NmCrcyzUNsOUob0hrk/xtcGM6KC9PVU0LSNDsTgI9WjuVd/iM0rUO
xgCyPB+73l4fzD4yg9qW+PoscnzSUhfnMKqPY0Iam2co6oNcdXPfD/EXyyjppaQsoECL5HYQqXqT
oZ32BZPQewaMXWjimnHPJCgEqHweZwB7nR6a+sE8lPb0jbEezZA+yaAzmvkt5Yi5ySWcpO6uREUz
Yt6bvQRWNTp7LwHEfGkUc1jo+js+6voOM4woSHPL8DAm+6YR5O0T4X1i9VEio2T2kXHK79ehikO+
VZK37epatv1u+AiIUO6ibTOAnms+NDrM2GzX6tVttOJlmMzmizllu9KVD6s6lFe4XpJWCqcbEZjZ
aNXA8W67Ro9lqLEO8tuqzV/GtU4f0OEZRx1XCh+Ml3VCE0/dY6sr0aNmqOaNkS+gmkppdod4sNoz
KFd66epCvuBx0b9vm8DnudQJOK05mgOrtp0zgmUWIzI3ju1YIKeU6I4goHimFtpkHgbdaV7tNGNM
kuE/8VzlCDvNggmz0Ar1YlREJ1C3oK6BJm66s92iPCLDReXDcynDvWSEr+61pjp1fcS0d60ZIbcK
lmQY7GDehbtHzsRFrVm/CRAwkGZdZbxhZ19tbVJIN4piBslaGj1nWlE/wiCRo1mm9aOa1+pFt3Ad
NWTmnnlcZ1+xJGYPSAPF8DjNVxUai0CUgd3L/YKT+GUcckqykUMq7FMGXSsl90FH5sNhlU4L/BIq
kJaz8JlJuXjrRls/KjrHmx/3A59qhzFbl0wzKdd4c9Frb3MtIdSnqTar07yZJ9rsMMaAkNzlXou5
NM0xWvKD2WMo57VoB642zHrqlWBQV6bO9U1fmxb+jky5EVhjEu2pA508c0EG6MvE6nceyuY14f7b
pzjpM8afR4IE5xRxFrh88dyoFVLK1ujf03ad9pgbNT/A8Ob7CMeru4/fLAO9dXbTqPLXF5pmP8Rr
QrkAnE3SL8rSB3SMztnYhuVFmRgntAnjU58ZqBmwpLTIiOWND4h/rgvjh8/2XPIHi21+Y048RAJH
r5dQuP20z6SRYY3ClZaZA6+2xluPgaaItMNtceCQo35HvU25m8QZm9y1LZ4NV2pfZKWkZJ+Vhv3Q
mbFxrPNovqoz+dRdB6OnxSNWpdjo8dRjI3FSypVvTYsk2X2yHN5pd5D9idq6gytY6JhU7RqJzLnK
Ful8whVJ14am4CvIIkSryfifOQkrYWVyeEV7ISKuiJPNxKWd9lQC9WMbt8hNisENP76tUrI2SOOl
d/w+j6rBV4fJ8euMT26xDfOscsIDQDtwswEOWeTGbRmxdjFz1a/8K3WYPzF29DU4PL/P1ktfJZep
Xe5HpX+aWkapk1l/pY1l6YQJhOvcasN4J2R8n0wCs4UhOZBd/tOU7o2r14QCKa5fafZ17vWdPiX7
wVqf466nGxKzc7ZwRvOayAzzXvG0ZiHnR4OuHDjHRqLR0TyrqWpdjSb7jEuierEmnuG56sSBxfwM
eVy1ubkvF6KskMFnjMfqk17Z0b06KPOdOmu4MdXxgorNsRKW8+jZHHcy6CfyksVl2x2mqWj8AX+U
BIWe+l7FQKGt9qOtyFuFr29usnWLadZKwn0083unDofKMR84JjeH4BGDYEQir0qsvdC9wCTWpbdW
fbkDthu8cqmmUCl1UpF6grk8rdMA/S0LMRTsnk9Psr6Xk+mzsCR1a036XTPMjxXyhZNr53s9GxIk
0StfcGqpu7kdI+DHJT/nlvrZgnlCwtEe83kpjxAa+kHyEA4Eu+RwrnJ6SbR9TQyfTRfy2jKihY2v
UWDmwj51XPj7DOtEhovRq1DR6pCt5CGs+6kvzbXBbu9HqtnpwZCt+GpbCpGeef40qH32bVkUMu0z
Rvqp3jq+GKse1zJ3OEF/M6GY1pXngT4Vh5ganBE9oyAsAgPNjR7bsn9HihAx5XWWC+t92YS46aZs
4AZNLB5x2GO4Tlp1rlWL7krmD1xWDIWtSL2H1zdCqY0VA+VRyQ55lTcBJTujA1VrfvQkieGyqx2X
ku2+3jTfxqJG5uv0LvGY04uI1gmfDE57V2vNvWKN39nUvLYJeuClRYGsbj7PCGc8U8cvFHBUue0M
8zOG3Ex1uA29LK3iF9LEe/aFejBgc3OWzhiHFAnOOz3DdAVlVz/TEm01BPAMeiNrOSHxkaY3afS4
fjxlnzN7zD1M1MjGiezsx9B1BUt5lKdV3Ecw28q040yXu7znZ+NSD5d1EBc7yuoHnHLnALqOygpL
OE82nXNppgbMWCzFV6mp+sXCTs43qbC8jrYgKLiLeJIP6Wj7SQWwHeWl424JV/F5modcPfVapM4e
Uw7rorntuHPithTcEvHzYM3KnaUiCs91bW75EmsYhy5WwomA0TPiP4MrpgKPqVuz0TxjlRyD81hf
ake1TwYWY2HUgl1H2B48u206XGW+plmIhhMx/+BWygXzSvNIpZDvVVG3YTqzaiikWTM96eafValp
d7gRDJ9ll8pDg0PhFzwjaxLrFnJg1o3usGVP7nODF5+9HvOSKqycJuUkah5gcIntAVVY7zfdkPlZ
hDkZugCkLC1Cv8Uo3uy+cLy+i+RdbinitouY+mFUiDJMSwBfUPH41Ay3c022u6LsYy22/MJZX7Ou
q5sgIzycZMwWnww1Vz0sYDCwQNbto2Q29szmbllOL/sOf24GfpG+w8Vtul83LUw+1T0n1+RgWtoW
j8yk5MHRc+VVH9wL2+3+h7RR57f4lOzcxop3IxZjmDts4jBcOIOxW7nFdV3zQFiunKD1HXKaEdPP
cWGWBiavN/OeTjIOen19xHzIvszp1j87TrZfKnWP20XvF2oX1lMd/0AIwKKHI28iAZ10jmwMZzxX
TumEGIXeOcKALDqncXs1ItPEv8vJjssKvBtlTuIOAarJXA0tfb2ix89L9cYeFSudwmzbwzR7XGSy
GJtaxJ7cwhsVwRveGAkoNYAJhnLAE/kvksL+wCrmD8TC/MAtsg/0YtkoDDQ9jOXMX3QG5zaoRvmB
bfQfCEfyi+ewPuAOTsMvM7jHNkTcofiGADFG+RhtVIi68SFgVPUOCY9xixfGS7vqKCIa65q6NWkY
G2GSbKxJwdbxrt34k34jUbKNSVF7dbiVG6eSAqx08aKFcmNYnI1msTeuhdQAyAkMzu7djXqRG/8S
byQM8ap6gEXdV6wkIqJix+yb3MiZ9AOiIZ/3VCpwNXEm0H62zDFZliJM2vgbJlVsJgcj3RMm9UQg
xOyZ4Drrxu3An73bmpzQ/ZTdxVLJgayN70mh9UG0cT/Yh4IAZR84ULx0wxuz2OHdzs3sLDduSHMQ
xegbS9Rl7qOYRld4LbUMqNE05Mf1A0BaV2M5GxikPjQbn1SwM7ztk/I7DSjZ8bXWAjLJYTVvlgpa
LAVzajfeaUAd+W5/QFCSdHnMF9Np122MFOWLFZKuOV8HMmt8aqCrvjFV+gdepW6klTDcNkBnxp22
cVjWRmS1jV6dCRxhxNkuQ3GXV61t+pvN1lvV9sxqoo3uKtWEowDxHtAXrWFNHVC4zrvzgYVNsale
040VG2CLXteNH1s/ULLpAyuzPhCzUcjqqaLoD011dW6ieqh3PQ/GEN+iY4pti4fELOWAXvNLGo/y
VR2YxVhAyNiiVMy5OxZvtafx4ncterA7tAMEBFepOzyBb3ZxFOIZT7YJugbOwXXBnwdG5v+xdx7L
cWNrtn6VjjuHAhtuY9+IHtwEkJZMMWlEUhMERYnw3uPp75cqE6rqPqf7zM9EFRUSmSTsb9b6Vuab
HR6btunGj7grir00+2TfNlO9B9j5I5uBJnVLKGkfu5usHVg5RK177xT6eBfFfX3PamP1s6mhuk0t
EBdR5QZtaCZ+qtzwyA/2ROMX+lLF1VZLC/eQIxD69xbtL3lx/1hhDGzknw19/h+c+rJ7635do7FH
4mv+GPqoT8hcifNi8+UYV6HIn1s0ZX1yBBMYBww/Ex3CH//copnOJ8YyijwPxXKLDMRfxCXmJ2Qg
/GtowUiQrxFv/0Jg3HVo9BdFrhB8t6vFQAoBQtH+u0y9SRqD5fBgHezchRljYzZoy56ehFCHYx41
9h7RG4FK1TQt31kOyBueU7y6XCGmexpTQINdrb3lNJq3wJvVeQVu+eiwnmYWWzu82ztLnuN87O4X
7ovHorOhHg2srIrIEV+rOgRgm8r0iA47IMSo+Ya6LuXecNsEyfM0Y80c6vUdFjc9ZBhBigrnzHjA
jZAdsU+Vp1Ca+W4wOxyOfXlb0b17Kg9x3KQMgsXYgfdICrC8heaYbAUieYS/CyYozOfPFU3wrs5d
dbPw1mFJ5MzGZdYGBYkq02/FkoAfATE6bsbKbLaGRJ8hKiN6ESrh5a5ld2LG0Roa4hGrJaW1gw+w
bHCyI4StTUrwBQthsSCWFWNpsHFoe2huLGxEiseBLCfchi16g52d6/X3CaXL1mx54jRJi3xlqLKn
xkodYkNyK93VxZzuVdfDAbYmOAlyEV4vjOG5cpMQQ1o8XXqeX+9qmZYXTMDmJQJBtQfpwWvETOeL
7XBwYL4mWwgNwwnjc/OtMIfZx4sut/WYjzvJpMMXzDc2Vlbm+7GcgBJl1vBdU+Ymae3FM1V9Io7t
YIH9DgYCCCBaV6Xf2eFtkdXFQXO1A97BzMe6xeB8bJtd04z2R4SFE5ttn4A3saYdA9HwwGaouCMl
aUUjoqXZMcY/pAUmweMn2EHpl2hJ1KtsHBYVcLmhKCAArcepeaRBSW5X3dFv0VBiCUctmjyTCtHd
pIOeP1iVVe9wtRkMy5pK39tzLtNNxsDtsi4yuWWRsG4XKaFiIIcl8TqpBXKQvnH9pDPHKz9Mv1Mt
1wr5005ICWHl7wP2mHNI5OEeYJZ5cnpe4UXt4Bd3ZfLSQHg/l1FtX/Derfs5XvCHa6N5MiiC9wSn
RZ8p6LtHWinlwbHLD4U2HOoyvLItSts9G01tvJZKOLdNZGUHUPX1Pk1z/L8FrIftZMX257yeTkY8
WVyOtLya3uOsjPq3eMCYxm6Vus2oQ/kGa+iH3czFIVpqtg5LYR+qJrS2JNi7/iJL44tpZe+0HnXk
aZFlvEq3fKxGc/3SdfWCa7jUL1XsOCX2PejGZFdAu7iGtJ3jUdjs5hiHvoE6Su9klDUYxExTvWMI
i3flyBdFa5I/uYleeKOp0fONWXFKI07iZJqIsAYoJS6I7Af2Sj0+eSTx7ILEY1+VB3QgzrHCrFhC
0vRQzBYlQ7s0uxBRw6Y8zPfOMvVHJ1zLAz5BPG01PdjAw/K1rxTbb1qVLdQE6oyOmios5/QeIan1
Y4VC4JkZgdNrDOgsre3shWX6/CTJJb/URlF5nFAJajnO6DWRBtxp7bydcqc5NYjLU0+prd2nxS5k
knuLAzGHsXNhIzi+aCRJ+hm5QJdUh0vOxlWnHp/0kRHR2L6bPSZsZN0+ABO5A9wwB2MuBg0Jk+m+
9MRe1ptaX/MEy+BSsT9aos9rV2U7be6pDpbFll47zs7Vj0cFEpEDOJQrgcVrNTCcU2p8iuio002e
kdWeozDjMUde+AZ+kX5CQ1bfUsRBdhfaS2pkLROfiJ1akivGe06D+huNgJdryTMlt37IdRy3qLOa
jZFm1bccTDbVUqwuNr71Q9fZM5MRdrOXpNcyX8rSs2ly3pxUzrsUweSd3jlF79X4nM6jS6PphsVK
1+TmTgClS31RvDXOK3C+Z2wCyU2xjl8VITB73oirh2d4PHcRhXFJwvNNlzosEhZN3bCZa+/6NGxu
U31qsA4nOXiYog4q0UVboeBOrEZcB3bXmM/ZVLCi6/kt29CttvGcGj9WGQ23E6GCb5bZXF8ucMFe
CItOnggaGfMNvYfaUm1FO1gYsA2WiCm8COM7IdD2ghSh9Y+a+UEfOPRlbK/+svR10M2Ge2LQCEVo
zqv4synTiQsNWZvSLBsqmz6sO9aIw64EvnLI1Fo/5QMgRFGnATko6102mlbA4hrvw9LrK/58rbQo
9Oat01TjWYyRcVQiyr5ODRyYyXDczSh43Sbc4ieC9Oo9G6W52mRNq14zx0n8opz0lzzE9MKTKT6E
PfsSw7Hv1iHV3msWVMeaIK0t6J7us0jK/GCzNdxik+gu+TK5T9HkhluhN/oD2hL4D6Nk38u0yNma
yO7O7dJ8KzHUv+vrwON/aPsVo/dsRbsZ27W/YvfbGJ12slmUglMooc4wkaoYgzJ7R9XAGCNL9MtV
g8e7P02jxwFJBUKNAWoVyhfVX5iG5vsq5pbezDVrCoT77VSiHnebDwIossOYx8wp5km7SSBIQeAq
7sarVqe3h1cmzXhUqqsb36XH+Jb1ziswrTc9HD5kvr4SJHdfCozdBBrUfF5THFoM/kHbJI9MAesj
4wn5ONaZ8SVLp/Idf9H83IZ84Vg6Gpd6sqAWZSTHb8Fkrumasd+hS4XIdkuphfMbGEam20FiVL0F
3yOJb2ZiErDEM02/a/pmcV46J/wYoO26KB8nThyadYMJH04sD2HAjrl+ve4KLMG3Sd1o1WvNA5Ta
S42+mBHoNBlxWUdXy1psvakBccvMTiJayuPQJvLVXuzmK2H3UXoXznF+krEt2kcgD3G4y9csR2YL
AgrEB0lkdvrdjedOe7KbcLaxAhG7hDkK2NmhQS/il5rO5ENV5XZ0umcsDtOmnaPcJ/sL9EFkPeO4
nfYOuiBocP1w5l/OWwXl2wPrdUxa62ZQBqYgXavsTQZi7gugF21PLfJUrnEexI4hj7xBCHbQkghK
ZC68qBTLGUVoc245m8e1R/MYJ9PbFed/bJWjbTpLY6hcsosrCVRkgLIaA9ErZntKkgMJ2lChybWp
wn4PKdSi/3aTXYdpz1tC61IwovXTRosOqxX1B2CP4bEtjOTY6/AQRU5kMtDMG8w1YMsi2XwdTCf3
QFUsu6QZE3AOHaoGcE5Bm+RVMIWs/VCAZbzIwhrOG6d5PyBQxkNlFDuCcvUPa8B97tVZDS0MvbQp
vjtu6bjPHWNX2b0PlmwyZpQNAJ3eS5o8IaDjZ2vy79X9/7C6Nx3jmsr+j1f3zz+6/j++JKzvy78u
8H//yt97OSk/Yed1rsmKwr62Zb8s8I1Pjk1iMU5SJazf3AC/20Ut/ZNj6jjXMVmimXQkHRjirp92
UfkJXb+Dm5RVmnVVTf4rvZzjXjf2v7or3Z/aAcuWNHMkkP2dqx0tRM6VaRQfukIOpwoODCIXo+5O
JlYpP7d6bvdsYDADiR8MVQRwjYsRrJWY9jigNbBz4SAhyar2ATEaGnwzV18St8f7f0XCQZ5T1ama
bQJLecVn3ozM+dCFq2y3QzqEq2dr1oThybWJibDQ8/qjQkpk07jsqT+PpUvnt2kX5hNR4UZPouxU
yB6qDT3lpC9qmr6gJw8dNPHd8rT2I8xTRojbZNR0H4jgcCFMQRwpFHkjE/U2BT0oo9FbtbC5t6Fk
3fAlCOVb/UqSqrRLEtYpHjkSrPat2aC6mRZq2s7Un9e2Hdny68sjCkVzu7RdfGcoOHIbtV5/87zM
mKQxkPTJvsi3CFFH5HXTUjxEMex35lyo3zr+WuqNOEGJeKoyHm+EWDI6tJaty9rIAxdWQYqpmI6i
HuwfMiIi7sJKmJfQMnWeGE5riS2x6fzGuautvhoQRqJotKjjRwGju8l9fuafQyQwYRVwTihZEuaF
+Qxrtt5TmtxICyWFGOLPkUskEUJEVHS+hGLoWTatQplHq3XTa0TubLoSFZPrrDCkin6vprJ/srol
RWWO8CjQRoOYhnQxQb50pc35sIcbpGn7PtVfk9Sw/YHfJcjC/ktYLvpRTe3TkgHAUotefgUtuhxF
XEsaDjf27WwJItHbPpG90X1nlSZmETiEBEkVzTkvY7ZUiv2v3NQFe9QIyuIdMV+hr8VyfKV2MS6E
eKWBHTnzzbLWP3pCmHjYM6pm6J9Ed+uUdsdZAYcD1OphxZlvCJ4NNzlNuD+UWngRZv+CbJECtZfZ
IXbw/56mHk/ohaCGqnlDT9Z9pZgcPpIUdK5T1DZ9SmM+sLVJfTK/hhvkoo2D9qTgkE2EJt8Ohv4V
m8xw1mpDC4xJ/0HG6VeUDCwBCrtsDmOKJC1PTP0zVlkBo61d2MRG8fC4Ahz30jHMA6cJ8wEi9zAU
e90iq3UbOlWZE300TV9jpMC6L8AwUVxqkNJgL7Viw7zWCGzZFwEx1qN+Gauri5W80xuIcdL0ZrGE
l7E27jCRvK6detWReLR41INWwgPaK17QyrNk3LR4Erhi9Mhwnu3QfYzC+gf8Yux9KZxPRCouDXM+
stCIc8hwpXITL+UlvY945tzzHRDhml187prk5DpqOsAzLjou5iuRCRbaZNx2qlujnRvObQSHuH4t
Eq0e7luUQ/xI3TbVhhAhcnk1H2d0J0hnfCTG83bQFcscMz5kwEmaiwEBt9gPoSjofYYlPWWmnmZB
0tVlvpn1yr7tbDMMpFnFh7gIRdDUFAqO1DRf1LxbrbaAc9Ovp1KXGjKVLt5lbs5M2TGwpYYLkEB9
mbY4e65w5zx7mW1WvEXaTCc3kVur7BnHhosAot5Z2SZrU/uCJjYLaoftogMw33PHzMJ9VTTHNDMR
SQ4DJgurS7yRbdftNNoTRyBd18cm1+2D3busoBA7fpkiH2/KadCRDhMiyjwquU52Z80siJQ4OSB9
DCKy/KrtjMO8hmvAxqk+5bZe3YoczBveDY3hWFM1BrvfwTblIWMJxZOqbS7krZiPru3GnuPQ8lP8
wYpc6pUoJC2sCJnLs+x1TdVACS2nk40vH8zs+DXP4M3F44AYDAACYGxMBpt5Hc/5Gi0flI8jfyvl
NkYzQV5PUg+7OezeCd8FwCNjlW1ipxR+ZejDISwWIKkohpEbDV95sTjbqc/Hfbk2jDzysIKH1wOn
c7yiSPp3o+RtE2Bx6m6sq99kjMRDJB13TwiufkqQQnttycIrl1AJ4rXddzXie6I23aCULHMEUa17
oy31g04smBeqLD44E9obR7o6w5qJ7PUrMbirdeNmkEKd5lImAaSi+9BhWi+7CG1WrToXX1ZyLc2H
ClybawGiAhE00SKSqGE02F9EgY6YwYevz+ZdKyqP0FJjQV1iLbcg4ZNzgiSCQMiapmnNlM9IUhyX
vgm309CckLM0gQ5mjHFqyyK5qKcgzfP6BhctFuPBig/tqr65qmd+Y7ffGxUNwZBN34rCGgJdLCIY
Bl43oo0PLgz+/TDlpl+E7nkU4T0UePMMxgt/4DDal8lKim2rsSBb0vuBcKHLFKd3WLjdI7W+wd2Y
nyNZrNvZyRSvxiQiFsQZO2dr03H5lNtImOxxIKrAmpcnRF8/TcCTdQ/TL3KOa0r83e3CoqYKDN6c
7cZIZrPeoIJaMEVYU7XogVO6qx7EwAbXhyLRlfYydcSm+YmUeKnQLBseM6ISpx0TrBy9PZg0sexr
O3mwZeukPuRvSpkuyy0i0gQ45QpoBOMJuEZX1nXxY6lIGt7QaTeQMQ0t9uu0XZ/Nepifr2qao+xT
cRrg2O6aRZt6OK5ydjyxZONRd7KJR39ecgzGuIcQr7NTLHhiupnmvC2pixqFpInjiAzDRGYsi3t3
HZJjoRedb5p2gEBgwhPnRt8bY9CQFE72Xbe4zXZyG8E4lzhFsMY8XrPG5ABlSzZvYz2KvpDsgFQy
LfoNHS26GVWYJAW3K2JlfUU3M6ErnDa83VYi7KzaPLX1UMRBb7S16DbGMiiXEfmob+2Od9vGXWLG
VJ0ckg0dXnxcOlEyFHG7cTjo8TKc8jjTDlrTOBR+mA5ZqOGJ/SwQN7Ln7tcmwb7XqKACNQs6mjRA
nPKN/toRiodjIdXTixu3zX2q0gnLpwMKq2IZsuuSEP6Cqzv7FYzEyLh4HvWNvrQSNGm79M+4wZSP
sARvXOoWNqKweXlhRWttnc5mVx2iz0twlS6IrmHkNxm2tq4yx30E1HEkGI2cTpMUPEjqDtp4KqAm
9wrWLQcrsfRnWOlI5mo9jL1oMN1sCz2yREuS9Tpasr5/4eG9BiYH6VQpAs6u44RF2iR/cEZDYtBI
ZJw3CggQJschRW8x2DAnETjVngXz8jOLSFfgB4qHoLfj29pGBqaQgd1Mg8SFCXz8OrVATNTl7ZAF
4JnynVXi4iSXxDy6A/MBP8cN+X1mRPpVUXM/GYsjT6EVM3hLllHedDqlmQ8BOFK38GFNSI7ypS/M
7hmTDJuUyLa2ubZGHrQx/dDCRGgRdaXOq1lb4+R1bk1guCl5DuSGugVgsvwwEIJ7PZGnbzxPkyOR
YSJAuOe8jCOCFA93kwy3Gp5212fqZDAIKNot2R/mPYYmM7Ad5i3VIrMAV5HaqbkYkISM42mV43Rm
XTLdE8rTQsCfZlJbwS2QfBO/gbBm2GNUlbUVSdU7m1rUbdAwB/KKis7XDPsm0JzY2RqjLr8bpTHf
1F2ynt1mrR/qSbD95XmeflRIlB6R2hP6IYCQgFVI1ZGhXHhM2DUddbj85MLazUlvIudiMiHwJr3G
KAETLdBWImmEtOpgKaWg9tedwLbDwatkH2Paz4tyOzm1vUuJ1jjMOrV4rfLpsWpzc6sxlurrJv2c
RC358mkxnlMpjRMPidHnBuRmkSOxGSNPPuLkEy/Wmhrad+oEiyUYJGfj0gBQ6LjXWys9oVANA2zZ
DQVUn7/HmWOvewm9OUiawfkY+2r67hQzqOU6V/MtyjgkwRM8xH9L9/9XVkiev/+0/feqsvzx3ifv
Q//rHve3L/uj9xefrjZ/Qfv+0wsp6OJ/d0NKk7GADTMNEIAlrqL6P/e4lvEJmyI7Wocd7m/L2j96
f8YCrHAd2zVt+5ov9i+ion7S7/7S+8M0U4ZuADni0aX/3Q1p80CBAp2M+6qMhG/EgH/jtVS0Pv3L
4mTfXJ31Zl2tfVDCb/ZAU3Roe5fs6Iqs9vTefXRHNztqBBPfzkN+M7pXVr6GlAyDzAYVMcPXFIvz
coXQgjZet5ZZ6D7TUhPXWaO2tdJYvDqD8qQyLnU46j6ufCDimFAC0QAIjpDSbxia4atCFoW6vtH9
NOtexlwxAE4qRCqVARs5/eZote7nBf88E8xDgQa0h3psX4Qb195qjyaePlsLCL78Aq/zPjXFt7Hl
4x27fsmr5IMRGhAbkrw86RgXXJq8LUt+H9LnCadomxdHpLhtrmqSSePXQ69HABHwbn/U5KFtXcyH
fY/ajUMzqjDg0UiAfJp9GJk2bxyHQ1lRevk6OuhNPnIILBA7/AocBt09FEmHVKflX/GIoxOoLXY9
IOk3Q4zJLbUgQFXk2SIucfjbzLogPuyD61emFkiURIG6Xo3rIm3hENQEHQV2L9ZLVOUXteRjQCfA
OQH0SeXe8ONPphEMmF19k8aE2iF6IhqPnZO8roeq8mMpm2rfmC2pBujD/Slb8KGrPHoPcw0dWYsC
SWeXaJZIaDsdmu4Vl7m1EJgRnTuytk5V90gkQQbrim0odqt1C4d53U8uR8/s+NDJlgdGRo8/L5Kk
WdgzWk3n15LrQCzmpRjpIltdPU5swvFb8gfvucuY8ENFKY4ANoVqK1L4xVVUULEpXFQYtLiKev6t
jtE16QTe8aozAoYbqeeEzsxh4sKCS4En0rbPXM8fswImC+XM3eRT8g2+Gud+5f/S0J7Zm2ilP/Uu
VOax4msKjlIn6JAMWa+3hC4pr+3al5/nu4hA8Y6sxTzyMddtFHPJ0BNx6hsWC9jt8qMuog9ucq5q
ZrkbN+bqdCWXSnW9F3DjL095zP86LjhwwQ/Cnccypc7wBnC46HUel5Uzjx6Pu0tO4XGCJnOLuwO/
p+xeJJEYniM5w9TyCJ65G38ejLLmppjQpJPmUHwjvNUIQl02RxRidmCFXLR51oXHhWXyPZje2jNg
fkBwXUbP7Oua+FfDCNqMKUPRWhxSfeRniOLu5HbavENiIW7MJkzg5qxGkEluSlbFpMxQxyJJ4CqD
l4NYssxuXYMbFf4wmUEjk3x2EnlAh/7BjCW5jLF9/nl7IQFb97rAkjwz5sI56zL6Gq61e8Hptmgb
j1Gsl7uZHUZA8AC3YeZW3s9zi5jZ3GhheeOQGM0jhEugZODhET9Ug2vm/BF/um6rulU71oZZQG64
2jomLkRY4LX38wK4XuHc4pfEWkkFWniMqZH721rVuv95mvuBurNvuYzQlvTBmIrwrU5sbW/H/Kqr
xmdB5db2ZJPz9AJzzeKGUyCyD9pAkzkpd4+OStIrzF55RinCI+OX8kbSCZ7t2d65U/pNi5Jlo8mp
vAkzFM4sSBJvWHUGEzb3aQU/A2l/rLbS4SIrC3RxGjR6by15fNElIETi4SBWFuKztVNxTjCaNvPN
xDR6Vmc6nqTr8vEYd/jGu/YwOR3BPCUM6jkpdLBvtkkYbMRDkblcgJdB9zWZqV04GJfYVO5uFeWy
q3seJhSVowc2rvZILE+8abj2G7Ku9gVGVSxPUIt/PpsMNRt4kjmLGOtHtATaI987vrNbLonWti7G
cmXphZq7sdnP89qZuJiauQYnQc5Ohjmf6CO9vJmxfJ8HmX2wZuXQLNwBP481/rXMzwq+5SA4r1TV
WWBhffE11+YReF2wylwL73BSQ/aompyhU/PRYPWRyDEDbvp6Q2LZfLS0PNmKtn13dTIeSg2iSNXI
L0VlVUGmxXfahB8bjgsWMxz6ONshVml5lyMBhKESGNkE86qcEZv7a75+hcZPxDejBcsJGJXTvK1r
m34z0mpm9JQq+HO68WhHRI107lSntwsZAdTgOqeQhBDiKKj1aeevHOBNXCX9XRxZDgJslk9IcVp8
dqm30MEEIDbaLmBdXtOCNI12rMPhjUCA6jskxXcr0athE5lz9uHizVqhA2nr2nncGNMe0He1JU0C
d/em1RrToyvmnk+tUUN7bqDkF254q6Zq1ZBKl1N3zozYlYcSyGSx75e1116WyBq9GDBijsNLmbSq
LQNWr1ngkp/t0TGY8sLP0u5L4rGPsXQef9nE3P1WwfxHORR30KD77j//D5XaX3ca0rRYmwDelbqD
jOOqX/vFpZgr8qLJFB/2MlnYQq7xR5LxcjFL93FoK/pxPLOelXCl//PP/RtdwnKvn2uh1DCID5Km
rv/1c9ViGYvq62Evpp8PO+5BM8m+l5OWsZHOPv75p/2Xzc31067RxYYlyKBw//Zp6xSBX1/LYZ8v
XCDXSkBlCKEihDe//V7/XgL+D0tAHLdX7eM/XgIeyu/J298wYb99zR9STusT2XOYPK0/NZm/dwDA
YlFpE01MDPIfLLA/tn/0DYRSs+KTtuCCcq1ft3+Sv7h+GZ0AHcS/pOS0rL/ysWkzhEnWBO2HDSvl
v3JcB3IBkzWetUNorrNvNnn+Zqchj5SBRxGYCdw4JIV1gPS7QWNmkJFPAMKxLW5XJyTrEhRzRh2R
jN/lIIrPpGWUXxUgChRHKotQKZPc4s8s1BHgr+VXkunNg+4I4zOGDrZK6diat5gz3ZWnPCnjQady
BxOh+yAJg7tv52H8rI9vRdW2eFTi7Auo7vYVtPSoeevI+G2X6fX81oFCmjHaQ9/HIxHhi51Vac4b
s0dqxty9yb7FWsag1GwLHtGL0Yao1eEwZXODljLM1XB79fma7BLC1fLt1nCtgJxLViStqVKB7ZXg
wEYhhbiq2+IbE6+pG5jIArGzkqBFSomWVe91V9evFZOR8wAqjDyWvIPv2U3vbjGWr1af2Lk3utFy
SqasuSx1Gr0ZsWEwkDOqDQpTDJCUE2Ql6QjB3em82nN1x3qhQpLozk3LAnaSRNkm2dk1wadauUlR
vaA36KoDxeBA1EE2eGM5tBvHuhLtE3mH60/h+DeL95lXE4rXwr0DoFsj8Un7BwBMHfrFrgusaTGh
SNVEJ5VaVh7tPpI+/ODh5M5TEh7WTjTHcWUgSKqcraINWiJ54+rMjb0W6PsXs6iHh8G6zneYQRL4
ko3iJZFZ+NJr8MvqyW4CEHFA/1dMHH2JzaFCg+ZNc7jerJEYnnMgk41nq6IFRdI2p9h1R6Q7ak0p
Ha7KsS634s+jVZJQQ3pK6peTIgFDCDne5mw2iO+A3PnWXK3NUTdj9OI9jinPYPj4FV0kGo0pbJDO
UYBFd6WrSrHndZPcx3VmPhtRkVzUavNppi7bB4HXZDs0sXUSBhNTnMJVvNfMPuo2S1X7Rj82e3hu
432EIsxzYNK9amXUHqlt1Y+pndhwE7EbodulPgDCC6f0XoF3ZPTWRxW6uoiY5pi0zQwXDzZ2kD9r
9m7VlamuXV8WRDoFiqKN85pClI+cx+xpEiyd5Zx2t51Y4qPEVKgCgfoR4UkJvc1B4uNzuVaPrtno
nyNSKyh8iJK+gThk3TajNZBSSD7CmYzZKulQGnOXv8ylSK9qwAhNOocHfZqODREhF/+pShH1/QZM
z5I6912lZj2/KZl/lWT94PWmHp6GCXIqKTv3yzSayzG243TfTM6dcNPMRz22YghH3b1YrXogIl2O
aOAI1gCxtGxETiyYLwdLdV5WG5XHZtB+GAYbO8mSiN7rLfI24jLRzxaqgJvexs5pNakNDqhjn0kH
EahwzALXHLgUuV/uiS/Bh5zg73yaw8mENjz0REPJBCem8q16HfQHa+0wV7ORckr7bIhG209D+8Vi
xnbRMlcBIG7N6WC243GMSue2qut2h4ABR9Ccrzum6sulIQr3MKR5Q2tvRwd36fLL1JrtfU5sNCEj
KXgCU7GhqjmR4OWJsO2SjWjiM70yyB2CM+Ae3YzpsZ4SvpOpNbtBhk2gEuMVvhEw2FQ7pqmxIRGW
xRVFI99Gm7wZJ++XGDzPIeyIoBEcli3DpO5zoluvaqjJ00IyHFTTqN2mqwj30fVpvQz6cyn6mjoS
N1m2fG+78YQOL/fCXj+lidGzElOZDoY5fpoJF9nkafXFlYuEO1u/o1DKA1xk94zpmc1j7I7M9rMz
peld35QvOMNmFgwnii59W+jVw5ggCijIr2HICvlOn7LRN8qciMdhrt29jHEpLQ5b2WHsGkz6MSrm
RHTHFqI0ok2YgQo4lmGOli86ascN0Hwd00oWH1FZWwm/Xr2+okLrbqlcWQxMgoZjsE4OZ/tGj+Cc
6NpQ3oP4qnZs5rWdRXmKMrRaz3C9U6QNFQpul0yIS7Ms6t5cmef7EXnSF2Y202dHtd8lOKBjRsDf
iRAdhsQd7bZX2zPoS3iYrBVdLr9HiZfHt8kn8Rs2ZMGaEMcOx38556xhN8so2qc1Awuu2VaH0TK5
wDduuCWyGJXuSLpTmxUI/dE3j3kYXmwjtAjQoqWzKx20OqdJhfrkZ4YZv+Vz+BZ3hHgYtZzujFnN
p6TtzHsHNPLDMIFf6k3nCG0Wud7ApZNq+rPdxWCaNP6I0/kqnOEnNTL5Ps1jd+8SiuatECq25rKq
7QAt/MPpSEBdpwBg2nAz9Rah1+0Ak4ZnjHaDHl+i8EeNcW/nNM2NLLOTKSuTUZFRM/bv4ncrz7m3
VEWCqcyGey7CHJGfnt+l9jUApXRkkDhE1OA0uZP4YaHhpO2hWE3zLndN5WvDQtDfJL7aY+sEDbaJ
h0KxMECWYTz3ldVs0QxkgG8oCzCajzqrOUuW6LiNFseT6ezYISQnAjTV0e6mBeN2Mh+cnlfknK3O
QaMjEf+uk/9Xw3LbVsyv/3GZ7L3lzE/bvwnlfvuq3wtlxGefhOlaWJgM46ez6c9ZuYAcCDRX1wlb
QBoiLJxSf1TKzMqFdOm2aIEUnSed4B86OeOTbfINWdS71N//4qxc8Bm/tpTXVBVhCKJuaOtIIrjS
g39tKVGFV3UzDPOZuakKxglyyaaiCmQvJKfxAuB9OaYzYuJA17MeX4E1PmUWJcimU2Xz/MvR+2/6
W/G3sv23jBesXpK+glXBFdr4608D7rrOVDyMDNpLcY4y/FObQVawqmY2Q2ozTtbwKgGAJpu2cGGA
NWnLRjBcO2l5rpLld9X3UAOBXJApl+fiidG4K3aLY4c/xKKJ+bc10vv8f6Mf1X/zExu0LH8/ftdm
lZ4Fbjg8gr81q1ZCKqijlv5sznA8fWde86cRUKS5xcuABm5cZpGy3KeTXRHh4mDIdHNXjO0i/Has
+u/Xx/z/Z+88luxGrq77KnoBKJDwmF5/y3uaCaLo4E0mXAJP/y8Uyf6rimyW+hv3QIoOtUhcuMTJ
c/ZeW+CSbdwN5MWaIMIyMYmpV24eb+M6S67ynlDnNkSku+ygHljxTnPM5Brpj+GdpyoZyv2f78Ov
t8FHcsdogomA8Oynk37WZ4DOR3ZgU7QXFfbVhzoOBPJy2iFYMxiYXOFDC2+bSBTv/3zYVxt/VMQ+
4nwSKiyeRf5r+VnPDgs7I3aaNq4ukEiIC8GI+aJq1Tolcu/hz0d61Uh5OlLIXIj4JE+EfvDqOWuY
P88SoO5F0JhgZ0ZGnfuoCyZrxdh2awLkoa4zJ/qumQ114K2HZnkons2nODwPiuWSjuJ4HqvDq8P7
vp2S3QR3Z5E5P5ZZ7z7mxfIb3LkE5wYSbTWZ3Pr9WMgny1ntfyW8sz2OtGJoD9rKpOebEayd+eTv
2qqxyCMImHM3xtBsTIPEb3YbtaMOfDDmfvXnq/c6RmT5/fRnLEFlZzm8qwtN69mNMr3erZggG+ei
j8pHZAVtDHgu73BqYPKr4pMxSfNPcRA2Z3qWyc6rHZ2uMZb43zpc6vV6SmIfBWc2fE2V7X8ZXEwG
J3/+kY77y01GlcxDhNuUtZW381W+iqdwXamks88hQTdRyGSffS4+cw3bF4BWv1ZaIh1EFdevAHbi
KxLVvkVPskfpZzEXl+VNU7jswP1ijN+NWVkfJwyHq8aVzT0R9bCAZBWRI7LwhwkqhUUcZW11MTYA
iiEtEZ8dC6jFhG1CMLaGpDwALixurCy+wpzARr7ofXnRQT/unjjIgGC4kOlksTY4/TxTWgbZWZGA
T0ai4pwkC1J5jjU9+9FMCJBb9nh4DBf+8rigmMUIlHnONBt22d32pgGxGW2GD6Rf9pgULetOJmLM
95FvwMPE2hN9ol8P/Tml5vsIAbLcNA0iuxzu31HIsPiSDg28SrDO+W36RJQeJHBpFYGZxlbR7AVa
7ks5lpp9tpI7ITRk6oIxb7wexjiQ62GBV5etDca6CS+x0EG2FqLuDnxqrHFdLejrAPTre12ayaml
wubWJQx234eZYdEaL+fHwKvVFmsjcziGIfEOGKP5aLXAttsn7vZsLQzuKl543FAn8baNQLqnJ163
WtDdhLmUh6ppXPbRC9kbpvfgw2pYiN9+NJLEUC8ccGdBgttPdHBFbx2swmRejzbw8LRFHIb8wYEp
DrUKvri2fX3mkd1ZRNf9KLuyZE+35Mx/oY9iWfOHdjS0T25nyBCCFoo1lVlnwyPtUEWaF13e0Ysm
F1bO+yHsu+hYwr9oVk+oLQSa9hHpsb2gvPHvAlczl+FOUgbBBpQC30PyaEa5Ra4Vm2tVdCK6ZHTg
+fUhn/wx2Uy6CLszr2V+Ea9GVNbtyHjFNXaekWTRJSYr24vXEgskD5ydg/apilSFK/Lu4N1s9YIG
Nr5jgqcIePm6biNsw0nYjwj3MDjT0oqoCnYYfMp5HcwuK2YFnhXkLOJ5kOstTf6rNjVKAApxGnwz
+oEB0MasrW6fOkEfXLhPcMbqB6qx0q2E3NiarG7kxMeJvxBWhlnuaPlX6W4qvHI6mG1LI4kBf8Hk
BgcKiL1UpgaFv2O9M5oSSoFteznjj7w0jUuSyQ0mjV1VvcuYb5bselGdbPOk824YNto26tvaEqfJ
mLTMv/0EbP6eYXVT3fIxtk8IFbTyXd/wC7Z1x5AZQIKe0d9mUzOel4jMoq3Bq6I2kRA9GzzXLTZx
ZMf9MmvidqZ+S31SzZk9fyVBKMTsyQ9gzzyBRT4KSOHoukiwZQhM62aT1mm0mfsoJ5ByVE14lUVj
5qztVLKtLptsNk7JMEJN1ESxy88N/QbkRzLXxyQVY7zNQycBTsf/b7WYsslGkrEtGU+mi75Up8ZH
RVQm8N2U98i6YH6WYqoMBsew76YChMmF14RYtysiJc/dvuKTFCNs4g8gx+NqRWkiqg9searkRDJc
1GxW3Dk9FV3c3TmI4h9dHZFFHDDlpulYaXzdrTdDIyMbOCs3aHVzKMVjtE1FKj8U40hlkcXZcNsi
sfrUqMQ+DP4IPiLIQV2TOh3x97hFneldpQa4n7qxneu2c8Wd6Aj3Xo140AKM35OPkdQqM3AS2gII
W/nMOC9Tww8fKlMuD2eWyXbvFy3oEj0xzl+bcglVSMaKH1YjAhenfMHCB5y9PN0lq6TaBGLBzeJv
iqyrDDlbfmMFDISO2snG/ryDNETxibn5ykUeqdm3lxy6rmekwdoqu3lv5v5y8stPH1mf+F0LvdRx
K86il/hzV0le5/M6zOlfIXnCRXddKZ9XXtEneoz5d6ypVlcll1I4EzGjdpOY3G4ybUChMouFVwWY
Uu/oC5lAlcB8LYsGL9OaM2IB0aFY6uSuKh9ILA9PgiEFcxaQ5MxzMcXe41gRv73SipAnu9MmjV3K
3IwsDRIIbwO+Fnt40uIC5a38wDQAU0jiJKl1Ugdx2J9GxNkMG+SNcqTAnex9Y3FZcYzJ6XNe5O6V
7lsSlaU5Dfm7kcyJ9lBGpJ6zIV/WELxdyYZ9QIAF15oWVJhXhu8MM4L1ODYxk0tQXdtJjckNArr2
lAFe5qIhVlbMsuc6oEISK3xQmTHE28KqeE3wv9jh0alqIb+WLMgTqh4eqe24rNjbzCXbHHHrPGz5
yIzyVKje8pivFt3Al9amHYpmPPuowiG8MybK9JM57GCooSWe2lW5tGSP6YjSYqsBsSyeHPohx4bb
gkOWrNTdXA9Dd64nv7iFJiZxsLQHpyRP9DCPxCxhUxAtbbYiB3xbedo5MzqysreJrMrhNJ7GJgGS
3JbJHZVI+8UMsePjOU3bYZUn7YjWdBwCyVdgkrcgKUT6XtSYTAdYkEY+3TOxhjGcSAzpWKqJqD0x
omb8RJwECOfCR51yTJF2XWNxjOa96mWbblMUvMSxW11mX2nskO5F6TXQAODkmN65I5KlxUZ1027R
GXDXxqCi5almH1Ro0LbFVmhbq81QEPezn9Eu8lNBgfubKSL/G8YPTqJ3ozuJu4wJS8TrkIYPPOtl
e1XRqWaBtZoQph1YYXid/QcLo2ogSOoa/HvXqkB+jm7cOecOKODhRiKeVXzceaK3qAm5m2wciP1I
7S4n2Uw1iU3zyCy8Y6SXqPdUayM+z5XRjJuyjVgzqMb67hyKIr9fMc7ZtUlAf2xE+nhEFMp7D3nR
TzFeJf75U1X678TxjYnjgvJ9Vr//kktEpVqrxy/1C83h05/52UcxaYngMiROkigC21r2TD8mjmLJ
LALWwmyHTNOn2eFffRRBH4VEBJoc7AFowbDl/NlH8UhgENgUPd91bZ+/5J/4DZ3XW7rAD/A0kvQQ
cDgnfB2mapYJmmuD7zMZIzJDvBWG0MzfqyF0KnWSmeWCPcuRRSbZ3ge1lLpnNNDLcRuXqDz8jobo
5DTxQhsMcvu8MtgjeyhkOt7cjLh4oKTtvs+zTkfYdlI3Tc/ceBwQX838r1F/iHjtQufedAfwSETv
9GWvkzMxlKSF50zZfANpIh12Gof4w0+Y7PJxyO2xQIdDmNhgfrAqFSHn9TrVTLeZnIWwgYbGo4/S
XfdJeJmmSKO6kNdwhfTFKNdUCDa9dKBtxkSeITFv69itqSq/bzj/fWveeGto8PGY/33/cfO1eBwf
1dfnb833P/PjrfGJZ+VhtE36hch1n+S4P5W6LiJeH83t0nn8/mb8aD7a4X+RmPAehSB3nnJL/v9L
QxKsg+HX9HD4BksQ6z95aUS4bMGfNUIgOuGZEgsJnOxZeFCvumd5hnZRzKE8TN6UvGdsWzVkl9sE
TGmS4tbaVwQENHBaYV4yXoTvilLWh70amQ2Eu7RCG2rP4n2UIkVfVRWFNF+38avuvCXBHGEkBST8
1rhjKGqQOdEXHx1DIZnBUEiUAvu4yTbjrdI4OFZcxPQQoZ28zTqEaRriyEWRubjogh59p89HlXj0
rFQnnjBzpHuI8Ay067jxAdtS3KtTZtnZyiuZKhjazfYjP85iOu81R39m1FwbqrsBiO3AZE4/Zr40
3qdFiU5MVrhepa7Y9Voxux8krU3QNpc4o4JNqdtrputfXCPnJCPOVCTWNZqcfBcyNNpMrm1QRVcd
Nsb8W6PsdMTN0VHGm0icXeysO0t2zU7OHD0ZrGvP1iZbk+4cSJu96i3EgCK4IyHyXEQYnxJd3bKI
iDONWAtHCP4RK8B7gv/wrJ7KMydo3mOZtdZAtDX5ifFHhLDHhc+xWqBCeHo+SheNpl/Xtzoz5g95
gYyxsZMEhHnTI0ZAfJmmWFH98E7jBwAY6q3yyFt+glx5Ln91KLW992ffvIQeadCvyQkOREXxgEHY
eaDgQLu4KHTh1No76kcNsKijNDXLb+3cXNFznwluN06WEetj7Qh115B0tkpSiuC13RQUMVZzRRv1
EAUz9bDbyUtC59V7Jw/uvDat97Umv5b5HAyEKPe3sx+KQyg9gHNFcF/MjcHczh7vYydi1S6BgSEl
XKJqw6j/bJhSVWtfmvZ1B+zvAm45rqHRSjQi4kTO2yKpbm3a0VtbEQK2sWr7BrEHwVJBRAKunVCR
Lm7DLB3STVJQug2lBomspA3uI26EQMiHGCWDjA/6cvBqBr26P41B0fS7URnuPYVzeuqUnvnR4cQ3
LQG76xI9Rgobl9JzJwJ6OIgmJvN0BO3aHWt4NSTPZd30zajc2dgH9CGjb1Poj+eFpYgfjyskpQUU
DBL0ihioTSZu/y2P/pfYxlDYLH1/WOhTIOfp5+4/9bf/UCr15aeXbIbvf/7nok9lY7LUBzS3l0Jp
KXp+LvpAFpgrocGiC/K07v81crID6iGHqgTfcsBK51Gv/SyVgv+SmGBb/Evy4CywD/9o1V9Uii8X
fYZejg02wqGWs5czf949npBWCfbM5iHXS4jeN0KVL/UUHcF5o3upDrgiT1poIrxI70XOyma33+eZ
fzu1WSwvv/wEVJSEb3POVkgq5YufUBNZ3gQAMw81CQ0XkfN+olXdorSoShJnEYiZnew3YYPf0ymi
86aJqdosp9qO1gcHD8CcILxmV2HSaEnrYNdh9m18NslLvJ3jDitkrxu2pMggms8OjKi0RiVfJSsj
/5ih2V/+cXIYhafTfTvX+xTLeGtsJzc8ODWxOCuCu86QolfTaobNTxQjg3B7Y6KBmuzqYSLESPFM
HDT4oxL9FxHjpzHzbQRX87XTtUvBiHciMM55oRHZdna7bXMw8/01Kw8M3GpxDoIW8sIPwja22H0f
gWjhIkEThkZvzcxrXcpwRQTWtq+LzaAZ4/f5jTZIsZSjAm1eboeu+cj3ytzjab6iT3SKleXTjBqg
y/K19MiQ8GZ+xtgRDWxX1edSO+Y+zwLobOb4uXJipAR9ewa6Ahuk2awbr+Vg8y7N7cu4zOL1v4vL
/7K40J9eHvC/X11uFwLLfzaPed09Pi8lf/zBH8tKSAQeukoqxpA2puMtM+m/dmDOf/miBtSLJLoA
z2Lt+DnJdv9L/ck2i1cteAHvxA/mBK7F8NSG42cK/tA/gHey/Xn5Tpt0LVwyZgTyBp4592m2/Gwo
FWIa7aJIGqdUsMM1aX0lQnFFsjSIJ4RKyPJNVJ83duEN+6DGBCuGKcSmA54jzuvxbsq98tQmkHIt
ZBccwFkNLvOcrFrTSiIl1quSbd7FN9RmByenlogczNeOUz2MfX41WiDY6cYHNIEsCjQPnRRZRyGN
U4RAABOg90qnsG67ite7aSyUKXaMi3cc2jsoX8mq9TtnM/WKjE6DbLjAvife6JvdUNX4UX89MWS+
yWrP3cvRdegDZn15w+ven8DtlKeYJQakbLLM96ALAeIWFaSQ0UPhFGuIkXCfTxwFSqBre3sNy272
NjGX80J5hqVXI/ZrXnLdECCgJd96ICbTYTaVuTUbB5eTK90zU8HnKqybBu0Ca0ooYFyKUxjyCPM0
+IQ4wKaUJzkbSgkzrTMbtoghva2gwuotifJepaNcx7mNXxecxOncOfnOdw0opNh3QX1F5ap3/Gan
rVhXB13xEVm7raaxXcy3EqLIZpySB5ih1v1Yuh59WH/4UAEhRUUrw4052XV00ajJMlG5Jgw01tJI
hHk6wGGdbytgonm/Tcc6MGhOaoHJno+tMUPwaTNGM1XdEnTjonFYGU5HgCg4sOlGoq+/COPQNCga
JVM7vENy3JfYSg6W7+o9iiTA7ykynUt8c92NgfekYxpkYI9dBTMMTchgbPhxCJvY/VC5bo18Rjvf
EQHDVAlp6YUBp7ExNiTR63je4+CByXNeZ0VqJMUqr2k+oAq0h5bNTzNoNMcnPkEYHqJhK3Jv1IzO
LkdnWaeQQ1doI1U2XkddXu5xuwV+DIlvHoZxF0aEwM17Z4YcfxPS9J68+xGIn3lrDJMXxFsjzAoA
I0hGe23tlshnDTwx92qabOdjikBD7tgHVf0a6p54VweNvsbkPDP9yipp7aA7MH/LjZjwQPKgo7UB
ITDc4us2HpLcTXPy0fxyIt2r1Oe5MAHqMWz44s6xBBgireimKhIDq5LPcHGVMY5/iNwqLy+MjH72
uiRX7XIeRm/AAY5JjFZ3UiOUZcJzMmUiwfFZGDQ0fTteYyScbhU9PPTR4Cvf5UAewVdLz/6I9hW5
Y1zGlzKZ5KUn02DbDQ0SZeYb454fYAJUxUBGRjKukwqGaYoN58prVfUQagmR3qcfz8QQRCO596FQ
RwgMBCoF7ISCxjcIkmsB7WAk1+5GGPCzgTNUPrd8zstVxoQTfSi9621itt1NP/jVFX2TeO9LZ5WI
wb0MsyEmfbfRp03RkOgEn23+8O8H8X/5IFqUfHQi/v6DeJkXj0iFX3wMf/yhnx9DpFuQz3zQZ3Q1
aDCiC/rrYwiVmgaJT6lsWrQk+Vc/OytLTrqHy44v5PNWpA382kUchuOF7+E/ND+4C2H7eXVLKxOD
NdW64BcsPohX1a1itldpD1G70xmYH5xi1/Fx2NllF5BvTAbrEZU7smwQQDMhNcrrjftkIR8W6IHA
omlDNTARGZim0d7oDRtY4iSLUwY+KZJYr1IfB5XCVZy96iQRcXHaLdTFcOEvSjNNyxNroTICURk2
pItXZ9kTtLFa+I1wAhaU4yT28YhxkzQkQI/lMAJ9HJ4AkIEJUkl1Eirk8ESInOhUbVB0J2eYCSBI
2t5QVeswJiTtceiM5D2fTBxatarp5DdtT+XcuWbSIROAM+CsoQqliV6VYxrYZFsmVDb+LmAk2Fwg
4uR0UWApNu/VhOH40LXMnzWxQ9I0StKYkJ0wCLGI8XI3ee+X0UVgzdGiCi+4nqA6ppLpP7t12k6b
fhig7ZA/LczPRKjBlORzmLrQdvKqdWdFxnZNj7T83jD1nrqn1VMnVX9vqybBLB2isbPGwTnioc8G
9BM3VsJKEmTUxtmXOZqm1s3XXRlP7maI69RZsTUZ4r2V60hd+GVnHMH7qysimCKClwx7NQ4O3oU2
qY6JYQz7mFiTWwaWsFHs1iT+nDXvWtAL2XlhMz36DVipsegLPHdTwky6lbshKPMzXOX2vibihRFn
1+/pC/GJlFXtYfsu+mMw6LXfJ/muLKt6Y5NPe+lazKAxw+oNPNV843T4FDPSkQ7tHEbXakmyiCoD
4XbOaIfJ3dAwsvfu87qMr+1YtlcjhKXrosmHD2gfCIkJMZMy4dHXPA812ed1+lC0OroiMHV6h0PY
sPBn9sM68jHLjCJdAu7z6CFpNJulxDMuDR3pbtUqA6iSr+yzyIuKvZEZhMoIvDnTQyMDJutR4d1L
TyADWEDSyNsTIpTcjK//Oi2Vr9f1NM/HSrFXXoUde6G+r7rjqGeFZiuPH2zMDqfh7COZEyBS7pyQ
TtIKMEmUbfpcFd/E6ECe4auMtpxo6mqbWzUhemzmrwiNx3c/umy0/E1LdYCj3tb+mZiamICRdC4I
LFU4iPo4tk6F1vXBcSi/uowII/zfrbpOCq96wDdZ7YfIbz7ReHonpBpQjQTBCXcaSCxz9PUENup8
ngp9HXltclI5WmFZtef3vT2XJVgXbX3OarjJxlyBDJfS9k/GQmM9zZqvQyijA61iuU0QHnMH/ew2
zIP+vellxbuJSJx39ogzaO3KIH8niZrFa88b5hmd2ptgIIjvG7td2ninY031VwZpsc+UPV0yFHRP
Rt2S3ldNOdMP/qxxKTIqnMXEQuisZ6ZXVZTpE40BhwhQSkqeYixQSKU09LDOwEptyImJfN9gjRnZ
fRdth6+8gItjmNSz7XhSM1xFieFaDw6Cm0uogPfprG6zxvC/aLdGlE3CCvFf7kg1srYId73zVeac
luYUnZkdfhKPBJkNkXdHTKL++TQqyavRt7dsewvcVmb92eupcBrgslfEPM+fFqmhRCtXwNhhwH0a
Z7FzHyeOi521sBzEWnLazHMYnzuW6D90yLkq8AhLvpG5nnNB6m+m1Qnd6/ixtZP06yLaWLeDPINZ
Ny6cGr0BWWa/R3SVQgvzrWBFYst0ZuFMgGDlMUDuOsvgjXMS80JIbexULQxkSmZAZHMG4m/ddCLc
Fr0WF0ObosAtIvZCq4SsG31AIKNv6tFBdJHHo307dFHwCcI0kp8+7emtBgVZc1CIphswysFZPVTu
Y++q+pQesfKAOgvGR71JLmBMyFIDrjzBTj065jkNVnE3CfhcPsqCiRGWPW6E7RakHgBurkukC6tm
EsGZISxyldOW/jc8+XVn6s+Sb96NGL3pGBsREhMicUEpRO3RzZtw30lHM2df0hCQPH3GQ+t+qw3n
CzRh64yJftthxKYqLcJsSwefcIXSyM9HMDTnIXuGMyQXXgZn43NiWqQXmUW9crS+r011S+0L1Rv+
GEMJZttp7yWE5wh3b6ZzeC2FqiH8WAktFYb3h9hILoocmZrTo/Sh9yvepdJ19lnsmjve98+EWwY3
ONbHdSKL+i72BStIopqTMcvLrVKRW5y7NeI6t60G0nnN+GCMpCEydPC6PbOb+pont6T1H45XtIhB
pjHqJ5gd+xtljxM8xBgcT/iF08Yamwp6WIMtHKVGeYUww90V1lQfBcFlaxPFHQY8Mz0zsKVgbaiI
d+51v3F63X2wFH3rIqD4Hvz8Y9eKT5lscsJqrPlsGMu4X3ntmFw5gSxXFQD3jS6BcE62br8Jm05b
D9TxNjM9dzsgHEQjBqvKCWpGM4pUzSWf6cIz/W4/hvDrpzZVl0MM22SbzaFaGl4lO22VGMexP1Wp
Q6JcNX5SwD4/Sj32O6Dd+Zcy8KE8kUVBKHfwkUD7rypP2wWu4SNQyYE9uPxTxBRiNbmudyCpBmAe
KQMY+AVbmS5FbdkY2ecwC0h1Z1+y73DbkHIWFddZR4iP1eKEarpMHnsKki3I7vBgO3W78zWVF4B6
d083YDjFrIekp9CN3HQCIKO5+HV0Az/U9tvqM0IUoiic4o7gHrHup8Q74DYj4do9nx3CcSqH4Huz
Ca1dLdzP0myu+x7GRsX8C0Qp20VlwrC1jfcidSa0rF5KD22eVl4B6olAigu/Ude+2e7DVi7Jmz2w
iXwESVPhkelyosznGH1VE6wkqmng7xV67yQ5wVQW7yKnOLdLw2C7qEfI3j09yimDpWaX19gpryaV
JruuBH8910a19orpmgArsclTAnDbrqk33dxUGyeu4R4kvdhXNChYhH370ug0Gq/Q8O86x0oPcxbV
ZLuLrzLyjC2MK/qmpJJD0QNONUQ50rbK7q9HSxCwUE5y66O9W9Ut+GwcCngVhoCPMVbWwe2JOA+b
/qhLFR6yKjaYl8zBSdlN10XqfnQi//7fvdT/spfCxrRgCP5+L7VD2JF+ebGV+vFnfmylAvO//BU0
7DDBEL38JMb/sZUKfHDRtBMXocbTroZJxs+tFMoOk/xophWmbVogA/4aV2CrYVvG/APKHhsWPOD/
pLG4bJZeTCs89Bw2Ib4uA1zY1cs041lbMUYVNAdN3R8sqwdGTqwEOljHSsIzp7dDYCSuqoiu7NNq
EybgRZ5dq6vvx3lOfOAEnx8djeNCzELvYtLgwUH0aisnJWmAw6xZBntr2PpT6W1FahXklqTl4f9w
KGjUDNDp88KXeHmiys4GIUp3+Ygw+CSTfmR3QIYE9gX5fzgrLmVoL/He4MBoFz+/prPQOVhCh5wA
rVOU1LPcqA6Edqf9/vjns1qsCM9u39MFtDknx7R5KGhXvTwUtiFyuF0uIHtZ/EOThbwSzpwmiDum
glxj7jMW/Uu+xglSf584/O2ciWfwNwdf9vs8xdAfX50nacJRRAO32xu1461EppNtJRx59udT/PUZ
oe8tLARIpGrZaDpenmIbBzYFYNTvFbFbMKutikrX1RIvctaUOA/+fLhX5iCuqLsY0kw6H5ilvSf4
2rMXwpUDZk3B/g/oTYd8VX31betbEGNHF0V56hF4/F3+8w8uo2tZFjtsxg+O+EUlEiWQcsg57vdM
qAEiotXkZoX19s/ntVyml08KR6EzFAY+8fOuvVzmZ+dFJAGDSSgDe5s8ajqGxhnEkUt2ZNDQTECd
fz7a767i86O9umlYAmMZu0W/DwbcvRFppvEA+5StN/67MAQtk+ef/nxI61Vf6OnOoVPzXMj7IQ/k
q6VsArYYjCOvnUg859KpHYzOZo9yo55JaGATtenljT9MwVoWZFp7nRmcNK596Enf3g99OGzpCZN3
MfrNZ61t4zh5DDgsIJa3s6LIAoa9Frmc31iYxK+vkWubjg9w0A2YLr1+4oI2pi3V8RqlI63ylWOM
+ZLF7ZJCbNgIWeA3rJugHjc2V29rEb7y0Zx9DSUpaC58LI4AUWPYrgFN4T9fUve3P431eXnDXf6z
/PtnD00G1iPH+9BhK0qIwEzcDX48vZaB121bGbf3OrWztTl6YbGpCRo50VWmzvBSkIVYaoZIg1mx
FWuXhPLKXNkI+zdRFUBXsqBpxL2lLixvNo4zyKUNySqknfkuqhcgXg89qn7AIQG2ZwwCa+UY/o7k
1HQ12CpgkKpPulzBQTDAq3c0qMhNc08TJ7/vxwC6kTPZ1IxzvlOIoeCDdZd16M8HmTIVIUMWZmBU
sM1NJvOdoST54hWhc5E7fcsn+6YLOsYNUEgOnZd0l/zN1e7Pl/bXFyRwXQoD3non9ECKvryyuo3h
eDM63qfQ1Y28T/ABmkeR6rt+jii1+1L841eSIyIZJ/dkUTmEr44YKj0A+827vYqio2gBpYj4c1g5
Z8rGAIO0+/2fz/DXdTtga8EeJEQMSunzSgfRks9ecW+6fTYVzcpiG3SM6xHNpaWmzZ8P9etjGpB2
SPQHZrhF+vHqMY175FgjbtN9GAzuaW1IcaQz4r9xAX97FNqnlCmYQbiGL29ZiQC27EYuoOEpk4Gf
HxoHDCjB1Z9PRvy6jnE2ZCoGVIsC3Oir4+SYWQQ+FTxYWtQbvE3ZztMl5tsWiD5pGT4lBQ8+JCuM
asE7vAL72snTt5YlRgavPhiBSwmDxEq4zAKeJMHP3n0pGSKng9/uHQL1tiNGrR1unW5HAG0arG1n
dthHayIHzPprUY/+Td5lI81Xczgv59k+wRUWvXEHrN/+JvyjyCmZqrNpfXkLYtKcjSix230V99XR
VO42NGlWz6T5XURt068Tv28+FNhV1oU0psu+Sae1l5p07wOatn5VfC2EHi5ymq3zPH4kI8taE3Hd
3E4V7eKGft7BjZPxpJqKCyL33ioufn8CIdJim5Ke93+5988uaiRUSGLGyEWlgxQTYbvrRye+T1jF
1o30M9DZwlyXvtfxxVLlCeanR+IJ7lrlhce+iaK1DtTAVK0Or+vZhxbjzF9nN6pObAKdd3hKJtqQ
mcG3oit2mMeaNz4J4pUOga8sj8WzM3j1dIL15wfXE8pSI4tPojmsTjpXV0RJE9uSKhb5Hq1plplH
u0YH2TaEGv75BbF/+xQATkNdG1jCf/26BxNrCa7Wdp8ZpObS+gzcT5RVV77TItcOzS91Meh3DI+S
z/iru36I11ltoc5c0ChD3O4ss603ysNeM+IrQxNg0UZNOOAeVevSc4jFV8K2BUulf+sDqnTNDFel
Eb5rgkwdmF+aZ4YrigPh6o9QT2+9iQPFDnCRBvOk+8Y1/7V0W4KDBMIOBmsmu6WXDw1SZWBMYFn3
ks5zFe39ISs2xkxOIyBJ+4068TfLtkcNzM4TqQu14qsdRVvkDMBYdPaow76FmNP5aiN2dfAFvnGk
5W96WZFyWtCQrdBBb2W+LuxlFPeNT8z7flLxXS7s+F1WzIv4fmI34U45Fh3TMwgv8ETyxiP0m6+v
RwoTVAigEAu2+eUVRa7AzCujY9T70wec8aQkyBvTib4VfveJLa/3xgfqqfb85VwZByFXZMONuvzl
AcPBaHWa8siyDa9uepu6Z4oIFK+QfNvD/BVH2F2dMkiKp4bixgEXOrSxIvd1fuPUf/swYSfhy/KE
t3v1WU77bnCTgfd3DOpuYzY+ymwsvZD3a7quSfbtzy/rbz6aHjPhBXrN3ptN/ssT98IsX7QW3ORJ
wZttRLSe6Ym/sUf87fWlV+7wJHF5n4bSz9fVrBVxLaAr7NkjK4JadELObRYCDg7ooeLOXsc4EDcG
c14S3OKSbB4BFGkwTufZe3ON/N07RD3C6VI5A0d5dbe7eECGXZlqPwkn+dT4CJZXo4q7yxbRCF52
r/a8dd3zF6yMCX7wamA84m5wwjCUKaUPtn40pvF8SGzooVbX0e9zY7f98ud785ufSbnkYo9Yuj+/
vIANbOGuCRy5J7REXdOZ9Min8qPTTC1Cur96YlffH/TnfZ5f2xSBJ9gn06aA7AK08OVTME69Swpf
zu0ZwJxCR8CUpmbCgCbGGKUw1k1bVvvE75Zkgd58Y6H5zXlCZvYYfINmFP7rrLTECNLJrTy595gg
73oHc6SDnopAMTf954dCqOf4XE0afsHrLlOaibaRuEX33RyV3xxIg9cz8VcKarT51u37zSLG7aMt
QokIpeL1vpE5fZzVPbePAKoYrlfV3KLnsbZ83VDj6BL9bZ1Mbywfv7mWjMo8Wi0IEdFDvnqf49is
4Ey4co9cCay3qxG9ZaW1UabVvnEorG88Fq9WTSoNsJk+xjObFevlYxPkTt3Hs+DGOcqUO28ii3Od
Js44b/AWE6LlqdbaeNTkxVraw2js2Dn2ejtjzC7JZnZ5lFKbHiO4NUCH5Kxhx1UVU9wNBlCPRMtI
Jo+ElRrnOZkeLeDvgilrWy0psBWnZKOLRJy2CQd3FLvx/7F3JkuSK2d2fhetBRrmYaFNADFHzmPl
BpZZWQU4Rgccoz+9vriXpNhX3Wr1vhc0I2mVGZERgOMfzvkOXJf1DI4r2gsswXrbun0O4rDMrWd/
tDHnVy4YsV1h1Yu/JTs7t8lVs0T9yy8YlmQbSQeTn5e8d1iOibLPX1TVWuuxapiu7fG41+7WMKV1
qjWuzj1iDxhjXg1u98YdRjK/fIU3fcf/NmYMxL0qAaK7UdkkDQbr7CYMmmvyqOe0ABC9rnqaDNaS
p74x2oPVl+w6ieOz+02Ui9caJYiLHRVMyZGYzwyc+di25W4tBVw+hGhNfykm2klQ+5FE7KzUfIXr
Td66JO0ENuFcG/hNmTvU0k5kjfRmMwnIrJ8B7lwMc+mwsC9jGflEuo9BGvKgivV+ToPpqRFuP2xX
gzSzR5PNZ7Yd1ykbjxSxy64Ll0iAf84Ac+AZ1EBMVRHtG/QZ7bZKr+M/07DRunXKC18KFonxUtVQ
zJSbT5hKpPRgV48PzHl3I+yVt1Ta1XtlhObj0PhIWyA+Howra9LporuRzEFCX3YLKPbHlF3Z5OYI
MkEH7G2XLVIZlYjmx+nkTOvMllx9FkTGbbwRBcZYkN4BOeDbdYx5i5wdGLPbB3tWgyaBMMLfu5Fu
gdMjpSvwRZ0V2aFfwYDl1yXibNME06fufO8wOeA5pmXdeKJ6RWO19Undvr8CNbeW2QjC8maN0kdY
57Cu8hv4HyRSB2BZyON5XbTj7T3DehACPQbWg/SYRi6JjUU5UlTg3Kl4RiVKBfoBWeixG9DyCk1a
mtDlXcl0CQpffyqXxU60WXbbZQABV+TpBCSLOO/ZQSXDN3ufhu4jnvxla81hvgOCTYQzhpwktYmY
05Suj2lWyQ8Y5ualyQNiAYbOT4hA63/7RtfEBhrEJGRgvcc65R37CvtygL726JhQFBUBXDjVphNW
nx1sP4uEovW9xv3/3oj0EHjukxjXdwgM+BRY/+J2S99r37gGTJZ1eJxGMHKT0UGY8IxnvKjpSaWO
SNDjhFuzcA2+hw5JYxHpJKdveBS9Md13WR8+qhEPw+yoy7CmAXtMoBGr0fxSHcvJ0BnEAS4ggBU2
9L9dNaBeFoi7YJWzUSVNbGy7Bs4YS1uzB+3Qimh4RtKa643NxfNWYzNckqCjj+BRziFRYGX4gWut
vO1mrrJiJREgLK2jOWYruI2hxfClwzP/pd0u3BDb1LO9VV3Cdc5m9WPNCVvqoOGm7lwmGqLPD8Ny
dmaRATsxwBPIfWDY7c8l0IRGOmVlj0kd9gFA4BbzzMUwfNDnZRCyZ67WyTNOjGdNcLptB12i55Mi
ob0hixL47XPOVP/ergr7Oa2bUhzngqgjD6zLrTXb4Y4QEoCxcBqXUy6U+eWbKfUk8125DbRZnSWP
vp+DCjMfznsGbmr2hIPzUPlP7lSmvyOG+yO7bR+r+h8xInoNlxf2TPXvXvakYqy1sj7gbPQJLRqq
0caWPwB/zAmci3U/UC89h8Sh/5gUv2dFdwLHxO5OrGqrWCyNe7RdcpWYwl0thOgBr2QkroTcibr3
HHzPz06i0S4Xo3sPOna0BR7h6uhAvtiBw1Rv2H2BDwXtPCd+6tVDMmrFzVHZhgfpgECFzPe9uKDc
O8K7ICKdEfKWrpQ8vZK+qT7UEvDVZhDZ9Nql85Ww4gmLPW52RY23pku8QY3g8SibvLpeg8Z8yqIi
f8JxXW3aAHrDTvFxGq9wOfgTgytA7pzZmrdKLuHrZC/jfJOBfr4TYUeygEm2RUuYx8UFM3rlNoi9
awofIYvtIQdfg+7kyzy/A3cgPxjd2VsGZ96VN9v526YlHU6PS7mb28Wt94Dssjvi6qYARVHu3XET
ddxUfLsM4btTibf7LiAJ46ufsv7B1b31rASftyjKda9hU+zDnA/V6N31bHBpPkivl1/etcOMGyK3
pqTsCkFmgCcO3kK+u2/AX7N6tztJq4guelLya1hl/z7lfK46CLqfiEOQGOkx52OFKZGeMqYR+xGV
2nc0K+/O1R3q5KmNsrsFH7mk2q7r9RtEjYuLUtozglHA/1a6XnAx2DKZI6w4Brk2HQ7AvGg4ocaU
WIXWtJ6ltXp3wmvTF4ne79b3xvbDz4hAGa7x2niMdGoBAaa080aiFLIh7E5rb6ZJBg/ofE2ZPrhR
sLyERsG5mF01S9fUFmka2d2I21JjWveo/xsczncuHO9jX15lNkPEECcRJTEhOYJHAaSXNJEsm6sh
KbTEMaW5zxljNeptXRlakyOrvoMMoVWartXR6ofrVT7mcmTnYntPos6nV7xXYxBjDyA+xDPLx3Do
5adD3OeTEemugn4353erXzcWjo6mf686vdyHvhpfTbmUj+L6dcPgDi8emRmPnTvxQqWx7qIgQFZB
kZHfuYpPLSzy9d7MjPW3qVuxNxaAMLiEw/QRgo177BBmXHxn5je2unykkF5eIpONjJ4h9Zw0KIB8
i7lg/R1IxnxxOuZpu2HeolCYQtFFhGG04IyQhtRImQw/fXRzGowNJphuPdbT5Of87VxJ2uh6jl7f
5UrjzMrvqrJoUdlb6NUMp2CIO60V37Wpwnw6+g4xynGkht8YKOjYJrMuIDjP3W+jLaxXN4OwMc3K
+kUmEHg1br0OD0Klf7d2IfvYt1HzEZ/jjb8gfGjMNWBNDoaUfCw+T3K1h6SLUQTjovWs7QrFyWBy
mgX+9Av1WvcwpM1VY2PL22Fa5Y+lSLsHawizOxI3xX6ICA4h+wBylsqvhBDsSMfGyIa3Dq+x+dAb
oeKMRxzlHdu15cMLneCGnjjdyTHtOcSIXmduOjgjC2En/NAqHG7TGlH+VBHV6fo1Xw2PzYtDUMy4
8YJM3Puukjtwguqll0QKXyMZQGDzfykpZZJO0vlCa+3tXAmCSLqglWxnwfg8XTmufF4bNppuUmL+
JCbSqddHq+6Xe4oQpC5ukb7aVebGldE+oQ++mYJr+oJpCnqZvk9mCGm3HfMfc8ynU1HLnpct/Ttz
BjEEPotzAycQQTLCuFlIkbprVi998lO7PUYLSiMOXbI7rYZlY4eO8+iJ4TSta5UI7s0bM5v7S5MF
DXE02BAp9SkBI9Z/jFA/Iw96VRk0y2PZTs73VLmnTpgWRxqwTe0oeOi+RX7M4J6XpXDfqLdNLEVL
+xXN1z1TO+xyJsvHjvxVtmU5BelUoOAFyJ49mk0+I6CSB7+tuiSaDWAzgsymcNafzP/qH2WNMZxn
Dh+SbbgZBz0dThysKzKwoizVsTRM9KCpAQm0dolXAaV0zq1RJlSoM5K00tw7RaGexs7wOeqi7HFU
vMjopcH9iCh0w2Aak2KQup9QtPxXOGrVQYjgldzHes+4NKcOpJTb1FcTdivm/EaEDG5ay74GDlhf
uZnOaKYNcz8QxpKEYnSSeeJmVBJL0FwyKszW1T9TXLhvhevtG4D4O24nDuC2oDvNfNzeEVmRv6dy
tN8W6Vq3UR1dTVu1+4wAuogXatidx9l1Br5dvWIGCB7WiW/Jm9RCHCB1ITr6Hogotq5fmlWTHcts
ELcAxhHYkYQtgBQ0hO1KuZJOWhcKSVrRw31DDaoRAI6BT0HvZsVngQr6lOHNHcquAt4MK7ldi+VB
mzCL8TntuBV3sHgIRWLHRkEWjLe166UvUI4oM9xpV3IEkrkWDuIxNHudlLUTntUKBCA1823uVSQK
O713R+x028b5HBHyjO3muK7tdON7Bo+dOjRKbjg8BzJbCoTiTk5MWgGAb9P3DW1pZRTcRuzQppuI
DID32nb9vWcxgGe01vLE0pJBwyiM5T5Kne6yMsy+hlRNCIthUpdkeAvz0QugMxTBckiJaZxCVd6A
SGnPqsFeq9y2Yjk6D8SMqQG6CgGZWMcO1mJE7xE7U/qcz77FHVXnno47SQ4QiM6coKtpsN7hjvXH
1g6+LO3/Svu2+6BirT6wL7QcWsp4CSoQfc40ZtshGOuH1adiqdbeYumNsC3OFpiJlEPLAdTZJE6G
gxI3mVD2BYcAcTDPGNdv74w5u0Ln1qC9Y6gCX90Oi6xlDVBxCKEgLD7qumge7C6sH3zBHBkXAwdo
kc/Dd6Vs86tRRf7dpSaZn7bBL+xQAZy8vmifSIIJ5/eeiofvTdDkwGxCnzsZvnOsZMgTJVrkD56W
TO50ZaFNzhhIHttU2M/Ux3SmZZ27p6wk8bfGj/qtRsUQQa1j/bt0r0n2Sg/ph6kK66v8AxbVuuDV
VLekH3aJFSJ2U2HggdOp+jY8Cafc1lMEnqH0mqeqWzgYVL7M7S7IhqndudHMRAMSzlUbbo8UOBjE
2qecNAVYkFmbfgA352ciuVQ98bNR6SVuY3IZNc46lMmkeJdAw5BLJQ0qrYAmZuFFC+E26iy0R6a7
MpvJyuMZC162o3jlN2sjhBvnzgw/k9yNVmNvrNcSYGBDCtF4qaNLkZtuk/h9TdFakXhuggnlURdX
y5hir5lyTOCjuAbXZV792x4JHNmMnQM2eHad6OPPD9ObjGzcOKwnicZSJsq0wNJLu6GfaPdO5GWx
0wEqjZkF8dHj922ePPRjzb4SBeMelAWCBrNcyoO0mALd2Z23WLvB0955xUT45KE6lnyF7FuvARP8
fWXgMQ/ppVkWZ4WKYcLLg/Djhgyx6fdE7DW3kg3O9cY3rPy5XCd734zgF2swvA9lgGcglmRVP0MS
Uyv+dRdypTvyRx/sCScco3aXd43qnC+P3O/GYP/Xki7Cd8K9y+w/XxPmMnyKkzHw73Vjq29B90IG
+ExFvKpJ/RKQPat9NPYQ/8YI6gUcPmEvcUUsLvUuX6c+NMz/TjMIZcw57UBF5+WuLAhx6RmiENJC
QsCmE17PrY4Un581eH5h3THTctOQ+QjQVQN7vssnxwRDTQlZBY09EMNl5y9WYdpb9NvmiZ10f0Bx
S+hfFi7ERpXiVet8fsEwPP25BvtvTNJ/gklinGwxGf3nvP3/oosdv7Hz/auz/e8/8XcFqmUhJkXj
icoTVJLPNfd/zHxW8DfbwWaMMIzxOMPef/jaYY6ZeM4BHvJEQ/TAhky1+Oj/1/9wLUgaDH4piTwv
8mBt/Jf0p+5fxtiIUVC48rZY6SN/Az/5b4e8pZV2oxek/i1XqHHM0mbpzg3VDn00nE3K0CtrsnTQ
FkEFqZ40aunoC73gr5zt55MblI4XE2L8DA8DE2xgiDNbGUxQ4Pp4dMrGD2ue9ypqE8PRmMwpFDJI
Otk8dy9m06XGBpQpbrdzGQm1J3qkKG4DBLDdZu6qcEcz0hzrdGUUXIxdjLUvS5oaET0CDm/HzJZ8
xSIaH/BhDLjQzDm9VI4EtzFCgl39qTvZUT9/aws0Ew7Fb9JSTMigbbA3pZAffV2asevVPu2H+nT6
wuLv5RQAL2T3+Vmv+XIwJQnLfFHGbVMYKQ1NMBEqjikjjXt4SlPPWGC06ols8IrplE16452R5/Yb
dParjFcm6IpI+xS5+bgiInkciEdP2MS8VZ6IXhZvWe+WBiCRtKO3ZQn97WSucepM9YNbGN2BRAv7
tq/r/jiGThqbBXS2emrnI4Eu4iYyqs9o6Dw6TfoXj/72jE0/2letMX2pMkiPa+o5u7KxKoCVot/q
IrR+XdWXXRySgnKIbPFrRAq2pT5Z3j0rnElDFYR/d+B7acCq8MO2ydr2ArxRS9i+1aLGcMVLN51k
05HPEztckv4cp2m3KGGAg0tM6xviFycyW+vJswh0i+qnQC+slqnI5PF6Rb50k/J3VLY8l9OxKg/o
ADqxyQN8GRVBtEljTJOzN+lmVhYGGC82fmllj25plffYFPUdziszzjWa19yxQfESAenxKk6L+Stw
925RMQivDUc8zb6qLh5j9Uu++s4N8ixUPXk632Oq6neNUsvPIXSxvqEHH+KxNOTviLE31IHZtfZ1
UMyXXjM/WLyGMSVQp3az+HP2ndNIxtV15I1oFewJ/tPgbMmI2lEMgQmWdTU3PlFMBIE0ttnEnT9F
oAxo6oEjoZ3hmWszqyq7ld4rEImd5dMO5zbzLaM2SECt7eg81fVC9JN0acenru2v3rkL1N75EnS+
xEixqpeMiN16M2EI+d2OGipCiFskEPhVe8/49rWHNCTPC3jhaUZb0hug3xfNKtZhSrULCjN6Q5lK
plIfnGXK0BsadL6rEBR9TSQl7rDe+z/LLtUnvdRTHvtT7u+vLKhNbw3zOzh4597ApsfOHDrDSJ5C
FjflvJ7bGdpBHIZpewohSssEI1C+XVnY3DNUbreaSKrY99GwwE5nDk0h9ljRuO7xeo2vzL1aJusN
m7QiBdcTRBnxJJIGyqsjMmXCiD8JAjyiRhuGPdqdmfFUP61b4owLhJPpCpIh1C8TvnoSHjprl3sm
dRPpvjQwbnqTh7hZfb9LrDTsnwXO1cfIGQ994+i7eTTnuF2CE/sGsGdFZS9HkdYz3aLf3rN4MxjG
W4qYZhmuT6Wq5E2tJvvZtoG80rJ2JEuVlGTEWhFzJPL0iHMqAFvWwSBrVewsoADqwNiaTTs/ZG7X
X9ZCFjGHp3lLY3k1UDV4v2rhcCjAoMic2Tzqzvq2Zs+/lW7XHFkE2sdajT6MCFXH9Fx2ef2S9z2K
0SQV8tkI5MruyXaGJx3l66/ahEWgjWA9YIJxHwLMaaBKrXyCDWbnsSW8cs8kVSbi6mY1bT2cRT4u
L01lurtONlnsAwW7IcnK2LQtB1GEZitJGV78cFozP0CvrmIDRvi2d4fVSArwyz94CGqmcZHxyyo6
A9sgpjUUvuPvIjVamMWifVR4Yhlj1BvAceZnputs21lVBb9sAqoyKaOPiaLPf9g6Gy7E/hCq1Y6n
PPKb2Ol7eWacMdzrxmt38xLqe9MS0Z3KeyKQhjHVWzfz+33ttmQFOEuYQNgnYz7I3V/Q8qftHCw/
xysCsOTMrDZpORMyRGt4yQ2327TYbN8ki7HYtaR+ROkcJYPT+j8QU3BvOL5k7REykBPlctPko8GB
lTHN8IT7UVYTjWtAiKeVNs1em631iYXNTSAAvqQjR7o9r/bBm3z4KKaRMi4U1sKUUpNvHVWP2rSO
1+U6rHfHujquVr7gxvYivKHTwyzL7A0cIJqKEc4TyVD5fVGptdkYXTa/mvT6p8jpglNGonfICZpG
B85NhgWDeVE4Ux+1Hu9H4ps2XcXOgMluif1vHJ9BYtTX5cSGW0LsSThmbKiz/BiFxmO5Rlxqc4/r
ynHSLGZdGB7E4uONC0Ggsw6oYzNMLxT45b5lhnlMMYyDKme8NEtGXdxQ+W6smU9mAxnc9lKx+ArT
+pLh5uRRlM6fuTDl3gASfGYQHfy0gqr66pU0bj08yMqpvSfWmy/mSjZUGaXdZcZIe+wHQ+/DMRi3
nRdML6rOxxNTnc9CF8MxL1A+dCX4vWlcy8OoQRLAI8jUSdjpuHVF5j6SENLe6+sygQWMNyGle2CU
Zv9g8DlfaOynnE4nnd4sIYxDpSfvUktRnGzh7Ui26WLTZi7ku6+LMbsbk33hVjROugmIdX2Owkzu
R6bUd4wqrHhRksVRl/4Ky4wjMMvzfagiWohcVQeFoPuSu+58lmS1vE8REWiBmtpEauZW4Gr1b1bM
zzl0GPDuRfBUpryFwSqHmPfH4KBwbiZO1a3MrQ9YQcaGAF4WD7K9VKhbmNlB8Ekt96XqSC3smM9v
YVdOexTm0U4sZfrRj+uC+lT0H4sBQBLXLNFokz0dg7kYd5WvPmaLcyUyawtH5JXKTBRlNeafxuit
SQ/6chOEhT5FhNUFJRyHZTiTtuPi/mvr6datUDyh+mMeYwbVS2H4zRNFVXluupBHvWexCxRzGRZ3
8ACsPXJwecu8clf7jtyHi9nfsEtg9b54xj4v3Hpn5nZ2CVj0bnu7GMluKwRTZFZm951HkGLuVtZu
CUf4y0XhxbM7fyhAajFbHk/u59nSd3IOirj0euvU6r7ZeeG8fI5hCqOB9ACKlFL53qaEi91sfFDO
idfq5WcDGODDR2tpUuZ+1lmUJryR31gLu11RNxF5JI3Rk+1hhnFdlGRQk5dGgnRX1sXGcsvmRi52
GTsl+cZM8bo8Zur4zQzWZlagZx5pPm0iBAjGoWVxR90bD8KsdjMN9s5MJU/QOYUjzjkQ8xCWRLWE
5iF1DJO1BLSBgRj7zTig8Ae+m23RQ/QbSg8iL6rywWNL6WyUuS7nNFW0mo1Nl8pX/YEGMTtA2ki3
QTPCgc9WVcIVHVWc5fjfOxAOLiLsNHjvcvOaJz/CEBLafAgkD6TNvGYFS8rB+rnIoII0CuKNfPsq
dkjk3qUNmAHrKVzSscCSMIV5+1OM9cRmH6BVVD8HS16W7in1QlGehyWM2ud5nfjUGOoshrFuooZK
eVP07Goh1FVWMMUNrXfCcrQEDU4ATmIMaTEgOF2XX4SM5N9zxDukRvDe+Zn2gxSidLfaE4mea7oA
nZxQJbOKEKdxCrubTvKvW+W3PxzuPKdc+x2viFIlirqEVbG9F3glSGyVS/Pdp6Z104olPBJ5pLmD
aeZug9F/1qznNl3v+d9uJRXAjEDLM24JzPQ4jR/7a+R64cN8NWpZP5gzEFP2IGsGx3MeD241ALhj
1ZpQ9dlJ61LC2LOqWUWJ8uD3lbtlpmefzUYxVTQxwAtmy9uwypfE89fa2QQGr2eWssUqMrlvivHR
gmpB1gyyLIM0OrMCp88n9zijwIlFNaw/Zi+9ywrsLBuzipanhQl2MhWZSONh1OYNnAg7Lgalkt6p
rkldkGdG5kgyvAt5ChcIKUiDQRJIjawkMOgF/NZzFlbke1F60jOp6XZtdPZUe1rtwuuHDXW22EMM
pPvy7BpHRgqzhWHaMm198kyOa6G6pzStzQFgCP901JF3LMElPQ5ZhAChs7rXPu+td4tNznvTZq9p
HZgX12ZqxhCH4HfHlizjmshEsDyZ5yCq5RNbTdUkaSqb4IYhnvvQ5N1noHumxVIv4BWN3CR9BLWD
iIXOXPYpzNLwua/VW2HK4iUs5nQfQoDMCIm07D2t0PBS9uP8PaEJiCXTbcZYmYSykDW7AmpWSzxm
oze9P3jrhtaDWqdDDJvg7Zm/NFUfFb9BqnzfLut9F1zB8U1Uicc+Y49igtjtNmy/7K0KDWtrB0ir
oF6IY651cUFXKo61EwW3zHlpYBefi8k0vrDR6xcyz68BgpbPH+esHBqmV8I04aiwufJn8A9FoO8M
Qh6TCqE7m4WpeiRECMe85rrqNaIVqzORnNulAM5qs/oTUXtoitRiLYL+k/7zWshaXn8hS5Spb2Ne
p52alNG1m4kKUijVuvd2mMP6zoIF4SBK8GnGOounACtjOPnxmPvKhG7l+vrbWBtzvrciozj48JT4
hZOxvg3NIpdnPRsFz1djoOEd2KooJ4B7OQZ2IDeR0y/zmY+kD5FIZFAzY0dZ7Vhu/mftTiq/cotu
yTnap0bQPVdVvbz+y/jn35Fb/gH4/BfhnBmCIAVe5oHAxmPg/VV1K4EEFJVjzbd4/LzEiK7IPhKh
g6UmTolcp+zDrp39VNgnp/R2htvvvNzahgEs0FFvVTts+VP35PeyoBf7//eb+4uC8M/35mPpRPSN
X+evnrLamrrGTO35VkpwPpJaMT2I6fa//iII5q8xglC4g79+AGB+F5reab4VNg46/uMb1Y7g3N0f
L/PfI8n/ZCRJP3H93v7jkeRt2/+7zM2//+A/MGP+39DC+5jjUW0HzJnRDf8TMwZzk7kjQAZckVd4
+l9mkz6SAGaQXOiEqf9zNgmO02FCgv72T3679V+ZTSLb/TcCVOIWAvcP7yNeES9kOPkXAaoLTkX5
S2BfNCYCwIVCkWedJi0XVL2qG2Nwoy2PsoqnfAg+CcS6o38YdkUbybjioCZpXFIexduVyNldtnYt
BYRWN5zGB1Sg4ynkYErcKvLP7dgYT12jZNzCczjjsbI2tKIod0K5vBTkKjUbotiMvSU7QscVlb6v
gC7x+yz4550gh3pKnX3RQSXkfS/AgjIwn6wqHB7vmDDQBnbpw6y7uwX7S8DnyFZUWoeOLmCDlJkd
c+WfLJd6aCyjJM+679GzwH4Vkhpw6osYp+B6k/YZaTODiRTU/JnTmdG2gdYFJWrtVlPrPZop1nOZ
vYez3bxF61RslSxFoqkWqqW/A0OFzDUrh8/eHpxdFcA6AdLSH5za5/Vr61rrUdwOBH0fVjWKxyDL
24RsGn1A8EU4XEvVP0s5HbKhuOvXiLJRlXpbd8JiPRPhaDClg0nKc0gFvmrvcSBwvleKRODgJrei
dGM59SONw4wIPNhH9XiQqOmgntlozqIWm7lDjpudmnsDTTe+iPXVQ5URT8P1j5DlgAIIEW+1jgT1
eAbytnD8qlWUONSZJ4mA+Cx7vGeOjSJNBztDVHLnacauANyAKrPN3nQwWaI0OhFsDGLnimUWOjVe
V0e0G8ccPc5h+mVnXJYdz/FoY0z1erSpPp6DQuqjshgfEB5Pou5ieTtbGWuiFtPlee3hnwmz/TJS
znbYJbeRVXxItuxn9BTHFZJPjCKOKlL1UBCqbJ87uCWjDn5LBV+yLLpnCs/XcNFA6dgLZ9TFO4Mg
b9SoOt8Hsv7UrFkLlKR7kG99PBdzszVJtDt1dvTL1UYBGS/yEq6JZwBmG3/mkkBw+BC1Rbsbs3IF
wZmSAQ5yYgqhPrmqIid78I6dXVgfKxu5GHPveTHKL6LmCSPKQ7ktRLEerolssQYjtGGQH7FKK7qE
zsw9MIalg0b+GpsV/x9Sm3dDDXVSBkua+I3Ci9au3d4K+QZbB3GBT9QBOd/FC5iz7KYx83rnhF+E
Jpgn0n3Is5e+8Vy5Vq1iqEduElRCPLITDONG+SbwznzdSxH1z2ZDlWIRcP2og9BFaKtv4J1XOzLU
56trmtCkcqwTMAfBtlkoMSFUmffC7/XWBJe5tZAfxaNHRDlxjtRfQeEfLYRWscjC6WDb2XHwJvvM
Lg8HCzGlL1eF946+0Elstwho3KM58WBrIbdhuKS8wnxZU9fcDAaLzXrqkD3mMoijUVsUUmXzVBrO
ep/K0TxZg5qvsYFM8vGclPkWcvjMYKj247EiFteh69rxVsdLYDQO/9C4NBiV9m3p3xpu+SUQW8VF
w+Rp6ljVjOFkJIHm85RaeWSFI6fAnvCbzX6YsLf2TnLSZKL5w5MZiuPYTP4p1Ncwot57hK3QIe1l
ep4DId3oufIT12UCaHfRz5FkScGuPLXG+woa3YY1BMm3wvhVu3rdVb0+90NwETP/nrC7Paysld1m
07AqZ26H/koS2MQ+IMdeStsrPruWAVkW6ifV2sshmBAVVOyPNnM4DjHujnVrC5qevum4pBjd3ax2
wMTI/ow6BwK5KBxiC5T3lNqAAeogQsNugFSzGPq63a+J/MZNoNf0FmUBS4TKsk408uWOGe60LVc6
WjbwV/lhHR5yx7xrK/vD99UFZFpxVN7yik0UGZDwobKsjn9E/t08R9H0VqX9nEgZ/PLzeY6nVBDU
nlXPANXOgTv0tzK0TwLzKJk7bXVznTBhRbqvcqIXUocSN+26330/mokg62bj6bHdu/C6Eszv4MEw
eF7Wau4ZvPQQjcC6HSp0L9DYPqI1jJ5Xdz209M5n7TOEmey12w1hNSX4UiFhaf1MxKK4R6h1KSwe
QhDVF8DREfczJM1dP3oedCbvSSKUSHx6j/PaqWPWd6SATYh0GcbZmyrn8UJMuf+jKpf3OR3HA2H2
3y2QGBZ3FXM7e5j3rKyMHZQTLw7qKbobqgnRIWV+B/+FNz7fSEi+8eDZaErSx7ZgJzGDjlo6Bukc
aMxKc+NtjGgYO2P5doQkyqQar6BH3XPWsKlayaI8cP6KU47ldJ8xgtvOIdLfsWepGFa2sxeI73dZ
MDs7u5JOvLgS9GdQvM2T8I7oJJ5XYt1U2fUbgPq/HUMGp6qp0h3BKmjRpW/tvBbdu+XW5imU9EKt
y5Ncc6ruepJykzlctdN8MexqhhdXDKkCuhtinIAfjXTMvarQOuAQr0M61QG3IoKIAmUsV18d3qVe
H82SJEW7vN5kbVF7yjl0Nrpti6Whb6cvzkhCnl9u8Oeh0956quX0xlvxJ3K5ueKX0SMEPijmP8HM
vcMwNMJR+we0ufk7w7n5E+n83+X1/xd1im0RRe1/XF4fq0pwzKp/u/T/44f+gZ0K/oay2IZe5EU8
ev4VZx9ZfwMB4YdXFz3UmT+IVP+bvfNYj9xIs/a9zB56gEDALWaT3jGZNEUWa4OH5eBtAAFz9f8L
SpqR1H93j/a96ZYjWcxEhjnfOe/5fexP+zoQBdzG1Cnxh1iG9RxPl7G/7f6ycCrItAUuaU4qlf7O
0Rrgy5+O1gvrBqpVwDUVpL7DgX2xBfwhCZ+4CdNRCyzn2Fg8mkNNmzg4cvdcNx6TVHrFJSGZNGCl
aPAmL1k9Rs8cs8nIKuYzh9YqiMP7FWfWefZkuM11NQ+rzjTHh55HVu6tlNKuhyxI29cG55izxq8a
pesJ+imrjVA0IvIhaQBAMgxY9YU5S1IQvXsJUqpmV2po5+NsQXFfwLbBFrHebreaRES8toeKeIkK
a72SfBq/BunkfUP2ggjsB3gSZ5PmMNoEO7WeaAmAkc0cV1wC0cUbFRTuHURIb1Xonl4cYew8Rfx5
hU5q2uhmVvJUp+n0MMZmd20jUTwWKVbGrTdWBp9wf4ycVemYEcOUtH7MnVpjtqVHEsFrOkTAWE6C
w+cZVWM/JqLFCF4lFVW2Dj2sKsYP1w0iszajg6tRdp54BRwu2Kbb/MkSJNeCWH6JsCDfU9oWbMi2
2LdepO1R0+G2iS1xi91ZbUhteFu47gwwaiO/2Z6RX+1yeHRMJGMnz/Hn16MXf8ORW+8lIKo1A+Ls
bBUFFlx3bB51i2ay6uMkukPVldchLimWQuLrL+awZZGqrmHdFj9T7UKzBeiyUw7kCebM6hEs2jcn
DCtmphhTaf2lV4nmeO4882sgDY45GADW1Fuf9FBhGyMz8pS2yn60x2A827UHPVKZBBKy+GsK8Ond
qdxhgyZzZvI7bRz8kitWR4lQVhsPuhqLp7zNCgbK1MYLO6OhmFeEXs3soc3T7mqMdJdQb6s+ZeNM
R4oS43UiNbSpCQRuLYc/qYH5d2PqMHqefQ+3W+43+AfTsmKQRXtru2Uoap3tuDFPk9l/z/nv76Ne
5g+ehhlP5XEYPHrkoh58rFVMmMMUdwvpuKs0cAykNYJNhgV5Pxt9+WgKnmjP7buLyKQ8T7lYUZxF
sy6P/V0FkuyNMTvpV6Pr4pNMaW8iB5M3zNK03DRZNuzRxUFMN/2Zfgt1MmP3TmvVYHt0KXwAuk/3
WDoia5a5zpBgcdiPJlGZPjS6tTt3LwaCS6zmR7K35i70zlJj9lNN+Xka+vQW2+290WHrndpgE+Ty
0UII3pZ+/U3VHqUOacU9iEBhLtSXwuMsjcGtm2h4EmdHMtwtl3dq+m5EIFYrCwjE3Juvsg/GNa0X
4aEetHE30La4Dfs62qSmfGMxVPeiLsadgekE0F3k0Iap5IskUkBWzlP4AlpsijaESC4yHoroCl/n
G7b0Zgsau93nRITQlU9zl1y6ouOkAfZ+KpNrGaLQS5crWisLwEcpJaJDnewykLJridL4yFk9f6h9
JzrCbiC8xdDjCDVnfCjGfN6XHWd/HPXUi2ajeydbjaXXHo7tJMNsw3x/eBhk99Jbk3Ewmsm54gmJ
aS9mPCAH8wlXEBLCprEYO92mcLCLCyfta9H6X6umcrauOwfPKaLrDnhaRuQkCW+T7Sf3TqzeS1kz
DG24PMyJ9e7W2oF61prdF9XyKy/Fj5u2zsU5yikPQqzhkTajnJOvzJFP4/wGpZoYC41lK1CJmJu9
cvoy9wGh9pD1Wfc8g5zbJ06PIyZ02o+ap6Ydn0qTqt3IL4v7CsssscsA2fcWOaF1tGtGDpiRJFpq
7mgT02xaHaFkEwNJyg7UVF0Gj13q/awr7BGRwNQ5wD9lZufTu0zWmqlF7ZZFFa4liM2RuVTv4KWp
E9fYWTMxMF90xW6K8d2yuOMWGPuXOJ+UJQ+TLrtTwW2wZ28xmm+ZgXOfTuCULPEYM/O6z1qfAE5a
jbSo9MwXL6Ns3YeRDfvJbkM+ItnAo8cgWDuflZW0p3hGLFoB6nK+djz9ydoCG4TNwQg9kMhu7T02
pFPR4C2zPaEt+admCimFCyB7UnzZHSnPiO5jkOVPBIlsb9Vq4rSU2/PgBvMQvxHiV1stZHGwkih+
9xHVAzosW1gm6FXyEtmtxfBW1twF5gEkmq4ZJA221npF8tR4qFnaf5aZRPkGmDHcdVqp2zSKxiQ9
MzGbmq2yBs5NymlcgQLpX00c5u9NayZv7Mn0SCGx3Cmw2vehdoKf5hj3pCzz0H40MNG+GhScXAvT
OxLOxwVW2O53B5kiWSWx3fQkE3S+jQjMHp1KHwtW27Xi/DBtpnw5aAchryJz8Nh/6fXkXDgM59+N
1EzDU9ELcudunQwPYSPdF/YRFDlsRbseB6HBbNWrQ6htVhwdW6pyv2UMDSSLURS+kJvWC/iD6ppi
io1bkro0SwnUsjcymdnVzhcguQ476a1FUMzHoG+y7xSnZI/1gBubI7ZgLFOGR/xgxcbKYj6sNf1W
93NjYwQGiEwXlCCiC49cBOZdncfDmzNMw4/Qj5svviQ4UBop8yMjooBlNTaTcWqtVN+IcTMkteG4
f5PmBKaPAAAgFiI+h94jD3eggaP+EtAi468neP3H2uqgSSOQNEwmvSJ9bfxEypVf2d0j3P9+KWy0
m6vb1fmRzxyW4V6Y9bRGW4HXncXB1vZa8y0MulBuEXqycWNpw9n3uUwew6A29/jEvHWJI4jrki9T
iiVj/BQOGUcmx8KjjKdrThbN8xu3luZm0jQS5YIHzsvrec3tUG4b00G0TAWljTFxxpWl6gerV91G
OU5woQYQGK4XQiUZEbiOypP0gRd52b5lbdoxi496BT4Y8fJzNom63KK+Tg35tmb+QTDevgtNzF22
cL/KKA4+eXFZvFeRqnZ2DMB/wxJP/w493ZWxJsnOiojv0TwmQCPugll6X7TT5oc6rmFSiMiZEQLt
yf7qDdgwu9CyX4IujmmELuwRVa1FSSgrUR2wPfOXGTW1/oHIxvToZ2Gj16OIrXcdUKZWl079heFX
9+AEHU6zdBTmWz9zgNxG5tDzLJmqX/mlZ30PGmxb27BwI+PkV2n4mShx+QmYsqt2dhmP5171E2Mb
wyCh04IyLwgVH9Mou5l0XH9uSu8aTXpTxQWNiv7S5wNXrpy6gNK0wLz23tJJFtDVy5S6FvdEG4yV
b0XevnE5WKycVsuvQPIEAmpVRy+lnDxcb8WAd8MybGtaWyoxye1E0VV1Yt4OMCgohsn1fpZOt5lr
O9/1ptlfLAx2bt8WP+JU9CAbehe1IsXZsdKqBMTkdu2nCNPvV1dy0dWVSTaad3NW67qV/V0sRmog
OWaRSg4dE2G0jVJJzFum30Fj4mZitlNyo45zlhZu+hWuLHSREcQ03RiwyR2D+0HYX1osU5gcIEOe
s5bin8jkjFgMEaIT9AKg0E1/8JOAziqIhNln5Xsk9LBlYrKJE6cLt3Ut3C2mw/mcGRaYctzVF37D
/CJkknwL56TbFUnXkfNt9C4K7PLY5BG6XDa/1hOO0TXo3/Y9wv90s5sG75mZtMf/3JL/b7dk6IL/
8pZcDXBqfnx8r+P3//4vi3kNX/D78Mn8xUJmXxps6Df4n8ETPXA4gJhDC8iFHnTmPwye7OV2bPkM
heDJ8HWMwH67HUvzF2i/gQMxFiDLUoDzd27HJFr+fDsm8Q2XhyGbzfSSe/IHAu0Pt+Op6Dpdegnh
x6YYz0aKeDlkInscbQfwe6nn4/CxL+G+YI/KPrarj43rYw8LPWXc+Fyzs7Gc6Zu0u/Alm7nPnJtl
E4w77NXH6mOXouvKNtYki9gyqcfd8iHyXianGx76trYxAkxFTgo59fPvetl8ddP7L/FYUSg2f+zO
3cdOXS6bNnvQMV62cXxr+Tb92Nvdj32+XLZ82vfyHyWngIik1jUNRk26rpGPHGQ4LfS6Dn92yxEi
MvRdho+LFbhM0rd5OWpQQ6tfx6hhcjGp+Kdh25xHiJ6S2m5H71bjai4242SrW+pE493stQCeA4Ln
Pz3g7g9VmWIQ83QRXbUhYMJ+nIUiThlID5UtLyJOM0im6WyxDw94yGb4Z4fcDdXW0WH8Zk02FSm2
X/h7tegZ9FsQRpgsovS903NuATB7SAZmKQSN/BPloHpvVmNtb+aCIV4RR2RVQQHlHkob6xu3FtFz
bsYWT55AVsH3iRx0jVrQeljKc83FK2i7tQiz5tSHWbrF0EJenFsxIapmDM4tCIoPxaREdK79K+lb
sCmEjvtH7RXNIZri6kBUVH2Naaro1kFS5NVagrt6avKhO1mez/lIjLw4Qc4E06jL/N7CT2WSr5rT
+8SdKvJtjqc/5z0lA24vOx9RoUJijedpXKJbXnAicRJ2xDaHdJsTBrrHe8qCPyYcRDClYhQcRrzo
ZqK6U5cWVO+58Rjd/K7+CY5h6g9mNzfJxgCA/JNcXy4JrM4o54mcu2802rnGIUQ2fwn7MT1qu2y2
czClCy/B1e+1Ffg3d2jZ8thld3QBtR59qo29s6oAQWWE7nc/dypKXxozC0f9gCKbVDlKCRffvWfp
5HGgWvCGx32y8u+8u1R1rIFWJLy2oywxml1M4L9VcjXdpR0pUnigC6vCsyI7jVNpcPFV09cX+fyM
UDU0E85Pcun0Q1a1qFWwLF0ewtKqd8bS/8dN313rQHgnDubZjvxdwccbPhldFuRX6RD0ljZBWs+r
rTJpGGw6K9ylMa2D9O6JbbI0EbaRXWxyygnF0lIIqABecCUB2KHVD6ZDqwOdhpNJu+G49BwitvC6
o2Nj79VLE2LptzyBsmzMq4HG4zKyojWRywvGy3TuTqJoiy3DNg8SRjBcqMvBNLt0LzYO1zkiAXNz
dlXTn7A5Fo+TxZhllVSus3fTpR8wUA9zzAczo+Bx9u1PFoWPbk5jBZXLckOcGXBhkqpnoxf5NR9G
j7pEduBkdKwnsuesWv7SKhlwlocAuDRNEipYpUv7JJccZu19dsN5+RJIGiojqAEro7IPKeWV7tJi
WSx9lmGDLTWl2MVZjSr3D+3s4hdeOjC5zw3PJiXUiDE0ZHpLVyYTewzeIhWPLhABhqB0ahJmdY4E
BApgF8FSYyRVf+cEmbltxhTrKuaxVzuX8rNXOOkGUHiOEEarhNd33rPnOf25HtylCCdSrCnoX9xk
Eic0vplEGJnFZ9F8b4LC4EobpbdZszZmeNgO1SzloTeC9DJYRjBuIxWNu1DMUI5Ls1jDuICZlmTN
teh1sqdCfjnaiHfTxeWKi1rvxpDcuxM03ZYoAP0+Ni/KAznRbBsySgCaFeW82sJO+aD6RkDZBMQn
XnNbc3dORqhNcWiUlwR14D5VPl4y0zGgG2UUm3VUT5o+fRep9PodE4PiM1qQf6OPjNtExNv/OSUW
JZwel3Q2lveWZrI05ZH5TOQl/6km2b15ViSfPOrgH5oG1tKE9rPLyZbc6bnzj4g1zDjyzCDx40O7
XtMD1D8l0ia+ESv73VY80rbdDBfup+Wdb9XqMEKHuFdLbxjTkJ5P1TA9RVax1AcbVgJPIeguZhDq
i3JwG5mxk651qjIMjT5LZh7dWwEx5yQ0EiIkveevMu173J3taAGpCrEKu3g+mXlNIjhLC1xFefgp
xhwbr0h0qy9TIpb2JkMnF6EzdVAibBSX5vFrAaCfKtR6fra1zWUgTL12hbrfRSuvUZ9wyGMu4cB5
4UKgGUC6Zsrz1sSPjttbT4S7xG6uUkaXQ4P+5U5d/Fo3tbrZszveYlWF0YqFqTmwo4/vMfH1ZzuW
nlr1pOEQoWzMlYKytZSnkohz99D1k0rBvdhW1302G3dRfid3sDLz82Sg8RwIm7TJq3QE/ZvrrnJ7
dqLMxAQ9VzG2WhpKaAOzSKtMtqZ5tTbH+bvfaXcbZlO5btuEJTgmiqhJrQ/hKoqnfj+YxfMwjpDq
sgHUF07OI29lviE5mz/Y9dQhJnunPjLqTUNA9T+50V/PtP/GpAWgTxD1/OdTpPN7qd7/PEP69Ut+
PyHTNIIFyiOOtFDK/2zPEr9geYJX5y+tBfQJ/K89i0nPH2ZGDJOspU3B5XRH8vRvdCBjEPyHU3Fg
Y/ciZOLYvnDdv0RFG0iteRqN7rkQtY/FyvWwJ7kWikqz7pVRU1jo/VpfCH+BqtyqnNiCW8c0UJnn
jqfyKf+1+VApF5Pm1pjHls42P+SJXve2xvjqfVQnZjHeNG9XtOicw7X7tWOR+T+nA6nQF6Ndp/LC
vWjZqG80hT10MvEQmoThrWXserucpBEDiyba1GKengx/nmlb6uKkXjcEWbiGLhHAec/tcKGljVYO
RkqZXMi9luqvQ974fXMj7pk9tU0YvKl8tskDselafMh0Wp+BKMXQxqbgs4HFp+JHTO68HYNcJHs0
dMD79lQWW7tK/PusKd23xvMGvKDV8AUnNjuO03m7qp8wXeNc7lYpQBv2dhtcJvkno95nc5EfUyJJ
X1zlNJ+FskW1ssCbfasC/1s+TldQFzDodIYvif8J73Tv2uCSEvMA0tHadqkdrEfbJNylAW499Cno
k7U5TZCih4i2Mw7hQbHi6MySKEOw0YPl6ENpzMWtRxh6GeMCfaGdhj0TvukhUGI6sTEyTGfBHQ3E
ASM5YDFJvvM8OA9phoVgqyth3JNKYfjluO1BVaN14bJUPseMwPczlMMbW6y31hisOQ9T6nwnsde8
GvjD5MpthH1fyajfBDXH5QIE1pG6rPmcY5jWm6THZGQJOuaNZTUccDfs7MGeD7lMR4IWYTN/Maai
3tH2Z+xxVs9HGYv5m1kI7xgT93iaade79kZTXSrgBgVdxXDKx352qafZjVp2gmH87//PXEDq+M7A
wwDcPDGRbuhn0wF0phOuPJAlJ+goQ46dD5RlGuyY9tF5RYQWP/OvDZ3mR13nfxSH/4viAGligY3/
8xX1BSEqKZM/qQ6/fdFva6rn/AKWhe8DYtv36T7CUvp7HRQ9uaSCPeb2Dt7twMYC8HsdVPCLJIZv
kcm3XRIcJnrB/66xfDdi857r+UKwKv6dNfaDLPBH5iqqRuDZnse35E9h4gT481ze1y6JyimyDr4/
lVzEdOWvWzNw1nM5NdirbPqiwy9T6Tv0HPpR/MlkwraWuLbIaEb9lUxiwsVb2zv0PSvcMmbkeDhF
9RmeX/7MkgyGFFEGOFL3HOpwRMHum3fTrrM22XB8iD4he5cvouOAUxcDUUgtjPY7jPvqXMURxVSA
bd5ZQaG9jEI573ZNyelKuDJ46dzK+JGNENcyuyrGH4BlAy89JYzJrlxcty1ePh+6ztkkF+jvXR2W
z4MtsZGuILbJa98Jy9qIuDKeDenU8DdikplA35fTWsucs0Cv2GC7GK9WO+abNov9L3mW+7jzqCrh
ZamEAJczRJQCQ4PH7MlRm92x2ob+QAMtR108Bir7Kou5PEcDJBbHnwlyce/53Kaq3BI7kxsDhQls
ij28CJFOj0XlWNGR+0eyr+qivlG1adICEcbyaI7aeGMvSjBzjqATTYW8Cv0EiXrGkfdSqwTOj+dC
8NkC7CQMBFcMlm4YRHmy9khViPsGtFGzMzAePLdo++99LYFXuvlQv8lI+pcPYtk42MurnFm8FnEV
WM+wZLArTWKwnsluwh/KYQQumK/c5OxHYu6qSPOCLOwUXjcbdaEAfqih+NBUAF/EaJsS0GDZV2er
xUq1/vjL3OICvQ5rl8xHw/mwWE9xwdeQ6Mi8S0324k0ESCprpyvClxTYVbJ2ete/dLDjEpxj8II3
0egEL36VwZ4puzB4sXqD83br60ovmpCFV87h1/i4QA0eaXVi2oF9tOPOeYeUA1YFqaMlkjyq+Rxw
iOD35NJ/FpGVcZaWM7/QR52naFqZnrtszuMT+y9/gIHO0WjrRdiicF6GlFEMBTSXKGSD3DhMddON
P3rgI3ySiOIa6pwQmOpCE5NnrRPQWFXafU9ThhR0HPL3cly+bVw1bb4HTdE1a2oItdIr1zD5F5Jp
TggKYPnl/blL59UsGLat22Hkn8yNZx8/yG4jZhJcAxQWvrlRb6wlYDrUdaZANx8P5+XjJ7pen40w
VEEaDbnFs9noJWzDzTt8GdqsW2o/nAjD+iD0vG9bS76zm9OVKqOxOrtmW781xM801uaxPcBwcORD
lJLazGx67I+JnbRqG7q9ba+BbfL9IxubyH4q4FXGuHJe5VLy+/Lxp/TzuY8O+YQdjjypwx8WPy5P
mSFsWGEt3lTuiIqps3IH3udssbk+dUMGwrjKl7dUmMvr46dgPK8dnm4aWlUF96fi74MpgZiEU0e5
aAcocwyFeCACHOR7b8hZoTxOGQdZmNa0S5o6/znPDk9k6hrLM2UJGlIjx/CLfdVjMDl7VjFSPlJn
43r0sm7YdIGYaYF2h0dzABsFSKt+s3nS7LVZ0dvEc1pS8EP/X33p/H5NuptRoSOMRq+UUFhJizIi
nt4qb6kJBckeTMELbyaJKqpFrEcIi3gPckytb53sVQg/QYxPmqd4nxJv2s22RcOpjpyHPunUt5Tp
jY3jhI9FHuTjk+8amGJEy4MtWkLUjFYq4+Ka0uC3AwllU3YJaGLdDW2OIykomTXxkun5MAaOdxhQ
ziGnpp69tcrKt7cypMCEUWcmjxGTmqNdLq/vREHcS4un7OL2TaX5gcVwzxGPoK+ORIT5xAZx14TI
I0Ura8SmhALu3I856LJjPCCalY+4utBIdLYAi7wsFp+CDz/90E4/pFfYp7CFz5tiIv+ekyV98aN+
9Hac19NL07rJD5so1DOm0+m4dMVtoT7DsUuMT7Tgti+xkGpTNlkHoznwkz3tvEsS3Mgv1lgO/LOx
3JGgnrZlZM4/UEnwftscq86+Q1CXIJw3kRdFn36jx1mdO9jWzRptzzr2RGzvisX45QyQ/1dwDIS7
TsLZuzhRc8XaWfxg6BnL7UyfC8rR1EynkpwpepgBJdEgN0BsBl0QSICyLnnGav4wSzs+apPCX+2O
u1nbeqOarL4bepqBMqMPb6VuWU0mj/JUo+4frbL8bEcD8cAuUDOkxx78bp2VpvgU1nb1MsR5+wSe
+hY7unkk1h+tBuSqx9CyvKfSw+JCT3Ln3zd4BQ8Jk9ytGcXm50gM41mG/vMcCfe1V5PYVzRKt3tn
wM7E56PO64NuKQdiOHcYaxxOfS1uShHSc4s6dra5GZuYVGZK2DE4mA8qXmDHwjO3edqCH0URJcCi
sa1vUTRL3MBhPHwJ67HI15bEzAFNkI6sA30O1H8ZFmYUbZOuIZbdPWNy8d8SJu6KrRBndZ/KflWY
Rn3Urs1TPdjpl5Ht/UyEuL8iaX0ZWjKgNRgTMobDWBPzLcPuolwCcJqL8RMlDZioxtR6yCy3+6nx
Rn+Z4Ks172Nn5voBg3wYnTu89cw2MoxnTftZMJh/iGMrZNwJgoOj4HiBkmevMQ6sNIbaU69s475t
O3cLJC5aiIzFj7yDrNLMCWNgZxIPaYLK7CcuRFlQdLegDhwuC0OEyYRagQbDv0cHHLfEOzNsRLmJ
e9N4kFnlbDzZD1teLg/J1x1PS8HCF8o/5NqpaqAPtXnKzPYFiBxtQuC9Nio13yyiBumQqosxOfLz
MCAz85mb2rUVKmsLNSU+q0hG9zYGmLveaw9+Dysw8+CCxabVs2pW9SgvQ4xlUuM7XYtY2vkmqkWP
xDMZV1fyqJhJfCloHzmI3HoNERJXUe4Wq1ZUkgg1VDp3hLlh1bDclagl/es4qyI7COcNgBLc7C5b
+C6QtkkYWdT2gw+E7+YzLXmqmB6z0ZdQCmD8detsxu7ldTRJt2Dr6j765JqNdV5Q8hsL9sk6Ahq6
C7qieEpSurxXKcePnSC+sxmhXqtF3jLIrqPIrRg7MSgYW1BGtjk9m9zCz5Oyl/o4vlCDGb9jBdJA
KLi/b7oieLA7U+/rso/5WyHrs41u/hg7Ra5J5Kth21cLETAeKuvU4y+CMuOamzZkotClVItn0fTJ
VAR+Ic1gT+rjzyls4LUDIYkDxaijT7oOUDzUSNFeo+wT+I7xMJoRfIMg9ndu7/I+dIR+3VUBZJok
sde7LYT/2OGTUNBIijsRC2jSszvmcQBxySvyfT1Qo10H/OKa9vmnMK08IkZNmG7ZDiHPpCrZ0ASd
rfwwXJljaz3GIfmaVZsSkpmnSJ2BGkobMNPUn9FXoKEIASifrxnvvIIoz9pjvfmeNjSV4pkdtkCC
nPkQB13+DeWiOQRtgJ13OVrVhUIb0Ng8ZoI42PaK1N0mRkMYCGoXlQV+fzfUFt6pKafkXDcgpT1P
nBFp9XVWfm1/Yn/L7royt0GrFMFY3NIuAcmYOdVjX4yR+5gzN5rXjoEPR3fAfPxykF8zS5jRDrJL
yQfI5CyYuVZ2j9XsCY7GeIH1qEAIZRgOU+WHD4pjwB0JgJqVF9WYmYCmb2y2U85YMniLeqt6nKlP
q1dFFEMA6aeLg+vl2pD4po8BZ8Cmr5z+ZFd5dx6tBnJ2mYDCdjr1HA/FqRmac+3P46YJRHNfqEp9
Y4Bt7nXXtCf6qMJ9G/kvHNRAy6oWZmYrH1LgxvnK0VlG6IQCufzExI0aiySYKc8eJFH5NUmOKl0V
kBwee9usv45ZkVM/jlSviVMXkLLLxZtih/Ml61uj+DbpUd2MYCKqHUNq3kZ14vRfGec91/1UUlzZ
IpGEYo+7ggbNcHT3TWx7j5WVv+IOGeNzmcNsuNil+d4NQX0HzypbJT7PwjEbkpD3OZ2yrZ+lsfdI
dtgxX5OCvyKntvRX3KpaNUAoIScBeHfq4XWOqbWVdutH3i0SdXNj9zt2BTvocPjDTf7/E6r+i/jI
IN52fFrnUB8B6SH//fliTMaqn0TEudZrW3kcbG6iThKL53nyQI9jsNv/65/n/CUozQ+UNgw5CPWe
id7u/CV8ipl8ostREXEv2uDSUVnwRsbPec+MjuyMqPpvMTwkeY2039vHtnXtcFoDVYiLu9RJc1Y+
PthbF+t7e4+QaV0Lw53rU4vO+6LjLthiheIAKHGwcWwrXPXdjEw74EIvu/lJuEbYMurK2kPS9xwz
69R5rxw9dE/Ms+hKmRlt4vQuSdDLLzP3iWwd+iMXtgjcG2f9iLtIxorxjEmpfhtwV37nkSl/+rMu
n2z65LFENor/nqx4/WYWchwvmKk8Y1k7TS5Y+COZ16pe7QKsQ2pPB297mPgPW8pda8vdt7Hljltl
+dXbx124cBvr3+TIF7XjD0F63gOy4xKlBgXcRJz5y5uecUIOAQJUB2da7stOknI36K2c69q/freX
b/QPPwhTCccA6dvir0+X33KDA39UHfI45y2u/aLYdmXD+8NnT74rYLQL+3fkEkLtX/32d3+6T5MQ
hmNfYj0hH/rnZ7s2JssDwVId2rQWzy7+1U3SJBPnx7xlImTwU93O4xJgDAXXtn/9wy2GEn/53Uma
YGtlwkAk5B9+d6gpRkiKtDqgj/Ld9YDt/c7LGvFcMqQrNoRV+OWZXFdnxoycUc0W6Co1PZGXHyI5
Ws8ff6D/pPr/zcAIEKhkEfrn8ubzj/HP86LfvuL3edHijwoEa+SSFPLsxR/1P3F+bFW2YEtC8aS6
fml6/13bdEkqufwrFDrJc7AkgX7TNoXzi2+je/JUmr9BAP7W/Ogjr/+HT5lloboSXvIEUirLklhs
V3+wVZmdYQCyqczj0Ij2VRucPVU+ffM57F1ny2i2sUH6fCwqagkG/06pWn+G9t881RXhfLNVp37C
vdD43nwnq56K6NB2w72u0vjWl43x3nsEhwK3MqFm+iFOGccRkbqVnjPZD1ImmShWRgktiGBR64tr
IKGxfVI5URDAiNlcAeHMurq+8+vWhAVl0q+C0yYLdEefFz3uqaR4JzI9tuehbZtPuV9Sv4lppMgt
SHSjC1JHYOPdejFz9F2cg6A5dTJKSIBQcUzHJTjVaQq2SYHX6eRVk3iRnNkaxteVVWFYkUiye194
k3Psk8oxQ+xliZc+h5MBOH9leZluNnHlVO+shf73yE1RhGahRrD4bVyZQJJoIkjMp3FmNdl0/BHU
PhsrcWYNwuHZuzSYhCky0XroPDYSbaap3jLlnvwNrtdDEbG+jWXSkZEp7e5A9snfDswo32irwdNs
RzGFPMkTLjL2kLFP77j5VAeS6i9phYKQdgOWzyKAfjBECJkNR65XHEmMnicANZ4/3lHcdY6Hvn9V
ETGhPmeezrkUaoEOWGgi91s3hpw4+uFtTh21Jn+8zkb7GI3Zy6gBMUykfE8YAb9GBG23EKV6UHA9
juDZAKDPS2qAIl1xNxtwi8UecYNyTzX7o56TFzcXPysMAOdZVVjUsuiKWcYDvdy9VYU6AVYtD1mX
1MD17M04F2KlpppYXG1au7aZb3FUcNkX2UuNvrXhUFZtEb9+uEnp3hXuHN6GoHIhanF+D2gyWSk4
BRlH1b3U0oK4qe9FarsbvP/jOrII4Uvcrhcs4u2dTzBsi+XFxBWTJLtypMWiN4gqzKrxvya9AIet
neQr7vXxNLbTtK0bx3jE+vH/2DuT5ciRNEm/ykjfLQX7MiJzccBXunMPMsgLhGQEsRj2zQA8/Xxg
TU9HRlVldd37kpKSkUGnuwMGM/1VP10jcvHPyIyqG1v0D3afkvAAnb3HwkS9SVqnh1I6DnR6DfZn
NdtQd+1h1/PYPbIuJLu2NfxdXNicTxPh70dH/axsWRzZ9lRhxNqxkfDCwelP6Tt+vSoYbeScOEZb
8bWiC6uKsyoZ2TmwF1oPaCHG5SWI5XjG9KjblI9DVXoSeXSEHaA2RVc3G7sXzzZFZsC1puyUNLYf
iNpKP83Bbl+HxQ0ynbGoVJSyd2MDS2GYNQn5VuLNc3rueGLATUgTsviseod0/EitM8wuoDRx2GYj
3VBzQUbKkNqAS2pU7kNuyfoWrAl02iZq0zWr7ezWES2dArg2Az0fsseOs1nQazqCDadS41TSUI8O
bva8GheWXDaR6mFFNqiJ0TjeZvSKBOPIZRH7Y65vvGmaf1BspGnb2LXm09Cn5cHoGZOjHHFpTYGY
HWjfDb+tJEOk+k+9aQBVASSrd840DMknwCsc+lAm18osranVtUFB3ktH+oq5Z8KAgCxZoV1h5C/2
KvXoz20EZ3uj4p1JdXTnzNm7qDpv2URMoqIOZmuD/mcQsPAArxtzyxQj3zeU4qCNLN8n3LtPblpP
13km3rilnik5oiieigXAHpgHRWNdwx2XIcOC7KoU6Y+o89owNer0qWgzFFmHnrkL42KEg2JYcF7C
ErltiuhbkxuSziV2Puca6t9J9/ud6ZrjGT2svsedKx6k1blvRmGnYSz9JlgKnwTgQDdItVETiOcI
Fthuzmft4kRzte2jvgvjvu+vc6SrLT+n3FVCm/ftetdKhtl3BfrcLkIJ37KxA5qRj2TwrXSbzh0C
KqxATEUw/Rpv8TYzB+g7Zc4vTEPsgzUW/kdrdHfuZCVq00lzPJhe/92BlgpiWBNbwxyPVq57oRyo
mt70et1/RpVlbTPRiyvaNhOwZoMelhpVHHU10WcWe/EusnTWA2++BkgrbxahjZc5xR9fzoMbpuUE
kLfLuLXgIBOuoFccM++00ZThBVBuyU/pLbXPccsa3F9Iw7g4m6As+IbPldhP5bGXFowv1dqbWFf3
gwfqQTKHoSixgBg6VP6hmSbKAhriUUQhaWuYYDTSjvMBEWzcamuScdCFCGsi82FWVBC8fc/oHv00
g63iyTls1qhb1zdHXyBYtHCSp8b9VqQuGEKOaDutqyFZzKgdwsJDmZQTuAAO+ichmx+jXC55Hw1X
OhITUSjyKGRUyhuDncnZmPhiS23Odirtgdza8FmETSMgxFmwxGWJ3oBDdcOgB6edJGUPl5z1rnFe
F6b6YPPxPCSyfzUqKa9syro3OiPUDWO8eVPPmX7mGuj2XUqPi5Lyc3ByfzfVyyt72pwEic9altFh
c4kqPTJQl1n6pR+/w+jBNZH37S0+yChIRr0jAOjBAM9hxjha/ELpxSdS0E+rT/NdbrNhGCfruWhJ
fxSya55yjx+1tBYQAuTcz3awAOh1mQwtFlEEJJXcUkKQ3flGBRnbM5bzSJn7TrnydSgiLWQxBUkD
NODZmyseGL0JIRbo7RhPBOEAhmM3S/N3o6RVpTDm6jgALtplozsHpS/KXUdT09nQDWg782IFozm/
dwmI0BEHz0YxDIQxKCUAmcZ76jS4zNKE1cLTdCXZJO5ApZCSNb/+2Mvshdte9pdeld5j4651ushx
D5QBHnFbqkDkfnw3kM26Jb6RvcBSebAp0EHpiK8to+oOJlNrQA1JBqy8i/igExpFv/m2JAWKYQQq
h7e1lsihGL5zUWVRduZwaYp5k2Iy14O4MgivTaUdznzPG6PWq5uRlPgBXyc9JZPtvSoJ433Qpo+s
jvobsuAi245jMh6yujdvgL2POJCziQorrUa7gy7E1GD0AXzaNleEVtw3nm9jTdYgYrJqCrYYRm0E
Npicz641PYo7uwydb3E1rUI3bp094WGbW6Z0ek5xnY9ddMCUFc6x+VCn8zqG1c7kArPvHfn/9zKm
A0wlSKoZM/Wgic0fpOrsh9JJjQ89zhgPLQRa4Tinw3SsVQX3L5VJNpAan6cPLfdyom5D97CotjlG
LJ6UFQtKKUrnloTwFcVHvRuOPA6mgy6WjMvZGd0fOMaLIDE698bv7fQZ6JN10YfUDttC5Vu6Aeug
ruDLhi1KJFV+ZnVPahlHIJ6h7nqShsc0PYIU4PaIuWSgPAA/KFLzTYnhZh/rbUbWWPU7WoCNbc3v
te9bR+zRQ6Ji30DweWY1k8884obvOI+1B5n1GEIzNz1qtmLHGzXOqQF+B7aGdlOwGI7Kn2IDM/QV
8L+1SSBpTz6IrwrJW8ltnebE7YmD4RqfKLLBNF6Hzhhr20WDEtwvU/+secvwA7FqPHhd5V9VTHFv
iKi13yrTxlTgdox8Q5pMaA1aJ+jsrpYn1OwCZc62O/UY66yw6L7WgIvNr03iWTmxDhza3A9Xvmeh
FXiMT78puPDO91iKdAmBifJk9QbL50ZscXbNrcNk2oLyeu0QYCfXrCBRVe7wkGPt0GlULMUlL6f0
JSrsckfPW2GFxTLlR0J/WphhgvA2liWxh+GvLUiATtHdyP96mKDDn0hXPaiCvTFe7uG9LJA/ReIC
ue+X+Kot2ZLm5dj0m74Yi0c9wTmL1c/YM6yU56xC1SPzkoTQEvOgFkvOuLet7Z3SS3WXWzZ9YDaN
ypjUUrkdM304F+UybCwjKw+DS6CAOUBE9s7N2uoGY9dkh6Qj8bdKRG/HYLPA2MlnVL0ZSIzW3Q+2
m6nHrEC6jbIeqp5SP2bBw1x5+O8OmZ8UPk0q84jxa7IEqLVM3+ZLXbahCdF7U08e1u6qc8xDnzj2
s+GRMw4XFdfuoZXci+9oLVGoCVL053RcndVcwm22NbwYy6JB2AW+vgsCP+nbirmQqA9D5+v3U9Nz
FtAbsV9shr0j+HLE37Y+kvnNwqE30zNCXBpExuB+FvjpPzRyuwA907YHPFTUjx0s6vRFZ0oWFPQD
XXrux43XMcAOnc7zflZeHR+coWALrvdguBscu09LRmMtiY8FVhhY3h1D6OVNY2N9peYaaC3n48ol
BVrxY0+L0fR3NVLN92SyinvIxfZpIYIbGNSRhZAkwSPpSWFu47URqSIqHGiN7PaThDrT0rN0bVlN
EZr8jt86dpHbfpp8/EV6hpxMbKegxo9hIA3BQ+4eyaWQ7+DgDmo19Xet1Iw325qsQyHbGiQyK1O+
gtJcwKz7NGYm2la2dzZTYpQb2SXqHYF/3OeGdWNOif9DI6RCJhlERK9hyDaM+QDkHWDYMMRnNGZv
2ui+paBhOs2OMYi9bWbJ+YaLEkRZliYUyBfJFmhBwmlEyNeOPf2mInV7EClILqF4kpTKgVAGcrYL
sGnMgZWZ5q6KQMuXvituiDnNBD8T4EIyv8COoDMvLk1AsszR11h98rOuHesSRWnKQtsQA68E9y4G
xWlAtp9RCYOlxVGDK2PkoaPmu6TX/GtMjZLRSOocJJFOcg0aCyaU+hNdALceQPFN13UYFfFsvUHJ
ygDDQqFiY9d415K2xGAqNLnVc2LxWe6bLzFwGRI5q0xbpEnxIurupTFdIAKjt7fsCYZgVY8/4E50
5Cg1Cs0KchA6B088n3Y/bKYSWMAsTdQHNyYbvORvON+S7ci3tTHK6TttSVdJTFfw0vwAJvS9y4hs
0FmrVduhLyU1F6a5dXAYb/LUj05ZiuNLdlPEIEWjtYnGKC0Q5USbc4vZaEAObM4VORSuls7d65ok
vN1a6ZnQqsQ132laOFjT4G3HWhuJsbLfzrTRgJ6A/DN5XX1kGpNvSZUsByDE2k9VckTL+mw8FBZl
x0o0jGV7CEiypts2mfoTXYTZRvOke0LXCpNkro9e7WBJNoQ8GYyC7haZxLs4bd45r7EVI9Y2h9aS
FUfI1qMM4rGbn0fYThv0notp4mxiK/XInKsJ3LZ3rxLHVGtGj41jlRwjGI5wzAbRhuU4vPp6c1Hk
0zbMcZ9K+h4CerutHRYqL1AYqZ+TSS82ZtOWoa95Y2AMkf24VAxE7UUaV+WcnFNRIvC7HbjF5KF1
9E+TlXSnZnZHZVyXD0llvJiJTjPuWFo/CFG0oRa3ZkhB2dOEYfuzrguxAOPynH6D6sHme6qHBFhI
ce/NPYmeKs70sK89yr80as1xuI54nf1Z3TdwHfFfMExEduqV2tmdNads/gudM85k7+Vg+vclC1a/
qU04Lby9yGUq1Sa94E4gn6NJAJcM6tSSxhNHnSjkq6rdi8zs+makPD4mAiwqutQkhEjHgP29HT3o
Q9uBLphrQ3e8I//CH8nS+zRi497KKhYPL01OZN/labZ5uOqm+ohkPTR7sinxlq4Ba+O6GbaufDpR
bia51fWnlkdSkK9IksFYtcC1rWL2wSuCPhjXe4JdXqrbe8NmJxx3BkuCM7WjOmQVlLOxeYVId5q4
4IM8BTwtY3GJ/I69Tm4324wahVof+x3BDnfrSic/1TbyX8PABDYNAj07UyOIKKRp4/HOz5jpQNwI
h2i2t7hZ7hqL7A7CjHssLZIfrugT+iBmBETy0DfKsJ5T3cLJEhHFUPhngjg3y32i1fE2rQr9MJE9
D1t76I5lH2soF1hnNGn/qFXk3w2C+UUWqTRIqvlVxjrKWT+bOxdn5ybrzfcI+9+D8qg2cKZZtRRG
VOqn3a2F8GYLdsWxqTLSyJW1DWKURoxLj4R1IWYq0FnS1Ni2mpQHprIXq8+7gDyTNYRGqvwBy50O
UzzTEnlqeD7qFK8DjZnrN8jL1Qt0VyJzUizLB1myaAr0WYq3yinaG1fLxSHjgQdwwaUXkdlje3Yl
RyTXp8k2hFpyaiHib81int/ZZ3FrxRAw4YJ6NxWuyAu2/uFDpM5n3Ooz+GdSg6cGGfpumcjh2Sk9
REGdauqbN9nDrYEpYrluKTIC0+4W1R4VtKCSsoecvyy+Q3Yx1d3QkSkVHEZKVTJd7fUOPB0tllok
roFh2GNg8zAgsTQ+zrH9jR2C/dBEcbWLm7k/cB/MW6ftdA5X3pOi9WZTJ6XxEJNgCrrEvPH0Lnor
qE8JsiLyAt01jDTMOaSLK2WwqTnnJdJq04/JFXuIftrFDswczP7OcLJK1h/GQfDH93GkqJ5Rfp5s
VgsNe5rC0Tclhxu2dwpXG87Tqn1qa6u5ahrPA99Xwe7d4FLx93OdkVJkXXhxqsk3rxXZ/ceRH+CE
XjMsz4PswUHVboRohEBNYWAJc9ccaliUXD00XdSq36umTAk81nUb8sDy8TsMMTsmcBQb3YDSw2N+
3QmxyrwU0nFfrTahJ10OWX+gbY8SPDHRptARc6F1SmDNYDw3PdhD3SM+Aa53aBKgrqc2BN45o4t/
2JQtEtmNo3gixjDP97McJ+oTuNG2SzPNgFY6Dt4AIAgnTlpBLatZfyq211tGBHczZcL4MB3tVEsH
V0w9ABZk8H03kfV6zjJ24CFO8ILzuq3fdk1FQjlvRu++I77FjreNq9ucpNmzwLdxMpMGXaYgcnxp
Z9E/y1po12Bt5z2JCHx1A8XodwDyGaGLiOMLUASfKu7EeJ/zVJ76zhsfDMNEDJ0ANUAIJBpKps32
Smy6GF7C1O7gXJF74Yk1KFTBjdn6NCug8Pc8T2iEya8yUC00fzjK5psucC714BrCSXa3S9xZgLTm
2tiayFCP2uLGJxw/MgBpNX/mdaG/RHrHRm1xei9E6WivE9+HExRnafM8OGuVjuCpG5PU42EPvp7D
TooLrcv2tVBg25FGr9poIqWhtH5bd44819jeQHK4unaulkp964klwqCd0iJMBAke/EMRy0kP90Y2
9bU9K+9QJHq87caFIo5OswLc6FwlolX9xcsL8zvqreAhpupHjf3dmW5TtcMWZNLnTb2m9EVyPyfZ
GGApBYTFLCNgvl1cht7/EKOub1mcIiDyQDLEvOjUSXJrmJmRbNOG+tBE927LyZmOarbHkyNcOHZ4
2kPssDoXjQ/iFWIG9g1/uIjWlWcgfe+lN+nbMYKulXnzWzwXSWBQfsYQPkNW1KMCraydn0Rq4g6l
XGlLEMncCi70fTJCdB7b2TjKrkKzqWQ5GwhtIHvMSSdRBZuutyv2soSfX9LcgvxBAPIwtxMRdFfv
hlvsy+jAOsnxsLRXVP9kJwQ9qcwJMxsTLnrWKM/w7UNlM75BY8V2NVfJTpfessHDSTx04b9reGco
IrtRfYkOPMonQj5YFlmsbVFuU3jaIUrJm18ygvZjBh5KJXHYiVwLof1XO0OX1kHRVU+P7/3igSGr
SFKAutWwUpOwJTyK8TVrnjGOZLdYnw+RMIBoNf1+XKzxVUyMQQxTfDc1XdtpCzvkqREkqPAeUjY3
vBXkje7UQHqpMnKKoiu8LhuMqS14I3GDYYSmPM1Ijg2myrM1ih+WcIdLZZTtpmX936SMwRB6fOt7
r2zq3ApcgDVtMG3ePP/P2Pq/k8rBj7OWRv7zsfUVccnhQ85/YoH87S/9v8m1p/9BFITpsE+wwjH+
iwbi+X/YIEIwPLk+XTX6LzQQ0/9DZ4L8TzI5oEZWI4WON0Fb/9a/Nbf+zR/hGRo4kjURZPoENI3f
Yo+mYyatt0TxadTJIQcM5d07PL3LzlRlv08bKAyj9p4JhVLXWLSEwGZl1liN/QEM4rg3G73Zaz2T
g78laz+m/x3/JAWXz3FV/i921rcVWLXu//yH/TUw/2WgbnkkJTAhcfxy1pn6Otb/daA+dfYMt9pz
ju5IF82NTzz+Bg2KXkGiiwyX9KF6YEcprG3aRps+5gEt6hGcPBiD6IdXlvpdB3q/abc17lf3ealF
fA2XTfXEKDse2UnSOy1oz3rB7+wI+qLtjIIruMteJ0LL6YV3UBId09JkiYCk42YGXlXxjGm/JfMY
r/aVIgOUZucNGD7G/aHldgwLhSz9k9cO+rYyAB9Prf9I5jJph62vPPOWTuABrzn94Ww1WBXIVeKM
G1TWvBdzod1bEa3vmFJWF13K2HveeJLz8G4EB52fUC5RUegzZMyQDSbNLg1m5NWeV7bR0xTFYt+m
S3tq2P7sh8HsPlItaW/8Arypg5WcOpNTXTndo/tlA/Snec+uoqcjKRlPkwCynboLzsEcVOl1Y5kz
XfYJhi9iTRwMMRsKXIfaaj8UKcf/cJF58t2gacbdaIOtLiKuxB3MKvyLbjJ3W5WOuK/c5UEb4hyk
Psf3afE5UnXK0eOdJ4X13nZFxnkmYeaOFrmQl9VS555zb30/UjEGZNkrbu1xcTFamq0uL8AGOvNb
FrOjmHSR3ixLswU/YewaP1ePs4Z/t0zM8jg5tb2nBqXc1VjOZaC3zhDgrHW2C1Ssw2RG9ZamGbEx
F40zulbTPb30KtCb2LnjU2+u2OG2u8zNtVOsm/7J50B3SnQtj8Oo1PLvda93j5ULjqJRukuz5SCA
oHTpArDUmM7mqLk/IEc7OyhdDdNG3n1rEJvK57HdAgHvKQ2FAL1bGgUurZZ18ia57Dem0U5Bz5XG
hi5W97gy1DWmxfHKVt2wza3U31tNkm+phCs3hqJDcSl78z7pAc/zgDLYvKRw0fO2cKOdAhwwB0tj
Od9tfggn6JyEq8fRxvaV/mbEGdOcbJ5/GsxMLw3QRJJE2BHhN44qwLjqvJCPXYCSuol+NEYna0OO
JzPT+x4mIyYVsmQbDBeIoEZTuIwTfDqcN1j+5jCP85hNfReJR3vqePxbIu+PPubeK5/KepvQnwbi
nW6iblPoeXKOIVdcwUPk07PoNgwsWh6ybqSwczZsJopeZH0ADsN6nAITf1xUXZ79nOoqmo0aebER
5Dk9UlWxKqfcXYnXAPgiBTwy+88xjYM2UXcuvdj23pWVc5Qgw/xELe/uuEzbSHXW0XfIhCBaQv6p
dTocWQnVy5iA0NnUnjPT0REjKpIBaCXkL+rzZhTb1n0tI9cfQhsKJbB9XffGa7MAgjnpMBg2lHoS
7eCMnRTnmSkG+6J5HI8VleOY5FlE6DkESAMbt2JYNKaxcdPllrpzcFiCfCiTEQWi7PIbomlsJplY
ZBCGxkpAy9DZnsDJRoBnObgqEoqVAKbmxRPx5OY+HcyeEARRuEuE3/csGlJ1oWs22g0G2erRJdiM
L35IrVCr+HOHa5SqOX1OTiPppIsyMKinhpLf2FaXj55Nw19M8zzbagYVLM8svnYn5UcW9wLsCMkq
5jtm69x26ZyL78CRF2ZgTePfG6by0q2rURJJvxhplZ2lFf7PdjGbE0k49UKXIwxQdsX3ej82B4Am
IbYLgYA5VMlBMzKonX2TWFeJP2Y7V43tA50FS7aJ8PLd6bZhPFdjkd6784Sq0LVdfGtZVo35Bjky
Dww36V6rWWMyaEGetPctwZ01OSbfksZvaDPXp/HSo2fiedCVncDq89YhKnyMGzH1Qob2CDV0QyHn
+Mn67nP+SdSucSkNdITPS8S+tpxx3Zu7bDapfJckbhoGwlvWhumYuTL6vqrE/IOLjnWem1yaYOpm
rWKmOywo5xhPDCAzduOe9dhmGu3OBgXxWqfTeDnhZj5izx6ues9xvr62g/A4T5PxB8Zj8iZH3d12
ifORmZoC9A7LXTaT+ZQiHh2z2nVvEUp1XrX4MJrO50K0pXkzifqcRSz9i52f49mLPqauOvou7ETH
FqulpxChp1HFXNdWdj2Dl99bxPn5C8tk3CDH8p1i2FDXQK+1wDAGIywStv8D5wGc2Jp4xU/S3LWE
XK8sm3F70CEevFi2P36MJuEnSZcPA7tq2q/7kvdcyOqDq9Q2A3iBKUtH5o7ediaxc+4qxp4UKpjt
lek1E0Mdk/qFQO8Adm+pS4AnrTA3m7u5FSnVZMugPTlZ35fbxmkIyfYucvbsUwMGfic2IppcOT9t
+rwv0B0SV0G4ICiIZy4dRUCvGqcVCNdPWA/5uiiCtLLxRmiWvJ8150FOkb3PsoKWSIaK7kKPR2Je
ulQhWq4wjZtIltaRLVb1OldRv+sHUYRVr/F9UR46V9wsWflq2k3Bz0zHH4ZOQQb4K2t9iLbFxWtI
anUsZ9xF3byAJqKscsO+izF97tE9h1xoyDfCcxi5UTnsWTctulP8+pR5dIEhmXgCABaoZ/pA8oi2
AVE1DFgSOOBMDec7a2WDT1+YcOcLGY4XRuyGrrvHns7D2vbsS2JXiFYVt9g5hXPHIGxC86duMiUs
aRcIWcg1YxiBd/pQ2dS8e35Tk9hdhH9yLbwAbDBt2rhhMPvb+Qt/3q4kdC9boej+ykfvv1DpjD6B
TE9icQmhYOE7N/oCRVJ9QdbbL+A625P22SAmB0PbtECyDzz077hrOeCiBQBt91d++5gR+ADVm5bN
gYZna6IqJErobgBZC+Q4N72HCX9QWH2h4a2VEu+1qC6bxF+rOCsnzy4kBklfsrQX19SRTOiwfnOP
ZOu+NpyI95UTw7iQqYSoiqgIXtNtyn3TtWDrRFxoqOf6wiOjcZNhnyJE3BqgdAs6GejwjQeXOu5S
s9IA57d2JBCea0FZjQJ33UBoZxpIOfRXjjcb6NP/c6z7bx3rfMODKvPPj3XnasDm+Vb+ibbAKHz9
W/95rvP+ADuDsxJio/V1tPv/jmR/7RfDiWe7nkOx1xeI4T8dyeYfnGQMjREtIRpm6784kvmBPsdN
LMTkB9ka/VtEG/O3eIGuc4PDeIRDyUnRJerx5+NTOrdqQO1tjzYXrkddktDvNcb/F29M613VZB7F
q7WrvXfCjR7dxKfGtSijk2hT6gd4/lPZ5ernSnPKPVNgZjujntNMwn790SM7FboJnrhtpfV+oCfZ
dKOXYviZEQE5Y3fNnywmudu68ND5Qa1AkrMo7iwNlxlqQ/ZUj7VW7XtGOwfWIedhKIfpXwQsfkvV
8AlYFkdHm4+Bz9T8PXmA57floFrXR7aa0y24RX/PnsVncNCv74vf+5dL5B8dWf98lv56Pd/U8KaD
LkIB/O3Aaggoi7GU9VGJ1txMcf7Opmckmctn8NevxEXya6phfSXXNHRijpzcdbw2f/5uFwhcC0/3
HFInZz+D5ZudJFXBnhmlD6ORW3sUw+j+r1/0t8zQ14sC8EAv4GLCzL3++S8Gd/yRnSrYfR4Hh/Vw
I9YeAxxVrh0Ok93O/yK58Y9eDS2a1IjuWeBHfvswY99TaVlkNOloypaXsi2W3eRA3rwZcv9voYx/
qjXoq8rxi9SwvjXAKLyIa9IZQkrmz29tosA5KaSWHptkyqEVJpzlw6YpqtBrdUiaczLdDBznz6qT
44Gyjr7epp3T/dvv2V7DCC5xINBYLCp//jUYGrpzMbBjbIa1wogHfRc6cRQ9+k5daf/ixf7+GrI1
fd0NezZucut35afloGxiYMrgey/LXeW1JElx4f+EUi2T49ylkAfd0sfc+u9eRtQqOrrOQdlBEtN+
W5dknKk0dursWKpmZFPOtwlkQSmc3OQU/q3XsvDwAaZcdTS+Xl1bQyO/XrJWKpQ+Jn56TDnPhwxQ
cBfUWjtfxbMyv/31a60/65dr6Ou1bN3go6QY1bL13768rOg5o7B3Oy4zSciwYrdwylNz1MO/fp01
R/J3rwPyjN60r8vV+PN7wtnZtQy1Ukrn7ZFRiOI8sbFmhirRaNoPSZoymJranm77BQEp2nLSSi5/
/Tv8du2s7xX8KQsdVT6GQ1Pmn38HDmcybeye32FkfMzUuEFvWER8icy5OFWxx3HWMed/sZ5/fYS/
vXUDhBGpPw9G29/xgwhPsLuL8NMldF48t5lTnEjizNc18K99CwaG2J+o8D6qeYrdICJVOR5xy0w/
oAM37UcNyPckozI6xJooThH0/FO0ZOLurz+df/R7rmEl+D/sDnztd5acpNlMLa4QB40G0Pd5Hqw2
GIko8xXljnIOgPkRy+ZMuLTcVIqAPV1nax42io6DrKwrYO7RcUo989oXTufunDGpMtjrvjvu//p3
/fur1iOdZxKdstmR/B32TvNLhIBcpUdykbOkNNFj3lh2Xb/969f5bTnnivlbDo9TiMcS9/uzMRUG
HwqZiWMFmeHOTxf4KThw7CvAaPbDX7/W78v514uB/jB4Otpo5auC/+ttP3sdPo8pYzknmx/GXjSG
TKeHIOdWAXcKU6rG1XSlg/N4EdBQ9hxp+n/xweraV4j2z5erZ2I0BGDFpoBf57enSt7WwuDOiA7u
oNr56H4lBXp/MutjPNTLHWw97d1OIgq46YfHHVwnWcy/UwICykKzASKM0Qm/03zbg/UdNoyZ6jZo
8p6eD0MW+M2TDn522hj3S25Gn+M05E/enC8X8NkTAaCmdVYYKk6hwrOvRnzx9WqwNO5t6FEPJB+1
Q697+jkBxz+EWp3CpnLVcofNxRwwVSYj6V6tf8sZBb6TP4oukBA5JGP3iD4LT9j1qSwakLAlgO3D
QsdJh1QKTgC7Q7vuESppMepuDOstoWnjg3mA+U3B12YmjFtJBJitrM987C0VFv2Ed6vDFnGJTe5s
y2Zp0dsxfR8SFu+qi+1PlGXPgCLDtpHjmObFgUr9GGN+4lh7RZYE5Io7dT88lxpx2jvdF0pwW4+I
eMb1xt0fy52sfF6emb6483ALr5rK4L4sNIgzVvbji7v+3Y6D7iWebZNmiVR1CgdgLh79ypwvPGfy
p6aZ1c3Xxxs5qt8aZaLd1YCI5AmCTI6NSo8d82RQcXORtCIM22ZZTeHkGlmt6Nq5arGuuoGnT+K1
rCRXZKVheAvynCJagiN8drPtpR14NC15tKbUeh5azCS0R2jl7VqKsWJy+TkKh/mF6g3mlo2bvrea
r8pN1LZzTMW2v/YA2jwUstg0v3nliBFGGHy2hWmk73lcGDsdm+cbMhOIHW6avMVAVCx3tkLoCnrZ
Trfa2Ew36QwqEOyHnr7mTs/StOhrv5IGGsVcr8NirSzzBhgBILW8nj5ebGEMTIpq2ZVjzrXkFv1y
idVM6CLi6DVvegbidxhFGRytFTYhJAsovxlvABU4UwsdJ1xgW5hj9VuiYo1Zi8fVa0trum0jIPGH
IeHEwBRfPDogrPkeY2u+YLPITtLLt/6CUAchYrqpRE6PZIbaHyt6GilutAOcEu1dDDKTSEJbXjE8
sQIY5in22U676Ga5nIZGcw6ma0ePce9uKwt9sHFKeSGkSRo9st2bYnH3Ml2gbpbRBHokM188j9uu
ZmSs4X1kDDSY+HSnBdHRMAIdrObOn+gMo30klwGfqvHkp+NNivvklOn+Lkngi0OIr07M65i2iKEm
566IiRS8rVx6bUCYIacBBbuG0VGx2dvWS8vM6RIX6Q1WbG8Dp3IKx9mzAh44kPKa9JsTOeCJutq4
yu08wCNnB3Vfqr30Cw2Oib5C1zUHKiVm39RP7rtkfvdr460eREfspzDD2QHDbaA5HYXmfW8Q88GS
mDX2y8njqQaB57UwrdNCZyDJi/Q6cVJFVMl5HMfoqird+HuPRWCbwNc7JXnBAmyteyQCHddOapoY
ibvmTk9pURYjFq5lcc64p2ev3lgF9Vk+CZ+GsOvPBtfMYdYrjCklgD+cz7GZ/V/2zqPJbiS9or8I
E/AJbB+eL++L3CCqyCK8SyRc/nodVLckkjPqjpG22mlC7HoOSHzm3nPPVuM21iY2EnE5eADzGOtA
cGHea+snpHDOfp7KGNvRaIcXkAW6GwolN91O/ro4Q6P1JNsleWJkOT0sjUf90PQtEg3iZJerQqBs
IDZF7N1CBd/zKpOnuURPwbAYzFZMFX0lE/MebNOEsRffoqOHYbc+f8CDI2BNo6ztKtgRDAUFd1p5
YmVJKWAXREjJhVqkQBZcF7XfR74pMo4iTISJG/NEEEkojm1O6zNw/aE8XOo9fD5mXdPISFe2dnXT
m+qZwM9ua7Fou3Y7TXxaUhKitlU+oSZ7dpqAyTE97eu88G5NQm72wNiSF5Un04UzoDTK4umcT4NJ
Gi6Cq69OPveEt9bEC0Uj5+SpDmV6hoqNdsaeyAnSY8WFmVM70CKUxl25SLGrFvkKsMuDnqTGL4OL
2lG5M2x5v7bsR+xv4mWedKgPppehrRxQdxGISD1Wz92xRZ12PRudT+QdmyqnadrIUJ040kGHx3BG
boWQeJAfrR0Euxb1/LlTDsQX17wKyazFOBRal8yRa0qYWhwGUYZ3ZdzFjFed2KH5ByDDmEJaj0ZG
ZK+lsFbwo4YPyOY0uvKYlILaGN1vM96KO4Fm/oR2q8c03NnbwOcSQPfbYqZLvMMkyJ/zAzUSgpO5
T8XSN7eJ6p1NFVv5iaBh+4pvMNs6ROV0Y2wdRqwWZyOsr3zGB1FchfYtXgTvyHTfuQyTBL5Nqwn7
9TprWwVTcyhN3e5L3QdvqHzqiIOmi8aeJV8UqGYFxsTeqrSp7XJTT6yGkj4mUsecnevBDJobU8eU
/SG4zE3bG3m9Q5DYIBfJRzh/RS2+eAXx03y0hBRsL8AEGxNZu4Be+VC045ew04Y75eKNxlIZslJn
n80zHcW/XCeT3jUdOwxfALY0AFZzLq1FcXcpaGF5Vd62vqduApCRR6dDVxRlIRoopCqnKagB/1hx
cNGQjnaVD4B03WSs3oua7cmuwGf24iZgg3w/L36EXkUsZytYyRI7yCwpL+Wz6NuvFX96J7uG9UHo
aZslQqzHN5OVxMQh0BunBF4M5gzLVFGXYqZyc40tL14yCHls470hw9Zsf5uMsN1mQ4sVB31ED4kt
Wa5Y3zXvwqrHs0aQugX9NN8ygNWHBTvvlsWburXMsX/PZcGZ3ZU8NTgE5GfauCu6wntS5lALGDrQ
AtyN6WIS/JFiS4xU1qNlTFxV0yYp40fnpzWMmtbGMukNT+QNju/4kQKIPiGynhp7G8lSpg4YfHsk
pWBvYiJSHw0f3y37VrJAcXu9LAoKvVlU+HeD1aGbd+vmcrXtUkUheLAXsVWrn9cBh0eYSDmDT3LV
fHTr3LxyJ0wAZTHxzGCVtVRROQw+WZ5Fkw44EjosVhiCz5as2mGLb7PhOFt08hCgMFui2bPJJwF8
ZIKnpkoqYqbyKI+18Yh3ydyHRcPvxkPhAABInVudDd9aeqN1O4K4y6j4FmSQfY3t9VJmomRepaK1
641g+330TSd+XjzbeTPs1vhhI/24jIMlefRqjXy34c/O7hw+WXU2buzVWB2vFmtWGCH+uuyJwjjG
TeubBCJ0977zjGgLf/3q0Y4xaxtD9Wyu7m0zMO4FOktsBLWOgITvsV37oL5wfBMZUeGLALMlRIr0
rUbvHdBjA6vHKB7iGC9KO60jY7WRD6uhfPGTI5w/ez/gMyeYLzzQy7tRt5rQCwKAVh3r2e4rL7JI
SkYPOewDItoiAgmIN4+5nM18ti4WD7e/tsiK4Q+nzRAc7AWQQrUa3/Fizg+db6PKw3B4Ba7qh9Gy
Zug03m9/HMnoZrC7Q9c6nzO5lMfQZDxgzyO5Ka0cDi1+jvdCoeGkx+epQyF0dofG3fVh1u2rSZFM
oub8srDmQ+EnVPMUXBhfZx9V6nwzIUvCpj37R092aWRWI7atrt2WAxY6m1LwdrZ6drRlDqta9R9q
5Qi0sDAPlp+xBe/CrwhKq71c2QOqZXYAdQI4XH9HXNBb5ru4WbAtmkN4Xa/UAqP7MlX6ZijiM6EB
T62MrzhyGRitpAOS7n/kXfJsgUAQoBBaqmkyT8u30MxgexPvhqEvfLc8VOxaruxtw/KegCQQitrY
7/NKWyiNhEM+tU+lL9U2tJE9Di0KBDFh0/a/kQBOdt8nxMEz6AiSle6gHf1tBvlAUjmiE9x/E1L8
JXkxQWdjmZJBcUa/M2LNwty5oiMsvRu77BVNIEF7Kr30uicTIzXCoC7cpTAnxAqfEMTHRbIbh1fD
lsFunhBajfQwlwAByB2b8/U2X8yz52Ti1e/dmoVS5wc47CZ5yjqf8eiUr+2ECNP50EwWJTQaBZfA
CF8DsvUMucdNeO+Rcvvd9NmenY0WCBq74LAPzIM92pNzwfa77wnjQ3BwW9py/Xt2V+RvWDj8icEF
WjGoToorWmCelRummm6uNiapy3urh32Ov8GbjsIZhHGtBkUqXI82mfjMkKGp30+0nEWYRXKw4y9B
UsQ/+tjnBuRVWTF4aCAkpQiN1NYOGtqihMt+2DYcL8yZ1p3G0gzxl4GwcsiBHT1GY3sXeabn645n
3HPQxcsVkGW65EwYGIM737zODS8bdwq82F01CI6lCRIkPMm1O7GyefzItT3d5P5CCBso3r2VyOKc
FlP8JakMhtyJK6x7q/fUDisBnQgbWPO9aSbfu1LpuLa8oWqWKAUn+4LLk9KhNHzz0FqOPFHb86cN
vzZ2aUODznoWiZ2wBP0VG+KvflnZ20xS/m3ctL31pCbSfqxPBGPmSGwaebKLngcpvA1k2R5DAZj9
V8EgmBGsm5rP1xtb19gtKEdOMSjKA30CMVHCrV4//0mIT/ve9Gn7G5GHBwDd+kgKHh6GStGDzdJm
ShA4QFQ1ZY9Bs8muR9f+Q1jwZYLx94DuqW7/OShuS0x19twE26FgblwCbjI3WZaGByPkLVbpVJx9
reqDX3n9S5MpPgDg6Aqp06xR5Q3zLaA167XCyExpDy0S49EsTxKLyW0xU+9qIzWPuhj01dwui4pm
k8/lksr92Hq0fd2Ytk3kLXl3oFSjtx+w88GmK+IJ5JtmKsLwksNgsOhOTBIaGnf0ulMRm1XF9W9q
4zJskvaN4V92MIuciWIAjlnKHuFxGSpGMjDESe5LsHqoYprcyxKW6LWHIASTrWZDhof/oox1gW2M
687Iar0fc34BR6vyGfSwxjXXr3jZ2VjfX0oCmcHymKEIbdZdOazfSTmwZbP4n/xWMy7Ika+NIWXk
Wq2+AhVZH5p1FNcPtb4SpO/eEF8VwCPJ9N53uQKUu3KIw3H9gyVu9MQOjV2If25LwADzfNEG27kW
5mtl8p+gQJAnUa//30bxbUE444K1HLFcjfyhHQKv0Nt2k2G+ppbn5ttCFeEh67nu4aZYl5Zgzkr8
IA2/RdDZDw3y6WLMuZoczR8lsrl5Y5RYE1FY2+OTsklHCK0pPo9p3LzFqTnfLmjd2o2Rcgu7zsBu
clLxOcbm/laIHlFYNxsONMzxk/NdxtY9zQGfEJsc468Ymx0VMNoFvOCZfUnfIl9UuH69lVkWZ5iX
+mrsG/t+AjFApcUbhxucfq901b6RWspLz0M/nku1xCfFyJVM6cDo3wBLRonJRE51/HehzIoLDt/3
weuxXlsZrYdqv9VAxgg6w0nWjzI+m4pfR+Gre+lm7sB4WEImFjUUFDmqXdL4y5XDCPyqhdT9RU5o
WSPta+uiTGzrpobsdPZKh3eu6Hy8bc1xeDAdj+EHa9EA6wZXwYTN4tJrPUYKHnmu4HoR92G7GbhK
hDbfEzNvyWYKDIKR05Z7upFevG3oTlEAcj7iNK0PCYGfj5qG4IeIWz5wqNZrUJoLVx4ciTMiMyDf
gbPoI+LyYCsCQdsX+On4Efj0ydhNrfm1b7L56zwGbKF6CnLJKBXbVkpZwZORlNRLqx/r63RSwyNm
pOB7O7rxjwzrzXn0UqTtJMdPN242YcX2xAJXhyCy0xh28Zfc9zw8MpKEsK3A6TpuyzZrlj/Gz/+P
Xfsb7JrlrHGRfyF0OL5Nb1n2i3r9j//kT5UD9/k/yH9gfu0wKGRJwLrpP7lrvrnmTbAuZUPr8U9g
7/2pcrDtf4BKF3bIqm/dwQcssf7krlnBP0Im4qi6GY2zLvv3VA7eOkP/7xk7SngHjBPrKLZQ6xYz
WPcOPy2lTZ8ZJ6mM9kPfE2OCALRitjhCDpeRLqsQJk8i79KsZPkjCvsxTQvjHvXOcqhdY2nxQQaE
IfQz57QZl0TY+FbEiQK+Yx5BYkLAkJFPdYhfZ2yy21zO7XqAA6Fs0rlgKgO+p7Xy8NI2ON3IHpi2
6KSXA71Uca9zwlvChMSslJi6DwBeWlI3Ty4ywiy9malfy03aq+kNYuXyJkj4BRGU8rVFaTJyNshC
UiWUZncGcNy+DwRJvqlkWggSA6pgw5//skhUuSHhfiLiFlYfo0ws7sgS6ibK/7sk9e8sZdCvkEBj
Pw3OrIu/2Uf+Br77/AnWVSS/KmtWFAkrgvGnn6DSrosgv/cftHTCkwfhatfaK0wyRB5PRBw6EAKW
7Sq8xeZvX9aTzUdr/QAgXFZAMWYyvuyE8FAa6mG80rGXXtuD23y3UFS91J3X36eLMYPwyPOrAeVp
Sge2PmNLzmJQFy0iNae5CQL5pEqHqUo7XYpkYuaU2mCiQmDAfvf+001y+8cF9rM7YZXp/HrdsaNf
L2CwJqyVwQj++qHRAAdJbGJfdpsq/mKtv37SNNarZTOfNgQFzZBT+DHJVjs3rTFmV4bS+97JqWiG
2XxvC2TryC7ppxL8smeSQpkALfxfnWPbH3bbWBeJQUWaIva4dJKOkimIn/Gg24cQ5/5zUaMt8YsS
eHrNOZ+yfD4U44plaaAbaLPiml4p0Remdr7X/nA5Ic05KgzaR4QxwBNwGWyzGSLu7IFmM9swhX77
pWzD/AzdaPqG8wB7E7Ogb3RcDtQteJ1SWSNFHCr8dgSxlk3zPTdlcS1Gg5upL7Jj4ay24FxiMpM+
49VcexeBmzC7gH4wbLOs7wCDUDNg/7Kpz9dHTl3P93PNr7TBqZVfVYS7Xi5BaTPbqNuPAF20ZM4l
gWh46MqPsxbWvk77nsFgm12USplXNIzzbVBb45VXdHw42xlwb3epznGWpTkICDSe90am5pueEfAl
C5Bkn+lAHydvvTfhI6IdnPoXrCHde5gUyaXryjAyk/nvZEm/nVmrxMPGa2M65CKE/JYhmrKfbxiC
92ISZ4WBWN+k5giH+gAasnwm0znYSoFCyQ3Xa0c2+hsibx31at2NuNOSfs+xOl63vh0z/zS7F9FB
xQDYQIZ60L7OoVtsIV9XT/gMgAiMkiCdfKQZKFdZVoPDY2OqRLPeSubdUlEpzebaHIqFj7oMxnLl
rutIjqtlP8INXg/UpjhLD5fDDqQdGaHm0PE36WKvZcEm9/OypQCgOUEtfyU7jzqxbWIwhIH5GhhV
/xLmVv8C4qK7RnJHOw4thd2QQ47DOybYAztaiEADph1aKIZPB3fRGNCLIA1uArP7z1LgfxT7fIoT
/vuRsX79BFQErKBJOyIMSay39k/n1dRZvZFoGd/T2PoQgeH5ALDpjIec+NcraeEBitgMGI/5kqEw
9uZ2ZUlLMtIPAVmzzFC4B1m/lB07r2Js34rRR/4UdtO6WLYk5R7bVL5pGPSnLhuM/V+fPf/qAyBp
421BL3YEi/NfP0Ctix7PZSLuS3qs3Zxb9ENtkuw7fJ1yBRVq2HAT54Xtc8TUKQmbflBTKqIYubAm
P/7BvedwMC/NmzOj8fOnmVbXbod43wFLeCwFZLtNip7778Q/n8/j3758V1B4W/aqfmT5+Ot7R5Gd
Se1O3n0zrHXf1PfxD67mmBTVXrJTJJZmHZ7PN6UYqa9ZAWLdrGu49W02nptVTjiFtjyVHvMOdLbG
o/Kr8BBOzMSYmwz1jQ767FLYfP6pwljFonHqf4w8JviJMve9RxVyMrUGVlF0er4d3KmoDwKqeQT8
RuNVBvqigFu+2KmVI6s3gnPPhp2QJeHvMR0l+7ZM5y8kThFTM43xKVtSubqJ6iBStj1/WEnPeQWv
xhiRt9vWjojOEENK8W5V8ogsvO6gQiJLLF1ag1pwq1MTzLeft14cGsl3SRzCuGN7w9urmXppuvN7
DOLMQKrcGQF6del3Bk16D5OAOr+bxg+3rNYTZP1qchGfgQaCkaXPJcan4uRrM2luFqByjyaLuGRD
2EEGST7/RpZVc+qgGsFIt9k3r+MEwy3ty3Se+q0nyvkanirPkr++iCkS+aV/uRJCB21M+KnRWMvB
38oGzupqQE1HagFEC0GkMDfY5vNsBp7VHcjuSGlrSOFjOQnhhFKsffNtpe80TI9il1T9KTU6gVU2
L88dq0MGU7S5RQTMKKsw6NZ7BRmI2xX+9Psysebj+Ffv9uSOH0MmXGMb+l4lGJ0FTXaAulZejQBv
d5UwkTgA23LKDW6hGOydFdP4EA01HIPEmOHJtOIEnuhpJl/B4V32SxkZZCOGnW/ckUy1TNueFux7
hxH5jusrhRvUNUdcQP3B5a49Mi9cS871d20hAr70c3H0jGJctrOd6V3oLC9WC07DIQFnw/tJAZDm
3BBhwlRD5Kx+Ix814zeH+c5WjswNkDgwMAnLxdj4ju4OurPT5spGXxFG7VCkzzwHsme2QSucsJ2c
gJzkKn8BThAS9lN0TK1T6pY5qhxOgw1r9/S7QdLivTEyArMMOTdnEwb7wegrfytxYCcbJx3Y+8zM
U/i4BUceQ4e1Q5ygA0Kg/NS0kFAY0072rrstNdahhE0Z0jVYYYwkc+c9RbJKuq/lt8WFodRa/oQL
q/kMKJFOOvOdZHHOVdVVcHw42VciD3GXiceIaeFCCOgtm+bCcIkkj0i1cV4tQpcIfjMHfZfXIYQH
5hbzvaS2POJNwkrTA6xim1AEp2DQxq4cgDdsAh/NBs23nnbuSPMd9H6WYuePQb/IdcSQdVSZqHol
AUxeYaCdhl5Iuln5Q4jpXjWsgiKPsjXeTIUA0zIV1bWAvnFrVwLGos0+ZNOv08fPG+n/O9u/62xh
z6Hr+p8l/FdvWf3xS2P7x3/xZ2Pr+/8I6XRdyOEo35isoIz7s7EV1j9wHSM09IgiYiNDT/lnX+sK
shIDJGx0OwxDefz+V1/rIuz36FLolS3SFVZh/7/hy17b1p8ORySkglUwf4cGl1pxTYb8uUZZODsd
8Gxo42M8SjtvuSIl+adv41+0MP/8EtgXqH9YjPCW8Qj8+hI8Bte1R6iPY+xAVAg2xgLLzecr/a/v
/H/xKuu7+KnYIvZ9ht7Aq4j6a298beYP5UX/t5f4TXgLm81lKc1LcMML844eutN/0+6tf+KXn4OK
3RSejz2DB5b9uzCb0CAbbmMgj7BRu80IHRZRR3NXVd3BS1H7/Jsf6PPVSAOhRPV8/3fVMpjPGUIG
EUhLkzB1R/i2Iahk3pVJW/5N8/5PFwEvhX8A2pBHLcxG+tefx+z9dmZMyweDXPM4524HHWW0rkw1
Fn/zxP+1Y/5MJOWl8GFAPAh5xd9+JotIx6V0eKmahIXLolTF0Zc5hItZA5lKZvLuxmT5d68NPp9t
0Wjh0YEw8PuLellMbHKT9cel4Fu0ERdsfMlaPoZV8jef73ddNsEDoW0zCFn1+777e8pG4RitbltD
HquFZ9qmjA2qxy7IT4WNGb0sZXfbLha8/VKnV0M5z3/z+uv9+vs1ajs88LEWrUfTb/fzkrhtahYJ
rLyKYQmIwDVweHr660vz13HbHz+iw+QuWNsoEzHvr9fLbDVqUdTfR6U66yCmdCV7Cye+Lm1TH/Vi
gwcewnnXSGzof/3S/+r6cWy8J+uQKbTWw//nkyT0CONIbEcesZAuu9bxiN3MjUVEwjBLKuqEDdWS
qnj31y9LX/7Pdz9GbZcPa/NQoHP57ZvtS6PNk7GTVGi1/NbgaSBWylxx9hOnjhcX5T2EJlYC5cDe
qTeH/Qx3Zuezxj8s8zgdslbKZzslOBHeVp9vwe7d2R64+y0L1ukyBIbGyluaW0fNI+zzOH7A2EkN
JSqQ7cuqDxO5yC96OLdR0KCACVqgqUG/KxtrPA5QlJiLpCbrVayfsD/TK+Kilk3RDZDLM0l+phzY
cZmluAAY6yN6FjUrfG9Jr8zO8FlKlOABTNR+qeGNJKFUAxfqrMotHIfhcggr/UTtXG6pCsE7i+6b
T1WDgB4QZ0Cw5LaH8XZw7f4S8pt6muvFvZviwToYCLF2jSNzdncmqZqD5e77gjNUzK0Fhq2odjnt
NF3XPN47QvFH2HJcCs1IsNGBzSx36S1YlUxSGxQvEJKH9C7Ox+lbqKrlbtTOgIABRlMkQLceoNMC
VfTj17TFnrSlAdRPKO49Zztp60NK8hcjtOHqB8T3GZBWXqrn0CYAB2+Rcu9GaA2RWL9grElXRAkg
O0Ns3Eb+4vl43QnuK33EOxjcMfrGXi3aiPdXoEOihRmgy1/nifuheqy206KG77men1xtf4R16H2Z
bY8048HIXlUx5ydzQc24kSk3EqlgH+uaN9ykU6ePeceJkaNYn9mFa/UM0owsyJn3kc+iOFdEJD1n
66Vfwie/qIIhZc00xTuQvxA/sNneTXDsT1A/x20oW0lIGqt9GA0apZPvJ1EYL/EumBeT7XIZJIyX
XfuIQoAXsLUfdV0O/KwKiiNw4/GBOc/woNqYfyzDngsjyLy7MsG0bJZxcWZE78J0aIbdiB3iJgB+
C3reIZywQqC4tSmbrsnjyvNTjvaY7pnockBImRVHg2TFB+MhQXGemQ95TUbshobIu2F2kh/SJDEP
livj91h4EAZm24ivbTIo4qhI0WlvMPADCUe9dkMPbgOkXvxo1ol7XlrZXXYG7YsFK//kh61/GxuO
ccBv7twKq0ouJ9d7jquOARz928rnHk0kxZ1vnzoJHG4Y5nKOiiyN3xWy+k0IqFptHGMwDg0a5x9u
XgQ/0GypqDf66UIKK3xPQxMc19CRhUFOjbkzehUicgzX7yM2C5z6ev5OBDDfZD/O5S5NEOBbvbUc
KwKMVoyo+8hCXO/iJWDO6hiedQhEvWZfutNrYMcjfAkvvTOrzjyOmV36W3eY2VWLbER9yJ7mmwUW
99xVQ3XNrH96k4zZrsh4CG/oPZ1HNtsIpaF0GLu5szyAfMly60Cu3yetDG6JwqrfltSb7uTCOHUm
5vB67jufyFJ2xH0XehdFyzTR6oAEtovyH1rYCFuF4+nI2piRimey+Nh01np4lXas7iRp0vVGmzHx
bcR5eVtMLQ0gm8n84Wa+qjZp2aQPnRzz7572+yMstH5XMDY8cGmgyPdDb98uLaztZkqqLQD+Hkw4
2aaDCfevnIjRRB3VpY+aNSZotxH7PjdN6m/zUEAAQdEFs3FMHm3awvNSLN0FgtglKr0466Lcr01A
2FUengKahT1GeB+Ze8Iaow9Z/LMg37XESxxkWjBTqH1i5iKkb2xlQohw5iLl6Q+pRNoFyx5fubGD
KUi4mW2WYTTSA8OnaShwbFb/tyRede9TpxTH2FjclYDnDmluLpHiFPiaEZ63a0YhjgrGxYcwURTY
WKkuPoUAU5MxjQtwDr31ZKu9w11htlGykP7Rh9g+ln7GkQCTFlopm2m79r0HOC5IZWZ0/hAdxCrt
wKZLRoPajUHBYJVrWPPtQsdzrWSVG68viaCd3pyGfYxIm2Eh7ZSrWqxQ/YuYSaZgocs/daVj7D5H
vp8aFeCF9j1SR/a5bto8j1lVHT4H28hM4l2mYfnmhllFU4c2z5zXDXYzvIG5UifGakEB2yP3tkFc
mOvjveDwlON1iJISCcY6v5RWmF35BWAOi7jtcIMEfD42CFZBCaKwOUlSK+jeg7E6573F/EI0Pmg/
hJ/6yA6BN2yClzuGpEE+WEBoXj/tBxnM+2rz6VH22oDBCtRyXHMtISUQ6REuzAwTN5ZEpfE5amwz
4ss2xsxPHzgMIZp1djeQ/vj9U+ZAjrD/UEnfu4itBq+x3+PN7RJmyB315oFGVJ6c1iiepxB6T83C
42EdGO28ddEQKOQy5IMwxVwfdvC64SvlCIQmHwmTYzGSaEI0xuRhzreOXNw3q4IlXLdc4GAiirPm
ioZw6qodouj6I+cZfsLM0APt9vUzF1Jy66dGcqPyIXyoybCMfBdHdCbb+hBIx39V9KJqM2R2fFlO
NaX4p5zBjo35lrkMczfDHD/GOjaeKtHGyJIgCG4Dw//zdyrINfqxmLzZ2XWmvem21jUiH+MxiQsO
GWeVy8Je3hnenJFF0gd3YTMSJGgO3oszLO7LCAn1Barucs2Tyt+nXWpslywztghmEMbFcXOlE0Pe
N2lV72xJRI9ROPP157euPFYKTR8ENwTi7M0aQnwo+/zCkxgDuobRUD0AoGm4EPez15gXAmHwrg5z
daoW5ezarrLQQJkuN7EIibVBHHITB1ZywseClvjzWtaBhXXNcIFJMmq40EE2X4u+jndoc5PIcqHV
bBhqFzdmB37ZRy75GsZAh0hgJ7okyHgYmtrl59e48KEjIqOBvQI9KHSqCPddyhForVobfDzFwoIl
7ZaT3cb1jZBabzNCPBPEMe3yDBPb88iwmPKdHpYeJVkRXpbhQqxMIfIbEPyQOxwUXS5o4wvcNMR9
igmxnGznm070PLpFCt9NdA16G4KgRLG12VwA9bdSwhvBgJyIDIGkQcwBqm5V1lbEhLt5HLBX7gcO
HGogVM4Xlmurmw4tHFo+f8Tqjyppmaz23GGM2uNhNxYye2rj8Y9dOlQdKmbX6TfliLQN1ia3pvLa
FVu6Go6DsUPG2q6jf/IBn030g7uqRW7lhJn1/unwcStcG+40MdMlvgUKeMaa0nBXIxxWiB38Y5uB
OSY2WQhx9id32QVqkSf4Geh/nGXE/VWFPoQPAoo56ere0XcmyUQpDJYSQVTM/3gkMTFRmxC50uWg
jDyK+ae3uQOVZdPoLj72Vu4eMtPRJ/AqPqTY7LB+ohuRznaEoie9ZpXBPH3IqgeboMsdhox6p9vU
ONDbK3jA3mJ/XeolIBW87h6c0cEBWmTGBTLw2wFi3aaB7xVNufERsEDfWy5x2wP67jJfyDhdxmJL
pCMnp5f0cs/ye9oRQ2IfwLqPyNZiRYi2J/E8dqbYUSGmqK+9KlLpckuqURMVvV99E7XxDSHbzWz3
zt6ep2qt27oT9Bv4zTp7hAiuIwjJyZHT6sAXMUa4rOttgjkFcXfwagBXhg+GX2PDYjfeBlMCANdB
RWsGCuOIR8ZyKVo+L6Qll6qKQC5ObHTvbXzV1sSDFGNS70h4wa7ckOF00PB9vybD6B2L2cK/tgzz
CDtdNw8tQhNG1YnZ4RCz04s099vbui7aVyMpiFe2lwr2TYvCnATsB2Hh/dqWQVuchnHRZzsLiSkr
0+FopMD0tqRBuLduIPVtnvjyoU3W8AeEoYjaZ1kBk/f93SxkHMUyTQ9lqPP92BVM48wyO0PWW5gr
KzbFUlcXFim/iBVLL5TbqUmcCd0z9P3ioq/fKe+tL+hLgivI9cqMpO01d2OXQyi3m2G6jTWZNmpB
Opkbab9XAT4fm0hljF9gpUghkvyKW+hC727qdlM0pnq5cS2V39WeavYDnI8vvqS+2sxWal8vQai+
AOQT5wIG10u8CEL2unpwns31CelbVYuOM0iPc10PF2kWuFdp1asX2HHecVbddC69ZLyYjKX4ptyc
hXEK43rTDCq+HUVbfa96YUajb5EbSp4T4Ci4f2ersN1LqejAfSAYKPhAudPr9u6wgxzsPjm1qHaY
VggxIbAivW6M5aMYRfBqN6LGqaKDKElKDZ69zKN8JA+HGk/zKGRTPBATN5NrsUhOsrzMCboh1L71
2VUgPJX+eaGrwBvt6M1EalXSt3oLKOnRKBFb14qBFqf8hpltsK1DxNiF1b5IJydJy0esiBVCdADb
qIwPTehXj01RNZdKl/ZJSmwJ1PMVph/4U0UbDMbR6SeDaHiX1erHokpsUJP0TtbgB8+kiNUb+s7g
QBczbVC5xE9I/NQlD8XyllIxf5stp3nKu6J7bYd2FmCG4TRtIDRnBQw9L/Y2RUFJ4xqqviPAF7b3
p/CukD6wp0FO+Xm0h49kChCmM9m9nMOgvnCobL/VremTdy8ARhjFtW7WVKXeITVH4aOLkDo3l6yq
SUYByKQIKwqS65xiaJO7axQ5EbUdLjYf06XM7Xvu/++qJt5h4JkWbgbIUlgAlD6HTT/cFhBCti7E
jOdZ9sRvLERTWXUV3/Wt07wzBvvq5v30Favfgx7YVO0FYsKtgY7wkHeak701nIhbrXwgTRMYJ6ZH
ee+ZZV9F5OHufXLm93okzg2PnssCtnEPaeqLS7vwUQ4WchCntArpTXM7eUdXSTQiJ+HGcwxgksks
Hml1eJ5gu/0as8vbtkn4QqbHdGG2ln3grxDIMHfqwc3c76IMSOxgqAWqJR73Y4Gji+9tya/CUE+H
UQq+sSYIyJLLZ8l8hS/FicWLGFP3MRsbyJBDxg0rCViaamqqJfXDvWd4B+Wk9i09yDMHcnFDFBfZ
P/gmN2pS/q4t6/itCQsdlag9GRM6+bU/x7hTiKvFZCepbuGfdqQ3TPV9DQGSCtdg3lypkwqW6i7O
DP9WdGQB+rlvX1vp6PywkrqOmnxqd3KAKx/X6XBTe3N6WXqF9+C2+PWw5+rYGL7kNfjHlNiUiuN2
N7YrHl7N5l0cD/6xnLDKN6poDst/sHcezXFjabr+KxN3jw54s7ibtEgySYoUjcgNgqIkeHPgD379
PMiqmismc5ihvtte9HT0dLNO4tjPvAZNtq8tN+6iGxF987xe3dZZdx92U7AYHdW+MMJSbtuhfgH6
5vhJGPFiEQhecJEqfm54/Z5QzrlARDm8bkKREv+Wxa8Oxws04dvquwGj/blx2w5qSwh9+nuJYad6
qQFFuHSHAFcaBSKpiZfBfacro1wqnm551+D5QqSlCyHGhVGjBb8RGEqSmkU1nBFZZ/dF7hWL3JLe
NopniQpKWPdwe3+OI8xZdSJUqYVRX6jT8OZYZA1WpudLgiqSJAFNZtLAhOexpyE8qfkKbKsLzr9F
x9x+zKGJLc2gDH2iwmxFueOtAce0KlUZwN3hfZXD4Hej/eqQgozJtLdq9ZYYCncJhzKR0rnam+ll
w6VZWviPCNqKCMzWN2Gg+T1a6r8i27C+WKqi3zaj90tgEvQYcvQewFTU0cpqSgFyrB6DVeNqDp6v
VrlVvbFDTlQUK7sNe2zVqQB8Xgj9WAUFqWSqPNCUuBF3O0JuGA3Ws05M/dURNNy1vH+w6Wb6oU12
6zkU8j8f7lRnAgksVCOw6HW1A+rwt8ZRWAtVg+nCcE1r3QtdbMkAkFEMcKb/fKQPchFz5R49Zd0k
DKfjoh5Xlqfp76K2PXXDW3Mo0sug+zHiHbRQmkxDCQAmh+1O6iu2ZmSUA/W4z3/Eqeq94bm2Y5sG
6kofugeO0eLwpNYwzkPz1kLp8qoKqZN+PsqpSWUJ5xq2SuPzWDfKBA3QmTk9mEM7pMdAaml6OHRo
ZlKdWb9TH2QCiXdNgMO0GOef8tv6pWNXoFA80FkaBIqrQ/kC4vPl8885N8ZRSym2Wt3mtNY+9OCr
ya63ppv/1V7/X9FiJzcH+w+oHlsRlPPx5vASF+BkW/sVD9hV2Kn6BT6kVMv7If4WKbRaIN+oN2FN
rRV1QnWHNM251s7Ho2cgt0UdlfPnkb8cNSBMjBwMpQT5GGo4ILVoBi8HLRX7TEngtFResfrTeWU8
B892LlNUxo7PniC2ciVyFn5ejNxStrxF9tc5c5983IsGPXQg5dR3dCigR60kL9TaqU4z4cdtiCRz
VcZL2PJ7sBrn1NJOjMRHuJaDhCWKHc7RNvGaGJcT6ZY+Vxt8HKW5NKRzX9XJ4+fTdmKZNMcEVs1a
cXOZcwfrty1vV3lqeLVT+pjLruvsVXGzZZIWM5Xo4vORPmqju6CWfhvqqG9LomrPmgSIYPQe1bvC
DBf54LQIP3k9YiN9MT1Ii8Y0ovRBvRImJT61hm0Bjh4+3KS364QW0FZvyKVzfDZyqsdQmSw3wdHb
GKFQD9F0FWQEg6bAffhAtSO4ateZ3ibYUvXgwoayo4wlUaRakmsjRWzH05kPPUaJmYdWJsV9lQOg
ocpwdPwy7EgMD3dXxGWi9snLC/Vaw7BE2nb8mk+dc9FlGU2UDNAlKm7YAWGSk472zkbxIrZoz2ii
SqHJPuQB0VFrRxDYczBXLjhzskvc2MW6gf68ELHhIJySGDAMhxLN0l53LpRE6ZajWZo+Da5h1bau
vmScZEUe7+xTEyxDgiXecuS+XnnhsMSDZFyZ9G29tRvqiLt6uIJ9d2bK0uc74MRe01GqA8HBm8W7
f7TXgrwXtGEl85Iozb7XPGPHqo/YiuGBh7iOMfifD/ix8wtuDTIHbAtgL+gpvt/csO37fqjy0vfc
Fj1rHJvWAtnTvW1U7TZww3YfUX+5R5c8vPx85BPHl7a2CloXLM5H8EUdyl4BBI8ZYyzlt94etBfA
zto9EmzJz8+HOvGRdHm5jUh4+NdxD53mCEGn7Ao/72tKo0gVgOysOviQSVHvbPDt7rKhyyYXYCW9
My/mie8krjIA9cLmAkpwtNUdTMjJPYvCbwLwiGIAKzermMHyqP84DDDnSwrcI6gWD6/h92tJItiE
4AUzHzGNJykhrehg8zlFhvHH25RwA8AUwChgGB+U0Cr8Abqw7zKai92wmmyqL0ZyMwyWvSH7/PH5
6n2cQFOdrVR0wKa0ko6frTDOqsLMBJ9l5YaPUNVssI2k+LLJjPScVuPHA8hghDaEBhZdrePnS9Ag
jnC65MsU8z4ylCeEV34ko3EP1e1MDDKf5ffIDoYCn2Pzadz5B52x396VHJ8ZWSh0YxHcWRsUTDwc
lRdO1k9owqNTgf3kmQ1yekSUbYGxzYfu+HkxK8dFaiv1hdZfpF71Wkrt3qhTAY/VhrPU6fs/XzoC
bxg1RB2MeLQjLXRE0ZVyUl/puguZ9T5msDexrZ4Z5mPAaKoWmHkke2Hv6MfIqt5VxzjmH+33ij5L
nSHJXY28iJ9/zMdbhFE0lWADkUL7g/wc2g9jkSRa6tcGaS3pHmzJ7pdT2LeJaOmqwegwZHnmljzg
pY93yXxxwNy20Bw8Fh0M8gluewSqyrOALw+ZRy5eVJiSjx6tuqmgk9XIGRCPFEwKtHpC1KBoVGfb
jiLcZTSTNgNh0SQtcQfFFN28qiI4mMMCMdPrwcbYD56OfCEIXuvMrz+5MEhasuM01DCOF4a+ZISB
PUeXElWxTiQcJGWk2PH5wpy6IFBy4c5Dyhnx3KM3LDfhxhRhmflF66D9Xfa+mmr3rtOei1pOHFgL
8DioSiQVyWHf36+A5o2iEgUX0VgZdLODaDfa6rj5/GtO3UCwL8EjuiTlzN37USYEecewU1IQBGg1
9A7PFNI2sMWb7DtM9D+PoskZgYnyZMzqv8cZKqpuNn4FHFGZBj/muatj+zavg6fPv+rU4YENYMM3
BcgGrfP9V41NisVfyeHJYsv9kkqNOntg/aDiWm7q0HLfhgztWFAszZmn6tSdByLWJK4GMvgh6aF+
okaG2ad+iO1GWyhoA0D1SB6rZPrKdX1mtFMbnrQH/qtJZvkBLYjMHzgyRLl8/B7TbW5bzu2gozf0
+WR+UCKFEwvbDJFWniMDmPPRvep1+thZ1N18txvUxzhSy40C4ngRQCPJKNA7w0OiuXj2lm1/I2SR
XluZY2wjF2AXzpAQ7sKkWmkC9TSUB2jKdl1yLrvVTs68M5Ph4FRC5T1a8jpoVGvIc16b0aRW2IpX
rfXKJdCSZhc77lM3Up1wqohKZgGHIR16GARe+RLR1p3sWVdoyM0dVSRvYcOTxfCF7/h8Ik+cNRpb
hKCOY6Cad/wgZg6/Aa5k6Q/F9KOatHajzo7VQUYTW75+PtaJ6dAOQENrRqwSdb8/ATq6iqqJzpc/
BdoPlYLDKrfUVygmhe94RYL8iN2eiTBOHDpNo2xPRMOL9QHf3NeZHDF/5PMS61sUh+hM0rqnmFlP
M01MPIh6EDDlit7/829FfdubK1IEiMc3pal4YI7cpvTJ1a5Rr4E2Wme3wJJDNJvCR+la4ZnQ5tRK
ErJRBtA1st9j4i5nBXkjEzKOooZiicsMrcnCaG8H5Pz83CaR/vwLT7w5fCAxlMHDRrB4dALzoDaj
uGRqxx7OZWbWwwpSI5azwOL+naGgVBmuTcAIG/79xqkcM27zghRN88riC3ZC6BA5rX0Zd5p25vo6
tUcNDtTMQ5ghz0d7tAcXU0xUBvwm7+7Rq/xpWeIeCla9iENx6yLX9sfJERcYpAsdiW0g68cHUMPt
tsQ3vvCnmb2mwripu3pVUQc4M9CJixlssWqh3EsYgoLB0SRO6NCoASlgFlpPkH+37iTuz2wJg3/G
Uaj2boyjPeEpSZqYJmOA6tUWeJNUF43VWHd6ZyOPmg0Ns6gi+jHU1aqxk/ChHGocXLDl3XaYk1D8
64BEFTHtHnMEBoPbPVKE6HzFBlae8PGjW90LcSyREAyDSi22eQNCg+xWLsHCBbvIgvg8qSMcUW3W
6cWvRbubPBiEaqGhFFnmTb1VexF4ByntGyxJiA7LWfYMx6ubaHSirVY3EhomOK3eiPKrXql7/I29
+7hMmyUznG5yakUIHoAW8kEo5YtymKp10EUWiMF02JemAZkzTrrN59N7am/yijsa+8SY/TferyDU
XdFKm70JVvBVjO2rG1U3pqFsjLxELgofrs/HO3XCibkJ9ijfg4w/Gs+KZCGMUBY+plRzzel60NMd
nqNngteP/ILZywOEP7EJZTrvaBikNCOjHr3CB0l6W8HnBDjkvon0gU7UFV3pZWfpL2FdnEmZjNPj
UqVlRkmujwMyr0LguRosaiKlnL5FowpLqDaVW9DuaramcU6OI6wcpT3InKsM20U6XDiU2kLvdxZQ
XysZlJ2hwoPWWrPAQNzAwVFWW4gftLG85LulYbU1jOCBEFsNV16r2dRenGkVasFXPUWhzp0ssUDT
x0zRy0F4JuH3IGpY/QT4rX1JDjZNI+IyMLr4/+eTtURWI1k7qPI9CsM6txSnVtw22GMefAQWZJ6y
3xLyWG2svEj7wkcaW9JdWsAu3aZa25/ZWafuot/GOQ6M+qqH/Iigs+9asycQ9YYlppXrz7fvqQfR
RoeevgL9Nvw23n+MKpCaEAgS+zSdoE3OYjwqDmop3nLwWs+Qzk4ORr2SnMWD3XacRNg1l1GRcVaU
yMYmE0lAdGw3wMAAVLbxmek7dRHYlP15LaDsfQh+MykNOwFK4ddJfas3jo3lu3wqs/on7NLbPLLP
zKR2al84ZEkksHCpnOM+zdRUGfNLnJaMGTqZk65duFM97HRq8avSUCLfrARaZpVn3MVqEPkyBNkc
4pB65YZuuvFKUz7A9uVEIeiKGPPnK33y53EhUkaifov0xPuVHsagUdKIMGcQ1U/DCx8jvf+aGTST
/41xHIjDRJT2zJt5P07TKzKqAOX4ZKIV1Zz2tZDKsCq7+sxDeipsnU1bKLHM/8c5OocG5vBWAADL
bwGORw04t6G4rUsLyzPtJivFfZ55ZwoVpzbwb0MeB6zJZGYAddTcxxF3iyHhT8/MQLjaF3XZn8k5
jFP7d7aYohaNkRS1pPfz2M62fdPo5FwzunxpI5zeY89eIvLqLinfhstZ+Q67WxUzazEDjhVthmfV
IH8Q7X0yKao8BQK95k4Htgy1BbJB1NZfw8nD2KbIMmxVG3czOoP76Frcmkg1N6AmlGbE1HUubZb6
LxW5nrWD0t9YqS9J2V3DSazW+Nj9jN1+WOTSiNddLvWvFchLHnvdOrObTs2CNzN1KXGwb48bsFlW
NU0BSNmfqmk3tZO2aFXzCVm0S2qmT20shzMDnlrimZ5xELWyPtThq0QLpSAY8mOBml5fdSgMHXT3
jBDZ2EUzA1M/PzAnPpF3fWYb4zBG5D7v89/eE8+WLmKaRubjP2Cuo1raV0VEhCaTsnlKcCDCazn6
/vmYB7zGURAK9gYlGp0jSmp7tLtCRWZ0ZrPct/PJW0ZDZ381I61fFoa0LqMyyx5RF0fVzwSydcAp
H0SX8g7JkRYs0VYZEKo/M/Waxpce/6g5uiH5IWf6kPuGozVVQc+JbqYAPJsRmhtQacamCepmi5sQ
qiU28lLI2K+9sI6Wkp4M8GvznMmOceKunHnhwDFwg6LRpr9fEhVohJ23cQ5vOUEg9ABujg1EHQFY
FtYly+Xs2gRIIjwL9LczisiaktNHRSmz/zIYg7qRMkBI8eCc1k7qN8JiVJoGthS0iXQDssfagsv9
KUFkcmX3a9NOojWAQXNVK0XrR7Zw1mPUOSs3vNTL1PiaGsV4w7GFiYLU1/QUuZ13kanOs4rc9ZnE
/NT30wGDg+7MHfrjwhHltiRrWoPvz9LxKwYcANLsMX6KNSXafL4TTw0F+hKswazG8yFtpekkBH61
uY+9RrSqhDtTetBZu/CiLHz6fKzDuh1vsLn6a5C98gwep/+FYmfdkMckBz0yswsMliWMj8nUtkFV
9riHZNqlVqrBl3bUh2tdV8JbvVVQZDKyalsV6HodftB/5BvOyDegXzTHH/8jJbB6bV//6+fBu/H6
Nf/5f//P9c/hv65+jvFb+buGw99/9o84oYroAlEkACN6ixQ9uMr/ESdUPfQYMNDh6FLmOagg/i3i
YDj8ER1l2AFkiQ589P8RcTC0f9HyIggmpnfmPqL7RyIOR/G7Ooe4NIFo0dMIgKB8dMUKwLWAuopk
X+v0rl/BEcxgVdNpzbUaeWiRLIwBUK8kby+bXNmVOpaKyPlZTuGXQwzkTGnkj9oIO4xE1cqCryr7
6XIsbOenqDNnFYMnqydBPyO0AfTDLR+k+VVposmFKtJ3ul41PzIYhNlClSFKF+t0xtd7N2qswEHu
y67XIL/YLepIXw3s49ulPfSt+pwZQxYDgzQVvQOFXeKWfBG7CjRJ1wG43oOshEsaTlYKvtTuC1G5
XyPdmcoBUge3ir7WchN8zwLThBwKEsG5tnYTTpH6hJV2O3XboupdMJeNCqbjMkbrr0O0TrxFCnQG
R1Tyi6VnhbOc5JDwpxR2pxfOnxP/ZWX2nwN47gBSQyYO+d8P4NUryvCvxY93x++vP/r7+DnWbHM6
IzNU6jlU5/7f8XO8fxH+cy7pjc+NNu78f06f9y8gFjwt3nxu30mocDAJ5qlv0O0wnVl09E9OH4O/
CyVQo7TpU+GnyjmkQTYfzt+CqkKFFp9HKcojoYauV9CbxR5AhXzI8feGbmCd0yE5Ou18L+0LB9dX
nV/+saWDo0jUKpMt/XEk31SVHoadPcTb3xbhy19P1TvlyY+fBSx+VtGwiE0+RKctrfJeWNHoyxbO
0aCP4jYta1xGHbNaq8qQLbSGGrMpEuWuGZzx4fPhsRf98APoE+hwAU1X55uP61C4kSGkLJ3Wx105
G7HWiaZN5kQQkkEq7Uc9qi9GsPINCl4OBjkV/iuzv0lMqtIAc/iKRQxCSyVGDlStohghdQ1ikDsN
6UbqKf9bOFh5vjQyZeoXYwVFFz5vg3wywHf5i9JeemckLh5BkIL8yISJHDi2wMzFEt/g9MrtbCyG
wGioSUqOguBiQcdj8lUxaveAYqvrGnOMewQH4DUaKDYMdlO9unkeq7Atevkr4vrc9EXWP2ZdIbdN
Mhb7QEM4AH6cqy2HUi/2UaDSf4pl9YyPLX84jLG3b1CCXpMSB3dej9/Vqm8qtdwxVUWOwJXK3wZE
P8Z2FoBE59lpUJCAJHYvS4kI5lhGNxb8COqiHvc1XC5YLk5c35ZZb3CZz1SJpHWwWrCB5k3GGFMJ
zIcV+ln1Rdrp4hYld7TiOmfc2kLLdgKc31oz2v4xwaLhUSST/ZXV0ddA0nBH07GC6uxRvMkSIdHQ
IfSPh0I+IKFRPnfqxMoILlzfnkUunAHJa6MtvL2NbKkvRCR/DbDUHtSaP5Fq3TzZ0CT2wRiaqMm1
2n2Hfc1T0g7FfixLb5/npDgrLxFmsjBzODQLu5tUHqysWjdVkC2HotfXmO2kd5UdwTnBQA0xgrJ+
MwP+Y5iC0F2GqBOEPrY08yvaCdzpOc6u0sqtHXfZrnRZXOlUA57ZCd4BDS8a7CIby9oKaiilQ6yl
HGxttooWpHchGFpsfCJxjdYrKsBe2P9MVXy6C+iuFK9VlUtDK1/iUfSP9BunK0/0/KOQ6d1WOcGj
NvLF3qBU10E6H3ZFWDdKqPZgqvkW20y8RetF+bKH1JMv+qjof+KbKbcy1s2b0GQlAtCbC7Oo5CrH
WCJH+rpjXlOE6Z3M47mHAYGN04i4PASnILiz1UC8gf6Yroohkg86kewWzyWogLVIN7j0tD/UxNbu
Y6S2V5gw42KgMLdNyDom3TzV8xbNCtwOZM3XT7CNQmxDWAnThslhaux/3M+r5yxERBBB1+dBaTos
Buv8JnR/qZ2n9otYye2IClWu76LGeoHyL74h4dg9hjp7E+JTGm91uIkr08xezMDpcRVyKlw6LTbl
LJY+RiwUtOYWnUqzuqmwDrvx2sG66WSg3RdxUz13ll2+QB1jtzqQ1Gs9KF8Moo7LBFWEr6M7W4Mp
CYrsbjGUr4Q2DThbA/E7r/bS1eHj3IhD0JSNcjfKqmhXY4z2Lm2S5qmiDnYny1bDLY2cHjcoDa53
luREP2rst6WOBPMYjPEWrjLK0Rni0+zatEOmMHLFN4IVbw9v34G9oRviurWhV+tPdD+01H7uy2Jo
3+K6M59jeFFp6PfGVJjgnCelWIN0HborKYbAuhhCozPvYEbDkTVH+aBBzV+WdhcVC80awe2KCclJ
mlWYqdAVw5dsRNuz74rrrvRQtmSHXZhK+qVVG+W2VLM7xequzbzKNzC4rNsJO4WF5eAKVVsh7lLB
NVYqGNJRZPdDfYp2uZ4+NCAH1t1sj9aZ8nvs4lVo9t2PNNLznVKEb5iXRrtooiFbaF21L/N+WGdW
P2K6FLZINDdiHcbNJdTBYAPcX4Mzn3orTdaokzhWCIoojK/NCWs+3JZ6uawh89qJe6GklVjFmSim
ReUFYgfwDZqAMuKUo6LSlMcpTYE8y36F1YSrHUV8XL0aUy49s7iThROv9VzxLhM0NK7okQ3wxjiw
EK+1y1hCFOk8N8SKl4XUtV7dqZh7+bkDvbdqDXddDoq+xJiIY1nMQiMqSGFdydXLwYo9vwu1r0Ye
eBuqm81eKzwjW+vM/VtTDYO9tKgLAR2eWEMy/7b3IdTi0aoNWDkGOLU0ePgUutoBovY02hSeDUs3
sMVKBg16m0O3Da2QN48H3N3A5+wXkQ6yOilscQc+QoNYmjYbYJPRSBdcwZHAHV9czH4Xg5GOl8U4
E3yyNH2GK1Q6S3u0JZLQPQ40QErcFeLrwLt60yBCNGjGIoa7MTvLcHYU+nV1JblEkCRIK71ZVJyr
KzNrqkscF1Gf0FV9B2ipWRlRxKlq1lguiEVBxXOBz5R1Udn1+DANRrKsZwUBusD+kK2MXimxiLKn
1ypTLcrd+XRfoVQMKb7xkGu2vF3eBfJLnBrTqg86cZHmFQqWegbnyk77RTaE6boxDfPWaejxlMEM
+wlr+Mhq5W6E0tPknM0sB8uQK8SRk2+OHUJWV+WwMQMJN9LrlY1ASwSken6boce9bJBo2sWxMRoL
oMurUAm9R7RutG0Ws+Nto4x2bj8Ga28IzKuS0ju2aoNyhw2pe62JSV7M9vHZAk851EaEXec/zVBc
w/9x9t4I8QQ95gEzqAzgJii5KL1Cj1XboW0M3zKO7PoymwLjuUscib6yNYCP14esuYwkfn/LBLXO
nxV8vmxlAgwcV2qi9rtJoKNc5Uq97bTMeh6yLsZKM42TvdmGzVtuJDbmlI3Z0wLXCi20nmHkqWi3
pQ1E1rIABqaMRbpxIqv/XiZauWyzYY4LKnEL8S1bwZYpyrXb5/GlMs7AefjBicP2y6MdBJZ674mm
NIG4U7lfDKUVQxN2g2aZoD1wI/Ug9qeoqL7rFa4ZS3LGdF4bZC3nEClJDN6h2b80sZpi7+nYbKI6
3P5wsResaFZSw9qoacODA/xe/qKQhRGJVIK7irYfZwBj1r2DpnqwCq1ZFTyKc+zbKutmQgTiTimr
is+NjWjTpXEK0ZdW7DInyItWpj1W38eqo70cgXaCes/rDC9BXPwVfIlY1+6hbDc/KmS03JVuRXyf
ls/l3FFKfU0Yan8dU0FYNgeMyEv0KGknkZ7t6JwV+wz9Bd9UG1xqy4HLuE7CWccaQ7VVZDU87l5e
KndF6HWPsW6EN2FOpFFYdnUdTodf4YlvhjKLiwRCzJcylqe/WhS8sNt0CE88IbQvXIPFD6OyKUMp
OF3zauP+a4dcRIu85ufMyg/b2UngMYqxO1loQnGLpZrXchvmtrxUexxmo64fVuHMyiwJtp4BepNi
yzn8hb737LRjhigIn0BlFeRjPspfMH3i7TgFJYa5sYcV0oCujLQCFRvNysiQr/PEGbiRdty4mTtD
gMIpwkDqQOpyzt1+y826EtVhRMNb34yJtpfw7qwbx271ddiiuiJNgrDI42vaUB2/OCFcg6SxoNi3
5UsYFGyGwhAXjdHLy2KoxLeuM80b9JDGh4Eod/N5xvOhUD7/2JmACNAFSOIHDUFKlqnTK0bjK/Fs
KtrgiSQrNreqJdGN0rHSXP8sqtazy5DJgWrD2zD7WpavSUWs6iBDc8aA/dD7+b2O6ZEq0WCkbkKD
E4uNo5ZBCGFW9+Kw8fPcwNsPoM7MBu3EfhqUflsjwLviOpzWkuoqWrwdUUtSkTCiqMzRAOZ4lwym
uIBHhG5mYJU/qjhzbl07hObbIkEWKCgWL0RrnYUknsof/1p9B1DUBxBurWMKGIZK6+NuIC4C+mdz
KoRirkhEjSbSnNoZwl31HMqXRtbQ9oeCg9a11tlk9kO/ATArGMwZeI7W0IzeeL8RrU4BUy9hKY5Q
sJfSiatkLXJPbkqMbVlXqBFeZDi/8GfvfaSrwo2i6a+wpJ5QyDFAexAuKdYQrjqoMVd9rZvPPbrN
V/FkpJeqmhsvOmDrES5nVfSXKEm4mHNp6Uo18WOKsbba5lwlfugheaZqEdTtMSdenZ1LCCAxNhsN
eQmAbFjVAgJFOd8wOhJyd31Y218Vy5HYcIcq0paFaSoLo+GORZuSuHcos13XcYHhvUTMTrJMXhKm
/I8mc96tNapQMM3nWH0sJnFbQJzgToHsvjJRyfrm4dy1MNWYrhBi5WuEpKvrFIzbPukwXOsx5oac
HvWP4aRgEAi7NnupDVzFL9pscvq9CIaQSYqxjFXGpsW9I0wjddlVRpChomAkHcIhyOspjbnigwr9
sQyQTWuEgWCHY09ZuEsJaVYB4unpLiCgD1ZqQ7d0GcQgrnuAqa5+Sf21gcNvjBWvMTF9rUZJgZtp
xBeHhVeuRy5hlMhGQnlnRIRKkQT5pNMqtGISkcY1mycVAZAlSg/WsrGwhV7mHuZbY03i5kZm9V0m
Xbqp4zbedj3RlZoOnA68zdpVhKvGYxtnL05N/ojldfXsDpkRr2o5O/HOc+fNggIX08Tk8+god6gr
GDuNh+M2Nfp4GwCoLpau1Wa7Fh/W1xFf6ldTasSGeqbrC66QdGO0bv2FTNTdS6EioTKQ9NtZ0TwV
+GY/jWhK7NSRm7Gdc7si8rJlhAPvsDSnbMR/MBu6jTaF+Q49JLIW9OYXxE7ObW7U3aOqYXaOW1f5
ajV1vIUBKy8rjex5VRcTL0Bbas2TnlBQEiKrrjHyQxAhMLnZ2qBwV4bbkhkFpgmtvbQmzkijdihL
jhr/JeYW4q0sRmYln7AXJztcWLE5+QBZxIWoBFU5nY42nMX5CY1yrm5L4paDGZ74BhfB3WsDZRYk
+7x9qFX1RSydYm+HTBxNf7ktVN1alm7RP4JFIL0fZLx15woQUIHqOk+pDzkxaTKogOmXyymd1rE7
Vc+pnX/pR6f6jjMh6bZqhTdaYSIqM0RAREz+oYUyB87zrx7N2eXZBcFZL0sa73tJZXynzUd1nN8a
NU2HFb6m1YslRoQ/6zxBVIOm+brrYyojc/IajyoJfDSa4lYtalamTAhFDm9xVYQFWrGhLi9TYJ3Y
w9YDdR0DoQgKq3xd5sjLKcRZY+yprh22oT5SgmF7owE4Hiw7QioeRiPF7aHiUxhsH8ig2dJGywnn
cLJg5JtiPzMJqDKABvsusEFIzeUBJcRXqIUX4SwpODL1cyEP+XS5SSsKQkMU/apdXLAnjluxHGVI
MDLMIppuSPVKrcb0TlRgELEtTL1Z9NACSo5omejQeYpQ059gU6oZhvF8EcAZnSLOxBEE1UQJLrAj
yn+pih15h0Wol7AFkZPThnWBauMSTWCEIFOE7Ah4VJwtbFANNF2pCCKjJb5NhkmhzGoH8YZosb5G
/kk+FAjQLAK9znbKXFyBUsq1RkaPZ+JcqZnNMxcuzw1OxtOswZ/rFHvExBVnaAx/qN8cHuwxpXZb
lJGJ5bnyU1WnOVx2FJYvywmWRAPC8a+tidnupjIpDRWlFtypWlbsq1LHiQU93b3bNuJbqVFDwxiT
mhr4+WI/wOm66U0yrWWotlzuit78gDRavqAvjweMKrz94HDPlkPEFEaWqN9U1DwR10g7DcJqTinH
Jjxvcd/bz/tZ1PM1DHOwucyajIqkFzvEvGnNn/Ogy8sYPNt9NFe9iZHmV4AE7UVz2RLm1DU/OoFF
X6QF4Y3TVZSN6nn/ICGEJhB1yMzmc4K5+nUIb12PCimaS+ldPvRUkTAsX9ngMe8Pb4PWUgLu3DC6
cbjyqTtRRO0Vy7xxQsXiqRg8dy88QiIhceQaapzovBy1QbskEjZJh5eRnWj3lY1KWNyxkB4F4p3M
1GKP2muxt3SC2Hxeg4gQ4bkBdVxtalpPq3zQuM1wlH6UA2FylVKfU8tMv1fygsuWe+wbGnHVMxw2
DBzp8C8PJcG+pWjpIrR2ERbRgI8hIUjDbVItSXPSTYhh3kaUI4FSS7KTc7BRdzGoguJxU2A00Jcv
ma5QoB6oGRtxQKrQEjgbyC+vdIrLax57Ns/hmh0dZoPKkbysSzN8IquXuIrr+ZxPNCNVqNoYv9QU
bR4qh6hdmQZKFn3TM5kq11vUc45SzKqfVLuvyPEM9pqiBnfjQL1Mz8Y83hWmJS6GKqOIOF+VMCb1
dZ0aKc4o6PhkdmxR9UJl0xAe70NEyYQzWVOdhhUlr+BOQfUTTvfTKYJx2/LTFwXBpoGNN0kIvpLV
d0TbCDlEM2U7HBZIYirszJDafOl7i1mbHMXY6W7EUelT5qDNVLKhfhDfiEoSc9GN2EAu0OzxiFs6
K77GcZJLdsBu9rEsA6JZiRFG37Hg0oXAluqU1A//8XAwZZ7wxChaV79ZA29qxaOyK6Z2/II+rNzk
URJjfFtyoGMi3NCxuGRo9oc3sBrBOE0WFjOVPZGRDY5Eqjn91ZlTaa+jhgT2UCh2MBk30Zq9G+Yo
QI6ClAzXlG5LIYEvHnZOlqDw4prPOApHSOcQWOM1Uq07CyPGRYpb80UbtH8Djf/TqjzbqkQR8Lek
7QNW4Aqtsde3qMNKum3e9ysPf/mP5YP3L/BVNjAri2qXpv5u+WD8y0IRBcaNS1sNWyKyln88H/RD
VxINEMwd0COYNfL/9jI0NWwOZyAriYzNLUQD9P/H84ERgNvMLosM9qGx5hkS6a5KqXw3zn5FhPpb
tK+CRexCBfhtdk70ED8ibvBmBDgB34qG1weEfFYgGDGHq76rI/GI1hyd9XJcDEHUnWFTnBqJMYBn
wLdByWf+739L9MNWCaa6Siskc9IOk1T1punzBGz49PjHn0QyiazNDFZSGev9QD24Ha+sp8qXnOc0
S39hHPQr4d//nWEsF+w3K/5hjdCPQIcCRzDy48Fbey7NRSyxs2U6xv/G1LFXQSjB0KeFfkwcCis1
N5FfrPDnyOv9qHaEH6VODFgkZz7KZm5+ryW4mDba9A/AfxsQII8R4E6Py1brDZUfDbgn2528k+H4
iHLnY9Xj6/v5DB6Xfg6DGdBikXKgmHKsPYD5esnZLCufUiNFPp4SP8Gve1Eq8avqzj6BSAsvNAkU
5fOBT2xFeFGzGNEB7njct7brkmyY6qVPGaT82iH/tbA8xHjR0DHOnK//Zu+8duxGrjX8RDSYwy25
8+6c1OobopVIFouZLIanPx97bFjq9pEwPrcHBowBZiRuhqpa619/eM8EeLtH4Bl2BfiqrOpfP8Zl
EMOMQUaNmp3UgII56ZZQufj+v7ihn66yAi0/ra2VYaE0hnoHLZgwiW6nJ1WM5emNxfN/u9I7MiRJ
RmnFQJwPRA7zxp3E61LRA/x5eX10WwJsI5bOgLvhOgwq3uExycDE06boOvTInjDD66qwn2A6j5b9
3JDljn1EzfADZHbntExIcSD5g3bb0T9+KAhyfZ+P0wtsrFXW5fLTc63iwvGLqi6gCJrVptYVIaZz
TXmx2MW8DZj8b4ygNXbYoTsHnVysjZBWQDlllyeoGSjSRlog7PWxNWqZBX59Q7I9QYbmmsSzG7z8
x4xt1jFZiKusvS6GHrHA3jIDILeq5j+Z07jYgjSYTOjx5fSmprid28D8lHtmdXRiEb+oghppLCbn
EHtQsaqZ6OlRsKRyb8Lhn6w4ZuxgkABpDeVt36OrH3JZbmGulvdY2tonfDfHr03MQWP0Lr8dc9Db
WdjVefQ7JaLU89NqO9tS/yIwFEYtzO/R4FS+FjE3nau+3lUk114zS6w2PSw4uOlWHIvQGGQwgaT3
wZ4U0HrX6AzkRAOor7W1FhU6d7cU7J0FhngR/AgTDgf7W5pkeMFiAInX8GTsYLxXfaRQeZ3sgkoW
NWp1NvQe8npBxeUHhRaRjmt+SlLlnKfEEC+JX8kndwTUIq2r/ty4hfkp5t7r0BuBZ+rCHhZ+k4ox
sfDqoI8sa2a7mVybllqjnXzqRhzXqfuLW0K/+peYR4PTbFNfu4P4oRu80wHHxU8EEf6YujG+792l
Oo7r7px2XXWe5TrmaKl4+XyDQKaY6rvTHaZW9pFDpY9gp2R7lUgrpBLJVpf8oSSEG++v0B4YlSZW
HVwLNyl/uKR5XBmkXuzdQaJ3MrWRgcHbypMdGQeY6vsXqcsjyzMeAsI6AhrsdI4K0iAf/AUDUrJZ
svwlwA45LJqx2hAeIGAZYHy84IXdunKfMaisLw2grWDjprF6TuNaC7bMTDsfq6Q8W0IX0OKCEJ3l
k4/V4AMDpuKH6aXEweXJvMVhNQ6hYTUHWxjBU8XifrDIYxIRrocOFq4wdHIk2anCrHYC12zxRED2
ZfIK+njKHVId6qQK8fDVEBy7wVPXtCy7NbswUjan7ILPMw1XvTqC4k2ZPiHOT9R+8EvxGqBO2AVr
7CtmWNCKskDJfafiidI9UM9Lu+R73NN61Itaa2Y7UVvOsl3gDzVh2yXjELpTbnzBC6P7Zi6sLVtj
9riRo9M9Kq+vPyeCjPu36NsCLM6BCK5ZJ/hwGXPIMdMiI+dNOGmSvzSJWZ6mGDdjxmdmlLfiBz1Q
AHXItU78EGOHx/680eaOliiFQXGF2ztz6kSu1r+8ocHi9B3wbI1SHxCA1Kz4XqgWP+C0ntLvZR04
hzJ3gfTc1F0ubGN4rrtZ7ZE1YqIdkPi4XUa/xGwz+9HBhAobDb/hzpB7rLy/90NLVmI33ZeNCcNB
fRlImz4VpQtSFdfumdPYu00HFiXz7mkLiqEuVd8G2yRnnaNHj0OTCO1PvlEvZ9wmd8UCRJAsU91H
xZh3OebVIiNxWPJRsyuShi3htZSDCK4t6lomhaz6fJB0dqqOgaqJeFladrdi7NXeWI/+2ua+zUK8
Zp3mX/uI0V/lhFG8pXoD3ckIoEFo8Wka+KIwHItfhgD2hi7naqNQw26dbmEZFX4TYOAwYOWotQSi
4gisRSm5MreGS7anrctXx2GjbFv2DyzxvdslIzHAbNt5E3sNeJxjDf4tjt8tACRpRqRF8RkOQdvs
pV4MGzELNjFzqDbuyKVbsMFDhokpTANj/JoiN6xLWeI73OGUjD/Sts3ktVXj1pyOls9LKOrrrllL
+8qsztKo+ZhofocsLAwbDSRPJ4sD4AwXrOdt14Un97nPfeO7PrJbqfUbcfTFuMrjPrsSzpTs1Ixe
zxspZkJN6x1iaJxdx9wpwqPWjBxrYUfsqylSi1s9wmgKrhcvLjeTTu4pB+6IK03Pzi31tsXfxS0f
VJ2suY1leYqXobjtBvYeLWH3GAMWfa4KnnlQDTtLIM1MSpVdWbGpfwmMoT+D9lASV8O1n3fy0LmE
fIsUgVIRJNpl32bXVmapZ02I7nqe0v4yFssnvNRHGDQw4fwZ+yt7MRziLMnCLNOmuCZXK76R+Wev
wZubGfCPKlm9K/vskfX81Co9OZg4FpGoUjRRr1sIfmdoGByLyZ7N/YvmVENoehx6q8TmqGWpfMIV
uzy1JTuOXvhwpnRyi/GTAPf5a5MlHgHhD+9gR/s3hrlLyBDndhnhazkNB5ROdrsHbw9N0OAx7LtA
lMDtks1M0Gc2fCIiKCIIgvmxHBs9wPjcWxXUZGNtZtXAjpa1lRXMYptehyEyNmsYhfnYFWZxGhur
OFVer9dA3DAmLNkNm8FAaSVB4ibcQ87zaE7FwuEjW/Y/UibjuwZAHYOBXOAzb2eqSE+jCCy87klH
Uf4JZk9VhrE7WJ4V0Q4gawkXLAt/dLNISRdRefG9duD6GFlCwikwOnzHOWhXsMjRwTwn9vXZX0UT
ZJb0/Q1MdCzKhU0iAMOURCANSlubAd5gKAbPRvfi53oOqWmS96OwJiiNhgvWRX0P36L2ZnUqpcg3
Wa1/sf3hUAsBh2G2AJQdhCamy/pi41C3jiO0S8MqNfhwXoEtq23Oe9apaYWVYGA9SL8/mA32N1MT
v+apk5POZebksDDQIrzDeEayM10NnNGMJxKytkrbHLQokNZyxXJNvibSg3SSEw4NCj4FVLeadswm
R/d3HmGzOQw5tm87oTqhYbPHcMTD19nU3PAhZyjDuGh21B/Yvh91SGtBTEKfg/waR6n3XWCN0R5R
dUN+SIvCPg2qK35UFmbU4diPUOfDxKa0klLy2FJh9FfKpbIwchTvtUFZBW/vlYOrPPkmI9XZpNXp
sho+qpwH52xjin9RtqIFQu6Cba8aAOq3hPhktaCzCGmqtrZXxPcYk9qvlouYKQz4v72vGd4tZD22
23iesA3IMvHytgeWJflt0bjk5h/FYWub8UufCsMagriuBw7TeEzefi3MSW1N7KHT5QGgkL3XHNUl
1qG6hx6dmokYp+xqRmQLA3GhxsoDcs/Y/JxzbxWQhYzgT30zdPmPvwfABscgfOA+uIl5CelJ+O/I
Q1sYT4MOpJtzvoxe9lrK4S6eOfJ/34d9aNT5GLBn4UrIU4Cd3nVHEH+cIgHZPaiGgrQkaIjDWpKo
WKZvCbjVX+Kk/9389kMrtF7Qc1Y1JEY0H+xZypZiz3ZzjKx88p1Cdsxqk3WlIn2OD6vHk3abkxR8
7Tr+ePN2BI9ErLj71ByNHfRLLSIcz3klMUPtJwKK/m6fjW0zulgIr6wQnsu754HLw+giO80OAf32
3tGS6lzb45/W4AfEgqsAVGDNiOMqJgjv+sEhG1TsllV2cG0qVxfLLXzV3D5qYDKQqJATPzILKncm
YOr59y/cXJGCXz956gOYHv5qkfPRunY2clu1ckQ43o1JzAgPjpQWx8FLMVCXdtXozNeB5gRPpT0/
5cHc/NBqZ9z2syJqrq/KNFs3u7YPGzn4FvSamlrOztsDxS/DYChj35rYiPujFuO58xfi8v949Z/w
asNYGU2/kdZkXzFRei1/gar/+kP/hKp98x+IO1jk/1KvsRf+U9kW6P+w0QoEGLE66GRtF9X7v6Bq
/x+YDCHOcCGz6ADJ/Ip/Q9Uo0LA+XKFLFg1+3H8Dqn5v2QWyRaSqDfcNFaWN2dC7NdFMGoRf2Rnn
ksFn30QqKbLp0Dp06ZAvSrwdqnQmSEPkhjZSb2K0CNklrRniBrXzSl5daRowUbEhI+NQuAsep3h3
2uKcmI1G2l5csraaskNH8tOTvvlr7fysn1l/2U8rymRDBodeheRsHA7bxq+HiN8No8QzoD1DApnu
jLTUIoca6WJWns4gaqYt/f0FOQk+XBK71fWQANd30SK+w6a1TJL6NVTJ2XWDi6r3iBOSiqN+jwlQ
0iCCaLTmYLQ6/EZcqJopGmzl2YfAZePZOQkBLMfYQz8TLgqT2JB4S0AMsycHzC8zOOhVOdBtrfNd
aRr9srfjsjqLbjWvBVDhyDbyuHXDpm2KJXIwZmemOZY8a81V051cqAxMY3Fe+7KuulA0PpcKwAKS
bevFa8XvxIYZko0GJODyRqhs+24YdthJzJezi4KlRWbSANKx17cWZ++MsRfOuT0RYK0PiBB5STYn
W8geY7IFUZlu9NSWENzTxHwwoDMsYeZ13BvxI81nLSV8MHFHfsZkZv5ErqVZfzbVSF6GW5lNek3k
PL8omB3ryCmbTo8tkijcZBoNCp4pUqNDMc1E4gqfIU/bud7s1s8mw+P01Lcd31/SyQUsi+iHu6Ut
GRBb0pw+1b4xaS+W2fPksg4/aUjP1VQd2xp5UKRwK1+IKIEBRuGu+Lf1QDTrlrA+CqppaSAdacRX
pCtZBzivIqIMbiqc7Wy1AXdeBVv40zDTcKih5Y/DgaCbabBRxNmFv1rvGh5SNtu8Bddm1PWcooqp
D/aiF8WW52gNkZNZPJZMk4AIkwNT735eKl6rWp3czzg7yPS0rK/EWx9OQLAM749clnPQaAAbmew1
NJVYOV+mCRlZmq9DMgedmg4rI9SH5pMZWEi2M4tQImeguscxzdtUypRbtBzJRjqNsXKZp/kBxmZ/
xelDY1QIksKYrQ6IMUTvXM5z4j5pyjOuRlXLG+LfklcTZOIAcGz7UWaW3muZ5OpTbeligqDEJ5uO
sD0V+lM/SsVaUBfEi84nc3Id+GOVFzxpmDv1t2a2aO7GUR6fjWo9Hu+YFW57rfeTg1WAk2gl1hZD
YxnER9l+uli07ChZvwKX8u4yiyLhxyzmof7MPxbiRz2N011W6OALLvL6qEr4Rjrm9UNE22o8oEvj
9chca9xQi8dVaDsuEgyTqNjPPBkWl0d26bLP62qMd52u1d1zFzvTnc8W3261xeMBZyamKPucuffZ
QX1Rh/HU0WwrAWAoYnO6YXjRHAbynaYLiyTUhBDDgauAUIkFE8wOXA5pIc+F7Hh4OAPhducyzc32
AVWvpj0Rtrs0F73Zau3NPMFr30nq4fFxKejhHjNbL/K7WAnIjlDMG5BIyzouaq3pl7ngWdLQ8Swn
faQLCIKEB8EMqj3E0kfnZ7OrkCHWIE2M3j7kfNJ4cWQwso5dtS6KvoXoEE4jFD8288p8yAYN1RbT
p9R9nqQ/mNcihowCecjIq6+eNRpXqesD9Puy4JpanoiJoL+kFS+t0UIgDEm8679Zsd/nn1p2CIPI
3nhx2uuqKEvXp7bR4mDrSWIBt2aOJUoI01OcusbjnfeyNa5Ev1jTJ3+Im/w7smrTBACam4TMPl2Z
5nXB+bM0sBDgAB7j0vSJyqwqV9ePqWnRoOOhDbiuYceGDGyBj5Il/lWJa8Kzo4Z4zRO89/D1GyOj
qIZHhHzaFgZwuuHD6CJrSNKjJYMYjR4hQGGRYZhiWMZM7rNXOAdgF3e1QRONloFh09vsbLrvUjAE
mOOSTaY61rWvP3VObUZWob9o4CxhX0ImyeeSBL50nPwD4VvJF9nF3vcpIXi8NNrymrCZi2Fsm3mb
y3a6JbkleXEsVW4LDqkNZZ91x9CtfDHstNiZpQ7WQ4IzYfO9194ECYmHXp3TLJIYLC+zOpGPpui8
MNC7frdoPf23mvCXIyKQ0LSxvlZyKS4c4IXtAPPslm29fhHBkN4rW96Mnj6JfdsQBdXMJPbo1J17
lVXZfdK58hHzzi7ZtX2JaIADbCPzZjlJLch3aFCzUOGEvhLTgE5Iua0eOHTq59Ip6nQjlq7c+Zle
fUpdd320JPaEJLwMZeR6w3RVu5MVJsAgBNZ53Y+s9dqNhCt+MFdv1xGG5RXpeZ69SXWnJHNsphzY
dK2pQEOLau/LZl6nXFZ1XGP9dolj3Iq4qvc6thwbEojqZwhWQD9o2txjSTustnPhDVdNb8f3QZ26
e61b8p2j4dpDlMDi4wniulda2jdnNuz5gBnWfBw1I8DYJh+3c9eSpgcdNmqGWcCf69wHlanlm65L
cQ78YDm3ZRvIP4xk3/WxlES4IPC/t6bSotn7tSRqqsLySZuGfNTXYBnliqmOOBKQQwYeizClOses
8sPv66J3Q9K3q66OH0izDYIF3s9j7XhJvXR0glMDpegzikU2hro3qTF+f513PezbdRAb4JBMtbey
Hn69O5VW7tAFSXyyAanZU/WWPXtlpTpTzIbx9y+2jnx5nAbMkPf2IgZrWEsoAk++BDKuVvbgGz9A
y4Zg+/tLfSxkacohtlKL63jlvB+kN0ng1UTRksHlzsZVubLSHAyxgOH66tytjk1/+3oG5rwGn4nu
IuV+N9Q2/IplKwvntExp/PTXEVSmOieGU64jjS4jVOgPj/Nd68274+ZWcy/07ry898X6XCR2H7S9
fYLzSXXlwcTMKEvoVaFGA2mCyfGnIq1Q/LMOoDz97Y+UKZzDc9axMTMd/d1NV6Xd6JOE1T4M2Rpl
BLFtMsY/ebd/XApcBZ+dALNwB/eAdwtQxuZYxlnnnhKok4c5g6zo+X/0tfpPV6Gh9Ml7AM74MFt3
e8tsHI17eWNeuBnjGwio/8Vn4uBpjQMC3c5qh/DrcssbRrPkizonM4ZOixsSH4WaMSLYQukwrvp6
UssfWrqP+xd7OnsYt4UbLZf99ZJlpuJ5lK590qrYfTagnjIbVZQiA+6J2xLGrxm63cIn8vsV8XFn
wbQIygzBFphCf1gReOFn+lITN5sPrO64Yp/sXQgzi4Bj/ftL/Ydb5OOA2kQNjlnX+83SQ1nLpQoT
fujKSCyM6rx0jCelvaLPawc3rV/N7y/6n+4Pv0IfYpsDHcNa+9qfiBAK1rqVBq5xki40lrKAsiB1
P93T6Pxxpb+haL/25UiaPAfPXS/w/I8rbZ156uwnjEo7KKXCKBwccD1d3tVqaa8qBP1MLmbK5Gmk
rmPwNndXqkHBuWN+ZdNcVEwL0Rh8wwnQoupcSobvfu7Wf7Ju/7jxIiuxvJUvBYPJeE81KzNnzJAt
8oUXYKZRFkNCFpPGeYnrPp+aCCjrf/8mjI9rd7Xdp64EioTn9p6Tkkjwkpgz7qT5GrXu5Fv0D8TT
oa5sDY7MtI7X711kxlUzyOYzRNzF2FhZMN01ndlI8iuHpdlRJcFURV+S/u3DATQa5iQ8NYt394Zj
/vSp6A2eGcpn1ReLT9GtO+LFSJiUk7xSZjB79T/BOB++TUiF62oAyuETRRz+67fZZN1a9JPrq+yY
KFo0PCKcm5LPdFrHG79//P/pYuBGq8cUEX0fvk2oFAFm4cSCTxhC34gS9T9aJLocR6/pkn5/sQ+v
mjvz8e03dNxx2M7erboi14y6i/WZVHeHxjLJer4sFiJd4u8vZL5T4kGFZbtciwf4jBzp7ysjcuuz
ya29kQqiTbsbnR5uiDS/6/EUxpq1O9dCgYTYCTKGdEyZusnas1qw5PUYrJrpLs1ycAJtpFli2Ie0
ZvGYH+uaC5QF6mXtdJJ3aM+bnOZ4ZFxy05dIrYu/uxG7ay4FYzLONcif70uhjBTt2iu67mQuzI9H
phRntDzZPtHnv111cSm+AZtRAJDeh4kIglSzVxMChxY6MaIBwf1j5x5sCX2pznY5/RE/XE+vnzZG
m2MNquRqxOcbEJDfv6VyKYjkbh375DaT/Z2IAnVq7Th4egNEXI+4yk2zSOexmibzDweA+f4TsVeS
JmRNiyuvM0jH+nWZ2RKCATwXcTLwvCgWZOo+RmP7GcWuZUY4yvpfkDPm9kZVDHuvggQqBJHgSXYw
+xkmBcGp850+FKCIS77iNQ35eDQWQ8s/v+kE2sLtBHp3I7vx+lkr+ZvGzDkE8IEYE+e+Vd06omPG
v35eUuMw2M99S8C8aue6C9FXTDfOOAGNdTHD23MOcAR/olHJapzICPiSINW83ehGXtyOoA1Xrdtr
+8nO3BtSjbRlTwQ1w13V40ShexgkkNcsdJKXPWcIwtRu64s+t/GR8GRNBlyFNygN9JKdUPYZEbIf
Z0CUZ6QN/hxDQyYl2LeuMCWxFrGyqiVBWwvCR0Ma38bWzwHFNVSAUTDVKxiKHUB6o+aJf/a0Bi6Z
Szo8Xpct2fMHElfoispm4d8ujffP4lPlMchLINe6pqlZa2kpHayRyg4LiNxIVmrr3E5Bfkx8bbqr
p6VIb2AJSTKgk0b1tx3km2IDnYfVXRlFnd9VC3SSTTv0RrNjBDnd5cR6XSSuW+V3kAC6bxNz1wWE
VzjLd8stB/uybYwVihqJMg4RuPEHuXXn1UGsS2AKxGZmg6awL9RqbQCigQMFmV99Pu3cGhXmBhwE
5KpfUoBwv5hdawt5kL9xgIYGI2u0ymMziUG7n6qMSzf5wqkV6IztmzCVVmdel6Ny+jsjIzd9k/O5
pDf0q+j0jNnDcAD6nn1Uqu28fINwR4uWukQo55ps4c6S8AWVpaKRML0x8y5sFRvjMUXaFnOuGtBZ
qlaCafmkvy37SdLDhkzLQRmZOE/tg1E6rURt6PCB4dVKBrOWtZwNb3UAmD1fH7I9oIbUZQp3QhCN
kJfs2olMVxLfpx9Bv8Q3iHKhlb5BcI4c+DFWOhkPtjCd1yxO03jbDR287L+WlbtS5vRVWzN6OGC9
lkR0kDfvEM1lTEbKFJRTsYnMHmJD1LoOX1HjrxqkVDo8V7NbMXNLdMMXyMmj2k0QE2/+Gs0QZvka
O9ZaSCQ2tZ1febA8DbEisS3wfFgT03FAQAsC/3b8ee4AyJiCXXkXjsc8Isz1bBI71Nt6d4bnwzIt
ao1Jg5xtHqyN/Zq1E4GZZLdd2fBDDB3sZFdLsyPf2miml2HyLA0rEM/J8zu/Io/n0pmk8eAKUdrR
gPnW/N3XmGRs4Yub9u1s1KDA6UxtTD6lMXoF5zFjgLQKU+AKvhWbaQ60TLu3vE8U5nkPJbPtMTUI
ZaZqfFXiGKJAxBbuiJNsO9D6GeNDiHqIX30gCdhmp0LXJ6A2EPLeByBbBiXGv078/5+T/nFOyqr5
qWb5qOvJyvJ7V/Wvvw5K3/7UvwalGA36q48E49BVvPCTB2HgvalzdNd/m4WCXfx7UBr8A4c+5uo2
mBCtm8eh+69BqYVzYUD4FF0dfg/8zX9rUIoj36/nN4G9NMGkjdEwrM7rb5T3n0pjC1pAQe6Bfi51
rUqbAYWxq21QSMc4QhlTvc1tC6nYbKm63U1keWAqVfcWSeUSLXSxZCVzprm7RDRnBxWsashy0yJt
+8kIqK42Y2d8SXwzeSwmVLxZ4jqfFILsS2yU+psFv+F4l1WCHJ0KquNlMvIvI+VOQb3XREpGXS/K
sydQN8Ilv5Vtb33RRjx1zkyjJlyvXLO/UALTpUcrjwfvoluaBR2/dMcBklZhDd/E2/DW7CZmY5Ue
4tuxW2asUpa8mzdWq1swya3hM2zOkVnTgDvfZW5l6FLh8nn1Lufd3uPCVbiRZcI43tYyzh6NdIZW
yPxridpMAK/iJolmGlOKe9cezGPn9enenMQ3SV2+zbxsdRdsMnLQgPX3wsweZiSPN65ggnngP7Eu
cbqJC8zUEG72BP60Icxka9sb2uuU21Po66IY0ch7HBQYPm2JVw2gS6Ji3ABUNs52oc28M3TpXKqA
eZTRD55xHIKgoetfgvhpKXzvvvac+KHtZ9M/YqZqaRvR1Y5EkmuzM3ttLJ4VmsKtRtRqlEP54hnU
KmyGqTy5QSXPfe0xCB+KMVsrm5jZ8DyP537oEz/Skjrdepm73DVlYuMOGydMZ3IDd6m+BS0y+xHH
8HEpN4BHKiWivhE7f47jg10V5nO9WKjsl05bHgLpSTvsk9HLDram+/Ipa8nseUxI+vH07cAZO2lb
EuuDrtszG5n17pgmTklKsJBOZrwmHcJH3pw0Qsch67bo7MhECH61wGLcTnoMjR9W9hHs+s5PY3eL
hxKM0Hy1h80cXJPsqimQ+QY9hGocU8I15jcLO8fEXGyJFQ5EPumEmveQT7grOeYxGdpLZ/ZFuIxL
6GXVld0sDZEn+R71eXzy8nJXUpk+alp6O8HYClsus4Oe3IcIJT4b+rjsGCHEu1jN96Dp3bHBjWOL
O4+4aApNP9aOne/6uDFPGPP2YU45u+00SLWFPWUnGyhpN/oVvklyXo56w9I0XWk+BrP5UvY+rmVG
4oUi7TVYqULtqtLr+xMGqOJIVfalpZo4tZmdnBsmE5tlKUiIxv2D8VnU2fWws5ea56NhiVZoZZQ0
WqBBlRRplKTpd2dpnhFEYATG9AHxnI6m226xkUKviEHJMCcXpTMR3IEh5R5Xgvs+07rQqDIjZMwQ
R3YrjBt+vTgLZ9ZaBo99fYTgMXxHJTxv/NTi4bDYDk2t0I9wQJbJgsFn00Bcde4bS97lfnaxGDF1
6aDjy7g8ZG6/r/QuOHnJeNcFyI6XwtzgyLVNcJRqE5KWfWU/dk2z9+fpUmDthkvIMO3aWvZbFTNM
S2L7yYWZHI5l0W2MQn6XNjJ/sxxdJDXpcJ9pBGM0hhEFPbJnzGjYBDP/0q7hu4tiYpJEDndI2Ih9
q2Oaty2mtmQ4qka+rRqfft6Hu6fu6SItDYaD38qvi4ffN0V+cHLZLk9Dy8SMtGRxlQa9QNKLAzmr
wrhN0uZWiW6r+dzUUpVXk2+LV7nuZvkQezUapE4717Vp32Vm456quk8jXhglDfEe8JTTZ13rKGfM
6UfaF8Yh8TpalKyRIfYlxDAxuDzBWrO2Hdv6bW+NOCEsbnDMhXcXu+0tY3B9xzbhnyuhjV7U5W7/
iX1l2JjKi1VYW724EuagoqbP+73Oi9rpVTMw0XLSO2uagst20mE3aP3GFsVn7DfMiJEcjOtiV2Lg
GZKq5xEg2911bsnuAm8SfabYYeNl8fMq+zW1MyxfUk6Hhojr3CARWfQPEg3CziyW+H7Mx8taa9po
MnrxCK3l0cHIJpSaeu2W4NlN8JLDx5HveKjx05S42ZnjDrn+sXLFPjBFzFNs7CvTSJr96LdfS2d2
tk67dAe9Nx9q8mD5gHMmGUUq1dlpRv0qNay7IagvZJc+ubmJgwgmR3plzyE77RbJzIsdjIxebSfK
17201vwbv7P2XSamu4lXB8VaEfzGNuq/5HFiPEvHdzet5bHUNJuO1VOX0JK3qslPdMf9zlGNeW6x
LAwbVWeMzYMqjfJZ+ntY4MsxrfpDX4uTyuJ8j9I9i5JAqxlVajsOMxktcQBBFa4wbaE92F9tjfeF
IYXmX82Lbt+mxWrG4LXNJW5vWjSPqtrilJl+qSfXjkZzuJiyhjNhlI+GrQ4lfn2BWjhYRYBMp+3v
FTgo0rjiq5pKwrnnZ+Hlcqu4H4gDVR7Zjped1YztDDTVnY3/kxkljrNcTVhj4KMTN/VmoAs7O5mT
7GbNmsNuSKzPcTXUd6BHeRlqDGfrrZ+zM6nCKm8STcGHrlrsUnrOtRrf2MNcOWJjGEa9K4d6uDDx
NYHlYdK8DDq2Z5b2mGrjejxjllS5Qaj5ztWIkPcJskZ5rSe1mjb2LG2YuvMihrtSaP4x6PLlNCnr
0Z70+gsJY1pyiAu4ETvHG60utKRB5JxtVzjPcM6aW9UHXwtN3RipB0PdHvu7zilvxlLTaCC122JO
h2u0up+61mp3w+RWJyw2P/kdIS5Tlp9MDfILwKXamPghvbC92ocRrvqrWIx2Cw+qPVrE+25FpdK9
i5VC6PvEyxe5zc126nOQkGRU6r52mcBWekJgNoZEsfg/XFI4NwNj/NBJLfla+d58740aRJLB/2zl
Th3hj+s9YfmQbbTY1SMEVuIBcxgdPgXgaeARLWFZyO4me11EvDARYm2IMQXzb9Y1Py+hg9kW4lvd
5l9mXfPugqBUn6xObXUm8VdI0hxkBxzZnqgN2OoZyYQ0xa0d1norz9CrK8w6BpsaoUwuDVMe+jzO
I0ymMDYYguoOckSDZZSfDrf4iPqHxXObT9oSHKp+nh4UmrSdEWRBFgV4Fl7govutyf2v7M4SraQb
bOjhhsdMGGe3tIJ9HaC3cSB5bZEfcUDQXG96E4+T1DGBX7RKmDAtiIgjfLi5EEa3hLLv5osCTdhh
rIwJh8Dmq0zI9x4mmeGfVyvjng2ygzA2WNIP3X5M5d4uE3gVhZ1zeHVa+blhdHlO3NnZSWrBp1VR
MyOxkP4qKpit+yK1jC8AKu4XOyvxyVz6hLzUFF0NsPkW3CvfmcjZ4DqhiEGXePKGRcOoBEWBZV7H
NCoW67ZscZbGi2lTUHkg6MpUkkZFbIBLnls4Eru8UMl9oFGIGpcUWlGBjVEbLEdo7d8YY7n7BreK
TcG8DH1WspJTKjNcJicIOST3vLWTI+w+xPez3siqEjgVDS+qt1EhLfUQlvhubxyJyKiNG86/vMIr
u8RqJK77EJ6bPFgQDcK0FSgw9HEbt9aVSIUFTcht97J2/XOWFtAIe+ZNuRdAM0t3UjXtHfkm9l43
vgwypWCCD7EVRfwI6lSEsjE3sWZbKAlrkgudFkXJ/7B3ZrtxY2m2fpV+ARrcnAkc9EUwZkmhwZIt
+YaQZZvD5rg5bj59f3Smu9LOqsxTB31zgAaqgHJlyqGIIDf/Ya1v5THLW13t/JY8oYrrrsQet2Gx
JqLaqBrs3uMWfVHLcQKYBAHlCAQMi+8i009T2F97FPh7M+Ajhsv1hJWh3kFRQBmUlVeTh3MqFwEi
upnSEG0bMLnEb3gmFvWprp2HEHHJAYbiW1ENT6hqADR7y31f0qdYvQv9Ax0kIMt+2zg63dikL9wY
ah7ByRjWB5Zu3aYvyvJp7jsGKPBjQCAZDsspBWutRhuSslDdWHnNZK1cnjBeoohCpxVldZx9kUps
xewv+Mu4yufC22iTGERvDuInXxTXWL6ci3JwoQ5t9Y3iF7RL2u1EvtRRakiLr3RE6tilxA8N5ZNy
8mxbYBLd4zQOdw6ZbRTdgbvRRl7cAI1ec+hkuYfL3168IP5sdoo0PTmjx5/kfN9qpJBh54lIFz5V
j8A0YTb5pZr1cLHMOirrdoqWTq0zE1NfcC+dDcKt8UTVduSPIwv40J+u2fp+qek3oKy+WMHymjTe
wRfdcE2bq/kwJMqa5RQHctyhSjsU6TcjaElx9jrzWnR5c2ylumszG5BtyvGYtkGEeMHcNw3tLWI6
+wCz/GDVrmBalV+BZuQBmpvYTYMn+CpEAGXL6+wPb/GQfK5ryfVT2/dDf+PX8VM9Lj2AmSr5ZBgA
3gbIQSBsliix/eslDJ6DBsNeGNYHycNxA7YZeDdgoI1RmeLacZr7fKI6M7rcjPphAasqwevhs6sn
yjPjDqboGGxkOS88EvKYt8uToEV60KR7HZBXrLiCP2mVfrUlhgk7nvQmta1ObSYH2y0kp/KlqHOC
KLNMlIQtW6S8zbVdUODVGDThs1f3E7LK42jM7eqHlYc8MxIVNRZwu6jGjPmCuQKZHsNPmpymfZqG
oGDQmY4nqmqJxzytDk5YOftGL8kV1mRvr6rhUasFRXUd3obBkN9VmSG+uVk3XC1p5p1BIaujVWh5
HoDv7t3JUY9OhfkqUNYrPXx+IyuHBj8xb3HhjBCJ6uTaZmIXDSjYbxgZw8hdSEu1axzn+Ui3NEJa
3/dsNbYqSygAKjRfle1sE3SDuJHZ12Vdn2yZbRist0yA6APy4ia3d1ZaxLceMmHCh/RniNThprR8
RLsFnxhF7U01kLGncn1y1YhscRovyO8oK7oUIaoMP+EjyrZt4KP7LFNEuY1bUQapZTtJ/vouxO3I
vZN4M+UeXf+esCNiI2cLmxozTNJOoLxTffhlhVK7KMf9Gl604zTXfPVutSvwl+fYXmimgochN5wD
rTATF3vOX0YZhisiz5Q3PKp5Ck10CxfdhVdkqwWbhuTXrRX77maQhLow8t7UwmqxGHcm3pIiO3bS
EZFSTU7gZWde9bLtz11tf2sXsOHIsDZrb2Et2UVwuu9myH53ueJrrCXguVCC/C+KKTJQlW28Ouu3
Ej331eTkd5mFuFHW5U3i+R/qIOwO1NctaYRc/t087ythHpKJeUfRu/Qy5JqupF3+KoSbCB/7r0vd
oCTsbzTz+43SMRNuG01wS59l2VVUQtnaTH3K24PjBb0rQlvMqeya8TEldXEHZM2laNHniTs1Glb6
rjn0nJGuUHDCx8+jn38GpXoKnPZuRnl9yjptbWkhrziiPxAMVu2dYd7RanElM+WP+rHDhycy87KI
wToE88QYZeGhy8wX1bZ4wKl7CnKSZUZPRkB2q5BGZ6k+to7B2GSapmBvMWPm7HywdKJ5R2O/k95E
5xVM0CVoB3vDJCAKcBsTga2Is+mcAjXduE71uerr8D5PDL7IwD20U5tuURwuTygq7vwlBDnfCAs0
n7nvO9KeHaVyQs1qmKoeXD+iMfz8sYzTr4FoL91iXcnAe7WFxVT8tRflYeiDb2rUDW1uhudWLHnU
leG2zatI5E2+xVX1renJAy4M+SltjXTXrqP/1e4srbpmqBIwK1nyMNlWFbOAVCyULdim8zq/UykH
dNQNypuR+Tr+LVwz62xQ0zfIagv0/iNN+dhqxb/EkxzBO5hjs2l3VTdXapv2Pnt976oBuI7RP/Ly
md3NLIthzxQHBU4xuBu5CL/lCa3bAYLAog4Optxwg0VCnbKiZQHCqdZv2B0qt6Q0bjGhzlTk/aOB
27LblwFqz70y5KQimxVbfeXRI2iODwKV9rkTihZIJp+RGzfMHKAhmtcDFpjPnZx92eO9DzsmFr+t
m/+n5/WHr/UaZdX9n/UvfqO44JxL+//8+Y/db39Ovtbr9PunP4BOyHp9P3xV+uFrNxT86G/OvfXf
/L/9h79nav3NJB7Nxjq3/teOpQ9fVVlX/R/n8L//zO9zeF+8c3x71WSYAlXMd4DW74Yln4k61jWT
b5XkmFVD+I85vPuO/wPjnuWj5EBUg/LixxzeIicoZNeObSYQJvquf2cO/6uoAr2bgOfCb8iLYFha
//kfhvCBGIclI3nmyDOaiSAc3k2esCb9w2fyT7xFv67q4TUhSUFpGqxhSOwPfn6VeGBUYONMPw45
McgkbiJkCmaSKyo0A3clO8ATbhuW0TXWmJe/fu1f9wzUFUhvCKIASsXKgQ/75xeHQkU/I4PwmLAm
gAGvGMGPs+B1XRPas4DxmoRlE266KrO33aKzrzPhuExqlWdv0cpjlkBAdOjHoIhsLEnnQRJJ0wU5
Fqm8AHjdawV2MkmWm6Hz44fSK6bt/8ObQFoRooU00XP8irU2ldPYJeP0I8WEtZudetnzWHFOmT/p
p9YmWyUWEsuTUUKNFCYq3ikEK+PWyRoQhNzpzquQiNUdvZk5Aj3gYQytOJAgSENQlcEIRKLMhn6v
IQZS9q1gyL9+D7+Ihb5/Dwi0EFoi4vG9X5VJnWMPAwvokFA31s3I9oDIolU4+PXf+Y9/EaL99krk
haJ4JGTuT7ptF5dR2Qhe6TvQWH+nEHpBe2aH095Dtf07GdQvN9H310OGFjirmPrP+cGW6KqqNApe
L8nUPScKhp8hCf9G6vhPPj/scutyDqEbut9flF2h4rgoJiM4KvSVB4bW3xo7zI6yCx7/+ov6bg/+
o7KGOwZTlMnBtJ4LfzoU8gRB0cQ1iB0ARu7iQ7RNQ64ZrfnidGkDlxUpg+e67uUDjtrgmiQYyTQV
yms6VMsVZor2nrRWFuTeCD23oRIZN6Owl2Oy6unrAthnxrX5hBql0pHNwM/YJOxoGFqt1N65IeBG
BBZVH+uej5O3ZMe/fpO/KZJ+epfgzVdVHrz9lWnlrtLSPxx9MdUYniI1H+EviE2Z1OArk7g7MbiV
e0JJ0cba9be5UMbWxSyy4eLNj0WZD0C+mx4OsFKXhjpwNZ7Y2xYh9kdhyezihtr55KO2+ei23k6J
yXovwpL5tpoKClgvLh4tU4Z7fHkU1yMmvTSprG2FE/Agk73Ix+QTx5k8er3roqqw3COekPqKp0t6
LJvY2tmJlx1JSWQ8Q7e/Sy1SOju7Dh5V7OYnVDTlthJtirk5id9SHjwRmIbkRGjyeNswGWw34+I7
12WA/hELN7mxo0XqCOuWyBs82vdeJPVRqlp+6IkPIosG31KpjVs3bPQXrTVziiLtVwKOfXBjJ8cc
6aVWRB3rbQ1/ce4Z5pmPKETKj6xP5LdGpAh+pBlqYmpUijBmqk0AFVU6P/tBRfhUaamjCxbqBENm
vl4Yi916BWEWfZCtaZBlNt0OfdV+rtizvaKq3BlzCIkrll8NaQQ3zEoNEBRZsjN8dS5Lj9/aEy1C
m/A0j0Z1qWPgMdZMABEkaYYUhl8d6PGv189zWxd5EyE+NDYYx9kPlfaLm+KbcebUPCWyLK+duNFP
RiF79BmluVzEQHzUhmUirGeeLxHNEvFldRichsWxX1XsdXc5n1N16omGitiK2Y/S2VdpwxUxYlMa
Wtt+rQE67QkUMrZ2MxO5Q4Caeqo0+5BazhNfDV1CN9fJcdLDPk3teysGq8/ZNp56wuCYb6C92KjU
+mIrvnPlieZeK3xJ4KxodEa5hacFHCWWCop4j/jFNM90NbjBEodpTTgn76s8uWGM9imdtXlM+958
iMUClk95H3UvXy38ZFvGPTk+HfyZPdmwe1spce3Pw3SuXODWTBZm0GVEsQ0YtjaggGPmIUbKETWs
/i96RSev5ysjAKgmqZEjusP4hcmA5pdBppxa0olSaVOZA3geubhGjJU8huQeV5lXbXNw+dsh8ayD
6lguuQtjJRgLJttQV+Me7cz7IetIgKs0tpqNaeXN7UJW7Rr5J9orrYVzSqu5OAo7M49+ze3iGbo2
wW+1GLmGnTUB5cB1gwSpT1npmHn1pkYnec5jMXxZtYTP9qimcxkE40mObGfHpHGuFeMN6EEyjkgF
GU+D4P4ytKQlKrB52vi5cOadqiz0l3YrYK5hrkvKzWws85MzmtWePND0BC0MEnJBvAzOy3gT2kN2
EF5bXWfzKnA1y37j1vwRI6VsSDad23PYAA726kEfDI8cje/I7Tgnomzs1VRfiDSFhdNQFCwjVG+1
Mrcbi8zqLOHJ8T0ExjIHUhFHcOy8Y3X2PTJGJqUlgxZ4HUtvdh+XcHJuUY+bF52Z7bCFqQSH3SQN
+CvrPNarhbkmcefqLfUBLdFT+wSw9BUrV188GuYaf1g36S0geKqTlTlerxkxXhJC0Y+ZbLaok4BA
YdWRD0XitM/fk3KkiZgww0Z3Z7gsggsJxn9ySHFr1oyHuu/ISsuQPCxGah6LHHNtrniToN2WG4/O
/7wAYjlqbTcXOyVTy1/5/XrC5RWBDCS8pmZlEyqw6Azj09twjQp0EW3uvkPiHddJIEA1MSNHZ1lD
ssKi+4jeD367whYKrTU0D+PY85YMD7AaGqoFooTM3Z0dpu6tWHPlWB5mBzxbpMtgnI1Cn5k3tQo4
95gND3WkOo9wQDHmpeT99OP4ISMiY2fXBH/kuiBdidrGOgizbA/EukBqUcToaF4g3RoFT94FHhe/
tk7dT+SloRuAGN8/ENbF/5LJ8KBMq92SjS6e0fJcdThAD/7Y1mQ2rmBb6kX7yp1N2MwcCkIN9mWE
0rhv0nY+lVClo7HI031tx+nqoX8UsYGmte+zjSsnF6mFeafiKhyZysKbQ6ih0wMfvy/fmPK16TX7
lnbkanZ7JIPVoDc9XGxWiZaKr0Mokg0nq+4w7LMCSS/z9J3W9P3x/j/dit5kb6ru6m/9z83n94by
H53p/0cNq7UKkv9QCf0T6VjXZfynabI/Nq2//9wP8Ri8DBKaHegx7opdXjvTH5QN8Q51Jm2sRX36
I7r2H92pbb4Do4EVLrQohT3f/beCon/tGynKKKcBcxB6j9nN59f4Y4k2mH2QUiElCF6r5cZcE53s
fMUfOEWIvNtMUvUG9K59awQxnH/4WP5Jz4oajr/9jwUivXEIXSbAC2CHWH1+eXW0U60rm06eypyM
Sz8hsYI4AgZJS4k7zO05f/rW5QwALsHUVoDtdzbjmoJas3h9WshzazdY5omTYQZJ0RwKjQpXxjRi
SF6oerSBM6CRarGICsuG5SrOfD0wSGo4DCBW3IQ+iSxrXRRvdOrM8vI9LJOoLmTdbUZUjkrtkBMQ
P8MDHAM/Ujls+mCaUM+uCRsNBwx3PnLN2p3XarwiZIFfk5ybeKqaVzuslj2dMxh6+I0njbuW6Wjq
sIA6FrpJBvVegLkzzgErCUHBwbf0ZUwoQPdT6LMKMsc4yXblkMyKuWxquC8pVV4NJ4MdVXpV93Te
9mZiATTdtZY/pBs/CabkslAgBFTZWiQPU2J6GCJk2TqbLCnhilkdIo8tB7ztnoSz/psJkR3+86xk
Ux3Q+WD/IKDH3Xg6ZcwXiw7+gpiCxQ4AT3IsZyR9eDENDqiU5HO56OR29HW9q+k6kVP5um02iCuC
52WYe4MR4jTv0GeTpOgt254/rVJ1MPp5O158dixdJM3EPhYYAlhaQb+dYpCgqrjHe1wcSlWaxM8F
6J7DfaPGIOcA9RjOMkJvnba5a4ERcME0PhFpQ1ZHhg7j+9HT8xOTX/lsplpu/KJKIxtOBO26dL8a
1Zw/MJMBFxvO7bYKDToG0kpOPYFNL7mLzoAQEqhTvqpOWVj1ZycGRyVE8ZACjrsfZ0YYGEMTP4Kx
R7Dr5DEtr+j29SMhH6PaGGHYfXbXZI6StJ3tzEr5JBOKFHPqyysMZt2ugwIR0acUrI+IBGkNkR6S
uQ7fPNIPaWhild+NsCdek5FZNRNzbV5CHTBN7XNhnMmz4ae0WZn3quNZPpHb+cG2isfcaKwXj0yt
JCIG6i2zPPHBC7ipHHjGe+bfzlp2jyi6ZuJ57OlrHHfB64LUZhc2tanJjE36V/Qwu3xBfy3SydnI
ZroaHZ7ABWzFvT0usPI8cG1HhXL7BK3CuyEUUrzM1hBchF+RUWlN/SnMGYEAiQpZidXdYweO5tae
XNofu7SvCJOdL2AeEIEmjXsP005cQMLmz22V5i98o8Vhngf7aqiX4jhUVXORi1O8NUnvxVGsEv+c
KXu5a91+ZAuIGxGcgxg3cRP4jOB7lNmGgcbMILT4JtDKvg8X04Nhxy1xLGYVo3ULsuxcsam9Hdjg
X4/Kzj7iOSCgwtaTedPIMbvpU9k+DrD23meZ15xBilT0R1n4gvwn/6BGr7/q3To0dii78rO5+Iu1
F2Va3mHwjU8NFNxDv5gJJpYw2Kt2dL+5I0xPhjj645xTPKLcOVWyKQljim/gdBAlNaTmZvqu96yS
kxU2V9o1NRogm02OM3wZqglNvayKo4k1bFO5rBeF6KgWssrfU2TO5FR77Wfy4oYrs52yfeHATvQq
Z7rPa/a0qQz0saY0ucfDqp8HMLtv4HbGez6Q+HbGNvERyZqIRmcqt9wn/bYu55zQTSc/NE7uwVAe
avnUZLgR+Nq5W4yp3Ye+bL4QONgflqBk3T7Hpr2bvdkhDkj1d2Q9wwYcMV0g5RtT8nBc69tipWgO
TeBCXMps/tjQP5LvM97Aor5rENZcrNpKnq2A+39xw3Y/E7c7bkglMW+8TJo3YS/Di4HU9F7P48CD
otPgjmoBf7aYb4t2aGhUuFHxUicgIlFElVE89Wx58Kycm5odHG0QxODBrm6GFm2Db3PUIA8CVIRC
32od8d7TqEEjszfiqGs9/QYoZma5agQqY0OT58cOvu5npLXU27k88yzBmdvW1qecHfOp6FyskE6W
PQqVdw+J3/sXjEooPwg1w8WjZfvUVUOINspfbkY2Ka9NPaBpFmJ6KLIa+Qt3j39dTRMDAiQqOsJR
A5a3cqezkZTjIe7EeKE9sc9WYa1wirb9MIGbvaOFi7ea6M6Dnc3pPU+25sULh/pz0Ff+N40zBmVg
T7UIeeUL6/p8TY1BeAJ8dwIAeqXnzt36wuxRxvB7RqHRsdoSMp82ZleMrw0M0wIMEBAm8hQNDA2p
036Ih6rf1T4gkcAtMxo4L5ffKgezTheO7ccgqTxv59RJ+dlOkuBQtXN8M4g4uBqDCg7mvKhTGgZo
uCQwVW3xfEN+0heX3jHD2zwouxspdL8bgg4lVW2Acu0xZeSORNxV+Kxex2r4yIgfm02DEAqtK+nd
m86ehvsm6YLrxQj1V9MeimEFGPO4BoGeXBVTbzymqeu9AKDk6JGoEVkSGTlp3lPfwCxd4njXm0FN
xFBlXzIExxxLANFlUGixyWM3OPg9ihKuiSkDdRoaQKuYzkSAU4NXeq9mb2b2qzN09Y2RVO77AOXW
hoGyfT31ocMxqK07nF5mRN7kzfoFgqmwxWGhkRh1la1J5tYNzNz8lFgAABn21Hd1YtlPftCPu9k3
0Dy1tUvjmqO6YW2ywzhnwTbJuq1R2w3cKrO798kBfqMxLfqN6JtlO0xj+F64KOirtrP2JuabR2jv
qcNytXHuZNwSnGONc3hfJOQh43Gso8m0r4OYoVvklY6J7B89kePN57C3gh3mqPYrZGGrh6rKpDju
W/+IUrOJuqLTURXr7q5ZiuZO6qY9gtW3jjNRyxEhOUY0TUu4HGKh/I/UAtbjbIc5pFWXPMSgNIaX
koXKPpbNs9sW/s7Iw3tany7n/Zk9dQcUeYisE8v/vM8B0TbKODGd76CBoTFieILd7S1rVEmGBhGx
Z2uYGeTzeNNoLrg0HfZ/uXTvYmrTvch4WA8kUuXIsJWfb+12of5Auj9c7GRo2RKrD5VJTDkAKaeJ
YkatB5531X6EnspKmz2ikQn/aBHadOsLf+ap4GcvFGge8qgc9VerWdw0eYzkWpKu7Qsl5MktEhFx
ZUOxqRtE9cqZcxeISE35OnbgddhNPnhKpZtpsaeTZ2rgO4QecZ/gquXiCH10QEuKXEdaB2lyrOAU
oZieqVQrYv7M6f1oFsmTKeviybGoAR3U9Q6jlra9bWQfXi3So1pJ3PhE44vpIoGahzGg5gnGCCk+
wadE2gD7Jz/nPX4EtKciGygxw/rIojTpvtpw9rsQaBDWb3T1pGtexyMzAsZq6uwWSJ1hu9k3KIr0
JWxRLYUyo9lP2vmcVtOySyj8nxckYbnjPTKUnbaDlV0wwgvepXMupS8+Zax1EAUwJGxp/inJSu+Z
QZF10swgN+OUMjseSJ1q7OVVpSSN+8Z90KB+Ccm02hZQ3NB9IWWs+2o6mLYBCBuI9EyLcJUVotwV
efLE12LvB43anrXusLULihujyEhSy+ybznVeRIeCdx57wqOlLLZSBghnyoIPppwQzpXs0jETNRvs
bdUZibeNWDXYM5fWZxR6t6l2rA+2gq8UBXNdRqZXqb0ADBItxgz6TQ72dqk1C2unhNABz3TJcvtF
G9aMSgcFfwmpPoxd/3b2Uhk1XoU5kMvv1ej8HbC5+BFwnndsYMyfXaszb9KyyBheTk60BIrHXJdm
p6zx4QR1/RJhA3cj7QzTpqn75FIBfduHMte3LPSKbR4Uu2zpS/qERvUoZ7Ak/HVr+Oe21LNwKHxf
zHoB/eHPbWkas2vPhiA75WVHW2fMPlq+JeCUdgn6fO+YFR0ptVTFI5tB3V+/+K9rIOCWlscOaQWJ
2OTg/PLiLA2Up5cmO4m5Vm9Lrgg6y4oUpHgoH/76pX7da/FSBJfy37X7/TNJJ8M25EEU5KUai+xn
7hHNIkAn9de/fp3V3PZLpw2ywHdCBg4QPL1ft5uy1hrbhp+chgaRFcQL5+QN7DmLKuvvWMfAFRjD
FAm5dsrXxk/oqKeFHD0jTtfmGhFqtfv+K/3v/OhvBA/Mgf7OeggJHBf6L8Oj9Yd+DI/Cd4CoQyiS
Hpcql++PyZH7zvdZj35nrP4YHTnmOw/xOxc0W02u6fXv+V3oYHvvgFJZNOlCmAgHiF/6IfT4fXyD
RuRfIpt52P58kcEJ4PnBhYz8GAoVePKf71olPJJW2gQMpGsiq4VH7439xoEwiOLIc8YXZvM+1Ea3
fsgaXV2WibK/DaAfRlU45DvB3PN93ku2I8qa5W1KkUMqlAGWLvTVYQ4z+0y6AqvEMWvarRsAI+Ha
DB1UbxJhM8Pa9GospvraTBAqsO0prmGkyzu/toNDaYbpIfZj/+BIKskoKQ2CqzlODkuWqhNeSA91
waotI2jLiOwBsz9ppmT9+nM9fZIEnfPcghEY2elArICxSiWrOn6oWwcme2ZM82kwP0u51K/4IIKb
Rdox9dkc9DyCsdFPeB/3Mp692ymeAwz4HgN+Nmy1eVqh9KwDLeNt4uH6zW+y8NbOq+BEJJD6msxW
3BKt24i7LG0GEkls9eB0znTOpc+WT3Myl5GdW19zk51N7gJtxF5lIxyHhXlJzCq56prFeKPLBchM
2ACe8aWtTjprn0eGHyRyr3zINBif0qbv34dhT7BqYSzq8wrefEYGJWnfXUS2zBTyAe9OCPMlqKDy
wFbYWGZGte6G0keqLNRrC1RgYPAwfeSkRUY3VMXnIuv7Izvufi/ogt4WcyiuM1PdGkvinqXqm7OK
l+WqiYsxYr/R7f056KytQmjNTkQPluL7TOQzMn8cRHxKA39baXSMsuziSgs/JvKo9Hij7C03IGiH
a5G5xjF3zfQAmb94BKmVfpR9xvORyZyNZnmu611JgydwPgBU2QATkZAWufbw6DnDzeCES0esrGmT
wyRA4qYLI74iwZUYTV2VUjzYFFRgSKdvGY4oHvnzSp2pCpz7TZ5WdxkA0Y2D/vk6UfWyJaiYMAgV
lDcNOUjXlmEL+rhyYjfPJAFhHlVo8oFYJcujK0mcz+08OQ2TFxehM3vyNaOpPC7NgskflSvC06AS
F/CJ4X0S6zSaAmPXpCVOBj1uPeVesiIc3whelidT4ZeZclyK27Fjr+WwGr5aFuxtmOP76ims8/jZ
KL3EOGNFbPNdWPniC8anbtik5jQ8jMuE6nPUUrz0jEtRsVbtcC+Gqv3EesiKwmYSrxJ3Cxpd3euH
DhxjcCTCm4WvCqgIM4u1dljazALingDVzRAL+4M9mulVC5T3Mwpnkyx7vPNJ5CvGPU1SBZ9y5F03
0mV5ymRNho8LtizMSrhr1+hfNjlb2rl6H6RV+Qr9IHxi8PvZMKdm6zXKJl/I01/dRuHp7YSoq10c
xNVznqCpjAqVIyWky1cvvY+mfYP+oDkFcd1vcfJQ7yIPCK9Ta0ak36t75o8hY4yM+xnZYUsahXJ2
AWgO4jaYgy7j0OGRabKtk4boPqe+Pcta+GfX7ADf2mnOJhkr36EeBk40vB9+ZLBnPIzEIz9Yo+Ee
6syU89YI+9jZOb4yXyyZkkLkcJiOltmw2q/KjEUTU7FTou32gvsHBEhY2/2DCjI2zrFf5h+Jw2n1
phVY+zjM4uEUJzM+u8CYmk8MaSEtOrB2juSCJCTOmLq7dTplvNWuj7uxQx5B/6kNDpeFiJGa7oqM
H8cZ90aQtp9IKZm+tkU6vWinEjc2DVS566cu0KzUtIqjMLZb6tkwlluSbUscGVMM09QgwkuYzftE
ds2WUmq6Up7KAO3KdutV/tlpdE+WTsXEN+0KStMsPuWSY7MWTnuYzfKRZnk4dIrKO2OjgVlDgdUE
3aorXJqjt2vNefmygFUtdyPr3W1tD4xa63QEmmwG+e1skiw0XDkFSpIeZ+rUZB8XI0HQrSnKpfkc
aEmnjDOFzUD/jJaqy2/jmRGhFebercjB2iLXUQ9eWZgPnvCTO47FmXJcLidK6Q8Ic6uHFrXUwyC6
mDV5lscfJgCCzzZ4EJwxzETPKdiVDwHhRxxSE7dVQCjGnUk+1R3gcIYjSbnKyaQD0Qb3KKt/PF/s
Hzm2edpFc6mzy2CFA+4rv6UX7crykocmv64njb3oClTnHbAabnUWSBuhOu8aarJ3ix/ZunHdKka2
vvTxeydQ3inP5PSIeDUAbDIiB7YXQ9+ScTWUh95oa3g0Or6EddO8x2LrnxLe+BtORJJftHIPgNjJ
HY/b5RPN8UyCTWsgPxKFRh+r8ZBgVGfnGw+AaV3OoyETy5XVL/4pzZiHlFN+1xYDpFuki7dxjVOd
Q1YSfbvEq03TulEoM2rCsp01/Wao71iAZof183xU9SyuCXJmMu0Y/iEng5ot+Dii4LcmWALhkn6J
e5jP2YwcfaPaGf67a/b6rJlp3ltSTYdQh+FpFEP3QcU1sezCHY/cT57GBV8rHDk+xsluIsgYbIo2
t9AKUuT7dtjeT7ZZsuTI7TACsyx2qYvqIW8L5xZpfXyz+OF86ngwQi+xpgs5xW9mnYVvorOteuN2
bvuc4WH6ZE6xPHU1EgcgWwZhxiNHDZdfykPaKWw3slGQ7bMxl3dYP6dPje9PW9kL78Wqs+DW0hV3
XroemtA3reywTBMRYwoZW/2+0uEzqGtww2MapA1Y2XYQkclCOGX8OoUvmRHL90hXu/bOUyw0j7YP
qHuzeJ50YWqL1ry2PAwsuOVEZbbwyNOMgGUSusR1bS36vWqT7RzaBLbbqefvm9DzoxQ2chzlyXS/
oPrM2aoXXXkceiN9dhvbzV4tj1s8gmptujuFGC3Bh4jeYvFuhJhpnw91QqTccOaStRQ22LFiPvDa
xssLZe/8EZ969ZaPs/UhBILwKNqkOcMNf2wrX+9Kuy1Pfts1kT8QAeTX84NXLC8cgN+cLH3Ne+/F
H6bhM3xZKghHAabo3OEFJU1+RCtQ3LWi2E1OaVzz5cDfUQ3pSVCQvtmLOzIwaVrJkBv7ITjgISN7
hX783nYnqSO8i2m7aRQuzMfAG9SuXKzlPmWIhXaNqIzS2Pxv9/RddP533RMNOTC5fy0XB47Up/8R
vaq6yKqf6S2//egP1bj7znFZnyMtZQW+NlL/3UYFzjvbWoEuaEG9dQRBH/NjD++9o7kRDAYQv1r8
GD/1o5my3/GvEoIB1sU1Ccmw/51myv9TFmgoHIutuE+HhwidfurnZsqXJG9y9+RHRmUQF0W4rhCX
LkGVYo2KnLx+bMwaeIifYtHEQkISucVRwwieejuyJmwRe3uZS7mrESm3R6OoBZblhsgAc2Omdvel
zBCWEojunJjyiEvtFqR1OgMWE20RhoAV0z6NmUDlNRFJVfwXe+e1JLexbdtfOT8ABRIJ+1oo313t
HfWCoNgkvEsACfP1d6ApnS1S+0pnv+8IBUMKqhwKlblyrTnH3OQFfacSL9s1GQ31p6rzm0+NucBF
glcARX2shH8tEEt+ZvwpbkpSMquwrtD2bAbyg5uDVXiJ2nW5sT7kA7mVZ+l8Z7V98DJIwQuPzcrZ
hcsxPcQT4TJlKqYHhcnnFKESJLuvmTxAWFaV1wzcVe3juvG69843BXiAEoDUR66GqD4Y8jZpDiSm
McpHVMTHaAJbMQ+wYkiBQoonFBokMqxYrro2hqPUiXxeRn+6qyQ0uU6ayMMwg4ib79Eg9EWil++c
fhYdEHBekIEpaTgkvGcq5Qp8Z893BXj/qDX1ZpKK/82eBFjA2nE+zzGP2wwxb8ARI+92xPx7h7LP
esqihL7fIMl53rjBxKe2V8Khn0vgc5nJZyfzC2D+MJryxrXxoFbo6W5kzjmCXqxA/JriZY5SfZI1
ADbyOXiM98Etxm6GJLGcSiYk3Ndc4e9faGHGWAKotIIXa1i/YT2T58FX2nVv5J+RBjDSLhLbCZxa
uWXYk6f3RmnxEWrsTexuOuFPvyugpEERA0jJAYP3+B1mNpJ84ISeQQIHGr6S7bXJy8R8VS5K9X1R
Lgamy3H5lkRr4oCpq+BlLsaHfukcNPIJDAJwPNBtrC67R2FB7Y2kzQhxkFtPlc0NuComuGtLbvQc
D3K0R0/BMy2RxZ9eQg4374SbqDclKSUfqR5er7kbmBXwzQayR8//EeUBE3OwL5DeVxJ43HHzGSQ2
byNt8dMD6da/01ujFmW6QHAAU/Zxyx7PF1w3Pig8P4g7NrKsoZtb4YRLwzzAvbfT3KLuRvCzvK7Z
H+3jRxSvkWkgfAjmeN/pMoAjLOkKADwAXABtoeSOQRQJ+G5auwYVEzU4xut9Mge4Dob1K/IlLrPS
YZDni44n61sTw4FjkUhgYyuYtQ52jS2aT5j5opePWzg1SLGYc4JiEZUDSl1v0sglhWWUA5dkXBGZ
H5BRti5wkgmwtf2qxkdOEHAhV3iZDJvC54YZGEJcFezM3AHrT4Ik6PTAOZ2LB+WAL9tk4SAcq/30
AeVsnQa+Gbpn8WRzhCT22tSM3TuCGTdZi1egIOyFEWQNMnOx/BTfrjPqDckafBwTlN73QJSWWpTf
g2lygxnE8cElgeiAfdwWT9rq+dSABK0N/S4JNJ+0qrEuAoTOOMI3/QchvIaSgpWfiS2+X69L5B3q
E07Shupm1tN4CbYmnNEjADsTuUwWXDvEDW3lmBiKqUnO55WTisf9QsZxsgMjwi/MUuUaYyFZsUqr
HpOHuZuaC02SgDwVsoLlzG85X6MfkWGTo1GSTYa8ionZiYoVx2rPfMs0I/HUExfLFYT689Bwo9NW
QXXwKTej9hiILj5waCZcZY2uIBeNs4ifZGp57BDe28dpYImUCx94ytfkXCOgxt0WUCWeIhMP4Tmu
PdBRsipJaSkjzDaZid9gsC24eoCh1LFIV5ptCjt7J4AdyzDybW5weJt8rapbReFUmbh/KyGe2mEm
scRBN7DNFVyOTYlkgVFZ14OeXwn3IyNXF4VQK27SNcekLAXvJyuJ9tzpYL1zsKHX89nOFE9v4Qp4
j3OC/9LE4e5m6P0k13sPY77IruxmUMdBrMejj3vetmweZPZ8Zmzo6/0/0OK8GVINm5TcDD6nuW4j
OG7a/l6jMZuYuXasb6rr/W2RyPV+DGagg03rBy8IRPgivy9pWSfSctt4I7cSUmw1nDK/oy5ukUGo
XSMMcWe7/LqKIkceP4xcXklGyccvrtS+/TJWQBzDqXVUsv9YWUHxC5eBqd++iBQv8ssYk3Lx6nyk
8xT2ukoJjWrYTnrnc7DC+7OB0G2RDBZxJdU7fZrgpJpm3QwYsbI5IwhjsMvg6mZcHBaygvphCP3a
bwiYTNAwJZwNkvnI8iPR3pIcTQmxiQEYoNCtl+CqrLqeaa4XTYTsdGlQ3C9ZQfMwLTw/ZGAZv7CV
glPtnZKvqDL51eTDxFrLbxL/JUsMqcmj5WS4tZT7XlflSx0LdQ6iaTDHzeyPE3WIVE+WTQszWDci
SD/FUzrHDUCYwb8TlWdG/Ha1RA4Df6sVor9xTNKCsCPGwM/i5Dn1WofRfxX92qKdNqy6ve7oi4eq
90LTQ1VEcHEpSmM89v186pKhgRcUqDJaI57qkCbmKx2qfdN07d5wveCusfUmK72HyLId83V2i8ZY
k27QsZ1oDZWsqmuMsO2620Wag0UAO+0LGpgLaKeu57jgtnYW0j0tj4KjR7JJ7QZ8kZ3LfV5ZGncp
ekGO8iOAjCSHX+KNswYq1eBnnl3QB8eA21KFMbZWclG9JCAg0l5u/an3zl0WsM2lU7ueWSFllKN4
psuBSIBZ4G265P7ZsyLuXoEg2038ehf7WbPKxSfA37k3XEGPMC8e4WIkbRrO9JnIvux59spnUJlt
cV20nX3f5sCqjL4b/dBeVIArTWoiWFXwG832guMu4+eFm2zXwu7Z+mpWcHmy4GjqVm/nqUdg7xMJ
Hdo2nfkBmOvFV0k2X7he7jvQzmq/DGPEPp6aJICNz8HK5MuR0B28aPwVvwUxUpn3G/Pd+SFx5mor
IHfsZe6R69Q76r5DcUr5U7k7ZyqnL9lgPRm0+hjpd93FT5PlHqmhE9beUO6JvLEPUaC96yZI7V3c
dk9tMGDxVy6VES6Otr6AOmWJgpBB1FrS7GLqhvNQKnG26HgdnaDuTnkw2Ne1RHDBRat2Om+dR/A8
NXbg1t8ZEGXwcbgGULMyv7PpuRBwcTaWXNyyCdAssPGGQ7t1TwUtvfsYYIWsZHW0jE4d/HWHkDNs
swlt/RGxK7NmEO6fugjJYcaB8bJkDt4KAGaoCc2HXGX+dT0X/bM1Wcb1XDYFXXzf43EjtetvvS4C
6hLLWs4Iv1tmv339lq1DWtRYjEW4v638CRm4f/RGadyY9FRDdl4PfYq9HzzAI4Q+lafR9LzPRl6+
TUabI44C8hNqpbq9AZ8PJKSHj2BGcnIwozwJHT9vQxb/eLugSoD+l/QnXTnvTRLbOws1Zygas1hX
K3GaMyU/Rwq79jaqu+mNNCbSSAxFJZia1XYmlHfXt0zzo5YVhZVflbu0FunGSC3vaHaTPMDcmred
hZXJGTFTXSeD4YlNIwn0HlhIfMW16x3zAdBRIZAnFIrGstcuU/aQRmIC+JGVdnH0lk7H7yz+8T7J
UOvDh2+AxGjQL3ESYYSrCS06YLkwWJhU6h59BH4vBr40n20vslyO+SLZAgDgBJK0O89V9QUXTLpN
ZT++AKrBuoc+dgNOKN/TSl92aPb4z8xL965VmM9jPPnc4gCQbePMMILCj4WUqKAvcEDj67gtbxLd
d68rI+6qVP7FzSsIYlQDj+VgmW/wxFxscZxd+nPetnP62rnNYOIggF94NlqxWLDlZBbsJaaWdtxl
ZB7qDVgUGd1GPZl+YaNrjiEODuRPUVuwqEdZNjYzy/eMNJGUKbXIg5ehv3ZCqwDJSGg53fMYUJc5
yE9+UrLrriBGF2yTL+M9Wc9OScMeI9E+R+2LSNwpofViryBvzKE3uaODRQFejR2FiKtxpYZp2xTz
2RTL9DBb+GCpRclJa0fKcmTKzffmyP93EinXs/EPunLBed5eQ018Bp8fYZR/VrV72kTbo9rk2Lg4
Ldn5KAWReY2j8iYWadlVjw2ADPs01+yiCHPrLj9r29IPg61Reyd6DF5Mc6Z4Ry9LOS96quqPJJ3Y
Xqgm0pjQ4iJCnENLn6NnFZCEvTUgKrBTemqCl0Gf4v17jZyWZLwNy3ooqeYGdH2UImbX2TLdrdvK
53Sl+ldL59NegnhFQfanBsjvg9o/506uE96fLoeDvt/x4M3SMBQ/i/x1EKeGNPwChJumwx/M09CB
wMzxsignYJJRNSVm7KlrP5d2Pj+0PYfuj4DEtJ7UQ1m1//SO/t0XZEob3T/WfcF+8mNzw3DoFA9s
gKBUgGUz4oX73dNbeenoVWBPA8HO2dgiUgPrgjw1mkK5YjRaHARCH4CrXbMeJqjQ//5S/UV3ImDS
EexA68WCC/BzrO+QREXa9Gl2jGp4J9uyrolwW+xl6N7seSHGwi4D6ti6ckjm2UAh/CcL97/5rmyf
gGm6P+u4XlqrYuRPntkxcUW9WH18dKbAx2tUdTHOvEBE1o1ApBNzTImaQyrTJL7qm2ipdg201pu4
6sWTbw7ixq5zziP/8WWhkbtiF1w6Yn9xiVRyiOoks+NjZXBoQKk5xbs1HjyglseM1acWNfNQAnvf
Gvj2/oEv8HNAy3oxeHmSZX087Vycn3zZ1ezlSCwXrslccIimNz0j6O1QDmR8Icns0LaWo48B1IuM
k1gPbt8TXTXWAOvWdmedQ9iHwp0c+7X30rRxlX37iEkcqzXQ8O8vl/WTEII37OJ5tsFpYvFxg59j
gRJhtOmsPeMgE4c10KoXQOz+sB51KqZQTyz8wTVETW08VtZC82QqE9aBGYPK4xS4LE+xXLNVnMVY
U+Bs/pXViT8nsEQxgFuOlNJq1t8ILKKJvL2B3IOaUVYZph6UyV0ML+34PVsRTjzNGzefV98nB4L3
jw/7Xx3PP3WihecHf7ov/uoDg1ry+acW9PfH/N6CxgD2i2lJl5bxGty2doz/UPKg1/nFtIFFEaYs
TPSLLJC/t6BtxD+myV9ZLn5GG3Xc/7agbRrX67bnofMhagvoyX/SgqZ5/eO+YcL0gOzBPxJTr08n
/Me1qAHsZEXICm49AGmMy42S4prEFSfEd5/P+HxzWe1p3iWcm1JJ18Mid50yMXnvItC1OJFKqwkJ
esX1mCwtkCYk7O6XhVJhB/7Ctzd22czXNWCS4jVd7Pa67hbzPZPxFGzEkFPKsbt78zqO1/KQGm79
7PW9Z526NtD6DEVRjReF2nGXEO/AAB+QGOBqN780SO5CMURYe2fj2hzmJt2oxo/hF1WLtW1n9atG
U8K8MAEZpSesFXPmi69k8EAPmomk3Qc+4rcdLi683rabpJeCgJATgnHvaKhBnXRdZrB/0mqix2Ac
LA4r29oKXseKGjYxih7iYFyv7wqs6OvkMJii1QbylF9sEghsNSvbUwjYYOSgbwdM8hgmPKlwdYoK
2R2CYdWFC4O6RWz45rnK5jIgArJSh87J0t11zZi5V6PwnC9ckfkq74IsUk+L2ywnMlE7w77yVDzl
uM0poO3RnZqD8ql9dhwvxkud2UW6VspI1wVuaci0pRbhaCdJL48ZboG6neizNXrwrjBykQC5hDi+
hYWZK8mHjGFzECtCKE+ihNKr0c8HGXxmZr/kGX2kgHhegzUahaxm6PLQ0Wm7g6toTO/oS5rsWwBe
89scmbgHbqyqc0rxSLtA7Bk9rnEtBIV4b81YDKt/JNDXI+raswvnlQul8igBKDhkp9QOKrlTRX7P
OV7tTLoUcDPz8bbD6ssYPs24LaHubWfWTMKXhTj7Wc4JOjaX/ZKm+WHlzYiU4qx3BzvllFBY23QF
KcBm6OOz7yMQCW3J1Q6tzI+OOK7AdRVydk7lZKo9k77uc201xRerb4VELNu5QPLa1ajlRz5syJ5z
0abqAnHuOD1sbBkXaINhkh7taviV3VX34VLbzp3BFXSQAzXxr7Gyzas4s8s9hHzjoKUNYZ2Xu2CT
a7CZi+m+opm7QhbRN9gi8uBT+eOwyeFfXK1w45EqqgNTmLvVSY8mgqA+yhjN94V9TSLNckYPAGQs
MzklD8xIlQTcbkLrpQtz4ybI47aD7V5zWiQSesqjX6ntgz2xzxp9k7R3eZtXZ1pzzTNJOTdO5Tn3
6519i2HQ3HqmpKxsBWdcpE2Mj/vQl42DNQWkIFegMb/VYjZvayeP3+ImJWO0tYml1Xlx7ApoYHPq
xocs0/mBjMJoAy+4e7dGUoAaVwWPMeMFCCK+de3nHmMC87aSGax7KLbX1EAOqt0W/VfWjXBC6MzS
JZlGmMbS+lQ6dGUx3Sz1OoIx5YNr2cNOEE77zfA482A3H5J9vmT9aeiLL+SABYQBYJHbGsPcBptc
u/ZjI0c6IVCb6y+2P8dPUFFjEyOqcn4D85keKhj2PEdjnPC3kaIrG9qIgy44fEP/Xed7oZ9l2Y5g
ZCZ1VewfJ8cF3NFUgB4HFx4gPSfBjT706ZUIkuEJvwbINa7PUze199zWkHGt+TqgQR06eRQcDS9p
AD/J1jv7yiCSNrAL/31yq+QuKPz0qKO6euccHmwLkyH8pilN093Ntc1p3xSnyM0ecJL7JyIhpm3O
3f0ojLopab/MFlYcGWFSBzJnZoJmkAN23vPa9CYjI26DWUn+WhcxE0LO69tpFHa2hTzgfHL8MdhK
0SwPNRLO0PbU+AptFC23zOqLVTRo7rQ3fTGmCvi1JftvMQRLRPjtsquLpCMxyZJvFpT320UgjNST
v9zNlVPvRRH3dxbEwqvIGM1HfBNLHmLHyNt9XXfxrqtb8zM5OmprT0P9kNlG3TN4SciFIN5nY2Mu
+AbG0DxWuvI+SbQpxnbh1totLDlh0s/a3dCJHLcVYIWTPyLA83ztXqwWIgG/SIljQljPcYs7zx+d
5FwHqkFGAMmQiQySpDlI5q80F/pHB/R3FrZWlGw7c6apk4BQCukCMR8SeBUWNc9DaFvt17IEzY70
HCiLY9WXKWtAg9BnvSaofLwvPGOHCSu4tNpy6KLPaRKdpGvkl8QUMDBQ7v1adJp5IgOei9f486M5
ig6fmZsED3YwIVr1cb7VU5TibIrsMdRJat4q3eSvJR6o19iv1B2cy+ilyaP0apjITU5w/j4LZc+7
xKyzwwz3bhcx78G0V5E5TTseiCsCI7M/VcWiAcp7w7PNhH2mR9pVWwODVeg6do1IKzHvWtzEcueh
tDtXo4EWt8zH+cpBxZqHqaL76Ne25Dr245s9Aax0NDR96PG4YADCL2eRCveLxfMbYR1V6R3hpSMY
QDN4nRenO5r2wkbvV0hMN13c0YxJc/faw7H/FHlaxRuDsVxOCACSuS296uuhrdUeKy5z8/8Wx/83
mQYRdX9XHN98Hf/n/FV1X+cfZO7M+HnYHxIN+UtAleuhLaQC/cjD+aM+9pxfkF6SRol4nROhhQb+
j/JYUAODM/Ath7LaA671v+Wx9H8JeDrT5G9Mm66D+5+Ux/JnuTvlOT4tCIEI+jjswU/4sTy2WlUR
QuOoY6ANnH6Vkv0O64bKrxI8Tlfs061+jJ0ONICZJgNSiqq/TxpDl4c8ExgpFaCicoPlC19aNEhC
ELD4W81E842AivSeGZoJKbUiSTxg8VjQst3EucDPhF48epqsynlzK/25QEQc81RPuo2cxz6vl/tO
BU9IiYHIVriFN7VbRB3NPow67PBQ9MYVUOBT8D50LibCvunpNgIxcbFLp9ZDVY35uVOUOHXpYxpe
HT6jy9JD+2S6KcHmbJmEiYdosQwiWIzgW2cpyNYN/ZJxo0vMm7HOqMJwwcJA0LDtl7ELwsXuMqiZ
XKiP5Fj4Kb/x/aehYXQ8ehRanRw8a/4BzmlQA30aTgvY2tCTOGxRa40owpmnAIF1UZcErzTR2jis
Ct9884D3XdxGByFjcNzkiEGPyFIp042BVxcgGzaQ/ed9l/ZBOKaoQzcJEc+Qv9OUrXDsYKfRfR/W
eLrY+DQM0nnEgFBickebcq38Di7N6IiCKTpzMhSqg3hTpU//Kp8YwGHySqZbvymMb0syBuEk2+ic
J1PybhTddNMgLDp8vL9ufVfc2YrkCP48WVBvq01FTRXCi6vGvamG6oD8VAOHbxYylLjI6Gt7tAB6
5TvQb7mOfZTNyWbogf9ck8+WJMeoEPlydDsswPvE8SAFy2VFPmURCPPKqPPzYtcnrezegh6gh32f
xtZbY5i+uxfN7MN2h8iDWq/kXiBc4JwNXbfl1cHqd52TIkkmL4nar3hRhiweE1TVb22TdNc+VP2n
bNEY2qSl3C1JzBJ01RBfRS2a+2xuCD5DaHFlMKkJfZzAqCV6Jw018QlhtjjGzkHmUR2wy8MZcFoK
ZDrc7hoUgoCvGueDb3fBoSgs+W10SSzB+l+WNXgfIsG3sYWOdR9kZp/c5EXNcwVIEuAluRaiY1ti
0mMYrGovo3uWdw9RGcyXdBnzUNZ5uoXFFF1Kt0wJXYpH/yD6QOwVU+KXYvDzQ+mTrIdKEQgztsW0
9A+5MLvHvrbfnL6APc4ssfKnOQtn3a5V5rAYC2Ok4lLG0dKHHXasfeovhOF4nIbxq2EAZLgO2Xjw
FVDror7r3KW87wwJ9GOeoQaktjgPMVw29vN4V4LcXCMP+p0FeemMu5qRTc6JKRwLRz5z1jI3TGox
kkZoazYj5ouNDY8uRBCWclMhM92vHNCdVfdg6s0oIxVy7AxA/7K7oGhFG+3L/KoyRueOmtNCM6qZ
BppeZ+JnLIsooyUb2NdF0KbDdpxM700vRnqJhIi/zCrLvsIjPjEsZHLarKgTkj1HWPU0DTdzJmHF
mTzmM9A5AA1GpogLieuyfWyh+mb4YkTC5EQzBjbyannGr27ulqxNYCY1ikDtpn7Bhj8frNaDZoX3
vya8KUYptqvmRTSIY3rI1knV7eRQ4QwdWSgEiLDR3GrXna/GqKnvk2npXgM+vyQSkFHRqSlrr9u6
S6zOA0ZnkCHuGiY4+jnD1zXhcGO2AyiaxGNs7lWNClVhJU8uwBgadgWVONKP7ErjUZqZfqSMYjOL
XA7pNl2oAj0dEhQ94TiXn8m4bHcqnS38PK13U8+D8YRLlMV/sIB4BeOUgbmvih6Brb+oO7I60b5y
DNgyuVjuEc2yKnXuEH36WFnavI++BSj7zkXNL9TiIIjrZ/0VMfhheIlI/UWN0MhcAz8Q1gFI8VSK
7DCqdqvDFLM8NxUAeH4Oo/WA8JkX4mwxbfFI804K2qWX0Ryp45LRCKobtu35Bjp/PW9rALI7BIbL
RfnCufpvufR/Kpcsutt/Xy79pj53+Y961u8P+r1YCpxf6Izb0NPwlMIsXp/vd1vgR5/Roe5xaeF/
L6P+KJYkvUSmDL7rgZTyPwZlv8tZabL/5P37Oy8gGOWfeoc+EgoHliqmBUlhv5Zhf55jFHIw0Gsl
+loiGNUJZjiFnDZHXtFmc3WtvdSewZ2kq+uA8yIGhHz1IjirK6Fb/QlF6WNVqHj7F7X6FyyFk2H6
MDX0q7/B+rA6WFKRdrSkw5u9OiGUv5oi9OqPCABb3lisaxwkV/sE8b0W+p2kC4l6kjf96rMgFbXd
m9ovMXKY1V2/+jHQHmDNQKmSvxBtN55tY7VuTKuLw2yRNgxmYhB+69fBQ5H45YOyesg6OEA6X+AF
WV0hbussD5hN1APW+IjZ7Gq/iPppZ4ySQS56UTIUZB5qV0w7O7EprlJoP08DSVGfPa9EAtLVEcCP
xZ3uWpoed67nJq9tmQ9zyPmr2cpYW/sg8WiWOW3y4ExuttOmrTnamNV0jUaNpkjbPWPyRhlAv448
KpsGXGjKZnmq+iEPTTH9lk+TIspI55yZDJ1et2mFrKNqnO7XtFrYy1bN3XPB/ODGH3WyN/pkOasS
k/EmoUW6LbTvramsII8zdEx3VoBe2SjiW9IOsr2XTTkJhqiEOuiwR3Os6b4k1XBdGSIlTqt0/U1f
jvMjB8kBBWeQhz3+m1vm+91xxg998VpzvOb8OB+Z88rPQLjqM4FD/aPrWwVITBAIu8pqSLUC0emf
Sk5wlwXnwr4VnrGtoqK6NxB/Pvaz3X9iOlp8m/G+P1l6SBmITNVt2TnGjUy9PdPu/o1rhccKElrA
CdUv36RK9V74TbWtONqCr8qJEjdZZg2pJqxxXXcLO4NU5amfwkDqtN0gZ44BqUB++iJlhiGwVXBi
N8YiK5AC5NbsbJox91WnYWO6QcuJISoRgJo1UQ8k2SMltT9rS/tXFdSYA6zi5sZWIg4HMJV0Lpch
TLp42k/CQAKu6RVeNwtZv0Xc+Ih0XFRcVZzdmQ0chDSPl9scpEezyZzI+EJWCQjUKO5EsGlHl1A0
HOnDVZW6HrOQJDmntOEhwUbZdg2mfSMmBLHuBC3WDXJzl9jdcGG6hHSpblp9r4x4+dQW9HYhITTT
VeOk8VMAf+XWBzNGlzk+aO1hgTS7HnsbrfTckT0UD73A8xcowFbqJltu0pO0SNnq5eiPqEE2qY8i
iwCW6ASumxPBTC8D7ZsA2UDDhKEADI/yhWWkoQ0EOaqKW3PHFunsUqNBApUIQA5ApDCC4NbbwXxo
b8u4jG9VYltbt3XlrwXGSKK3Sdx57aLEA4rhD/Mj3hcZh2yNBvWHSI6048rzsGBZ2ZSIuaJQG62j
9xxAzNssYldEMlTl5Y0BNuTFExWMGs8FhBvabRuxkqSAVZayfkegZ64tvXK6yMUraYrkTgooc9bG
S6w7tAQZWPKICUs8bWUqMrxUWYUwasIaQ2wckqt79CTiVXVRNYQx7dOm3Rdujc/6IjhYTFQrMi5x
9O9p5MRlEMbj7OIxnsyhMx8jwixm9zn2SrQs/WpfJmGx5Nd+XhqLWM6wR6g0NVtbW/n4qLIp9r/Y
Me31igDVwhyd55Ls4dbb+Q2pQ3tjGPrsfWYqJHKAbEIpNi4sG/+dKf7TTFGaklbG37hbvurP7z9W
Ad8f8sdIUTBSpOdBCAAVBZPyf7laAD/8q0lise97ElQ/SkdaLoJi4Q8bC7kIDP6QUXMCsT5Kgv+g
DgBn+VMdsPZieBkgkyQ0ABr5CaaR9PakK9XIixd13stM34HmskBP7SyFuZ2Tsm1hkddnOByt2NSi
JTNuIcpuRF11GKyuvYb8O1hvTrLkNzUeaMzCE4OQ0Gpalo2BniQWYlu/9TnS1D6eWU+a2WI91j7b
YdNnZKG4SaUPwziLBySLGFd0pG9RP6JG9I1qHZcsyiMUGJTRPkUBc/RUhhVD5XrYeNhSDwzcm3rT
JGxotGaIHt8aM5YCe549d59M4BaPkDeWAaNEZv6WDQCONiQa5e8tpKHbNHZ0CXGunG4jJHEEyJA5
bG7LpgRKmBH+553qWdlMosTAfI7fKn8rO6exzoOPKr9NnHY+xUZFzGFZzhOsSN4gGn3O9SCt27KU
97hr6vvAzuKHJcv1bYs2tsm8ot+OSUkvNOpqiAXIn45lUCDnyYg3iBGa9nAy/SGnQWurqW8uMree
+6bpvaUBwGjWfXuMhJMOhzKyYukdILAAUPdUai7mdqLBU5lhzuH3BkZvWYmQjrlxsjtRD8wW4paU
xgyHVVXlu9THX8Ji26BmkA86r9izaeRBxXHSSE83OQLrINpRsKiANhKZbnuWPRQwwyojikOHQFw0
bWI29gwxRDeGTtdLhqRMVLweYbChaQTgPPBqRISjiK4sRZjTtrU7vd443nLk0OdAApyyER5R6Y6F
Pvf9MDTmjZjLrJfkMncdhpSSQ6A1duItZv5rLZ9YXOdKvfcjJhaiYnJO7NH9fxe8/9PBRwIN+fsF
b/yf42csL0mqvv7YKv545B+t4g/ICUUgK97aDP795ONZtIlx94G2hUjik4zyryWQ8xLqBsiuCNA4
Nq3ihz+OPtYvxMjwv9PyZfNEcvSfHIXWg86ftYhAdXkiJoTrkupzBvvxIETa0wQGldsvX3UEcmHC
Z7nxy58uyr+R+PER//oiAUu+4/A53WA9jf1JNdbXms5a4NO8y612M3ndsk087YU09Prd378UW8Nf
XgpbHKWhTe/dkT+9VF1SgmUxvdJJp/0mLVIGzRZZYmKdExZx2h9LoYzDtDj2hkzY+h9e/i+Xk84v
qSO4qoXgS/t5PyFz13dG14IYV41PVum9+mDt/v4TrlvSD9/Y+hLr9CDg6OqDgvrxYiplzAN+nPbo
iPFpcuQLQ/s6HCyIMubSfv37F2Nm8deXs4EycWRH8sdQgRvxz9+djBFDTzRYj0hN2zNUVtGEoETL
c+5QfRYkWdvR2AK7iNuePp8kw2/T4nAHToP3Rm05KjIHtGKqehAT+YmIzwAxd60DEtZg8NQbCsys
2litaNbhbLBRnKJPmJfkb1Y2HihAe8CMax9b9ab1MndBs/JzaTnhtpY3STswvk1yuR3MeXqZEZhc
M5cf4w0aSsXwrw3KJxdd+Gs6ezWADwVRNK6dW6ev8gcX1fNG20R0DjEksUGTTkR9GkEuGVos+U67
JyBpOVFBX8iz03tZlt9sr3ioU/sLepR7wOwlihS/PDfm9GuMDYeXyNwdMzxC4RlmbPNmaQ+o9uF3
VmLrdNn4FZFCe/Ky5LYhIgUhB6IQ2yLZgSOoezMRVgTE0o3O7GkvniGic5akfchUck1P1l8ZpwZP
E4T57SyyDJJyGz/1LjHytINDM9AxFgDIGdMY6SPo3miXmVNyQbwSIiClverP45UTA90H+G/0zGbG
OQ7ACmdkkKe1Fzy1Hh23hOIrxO6GfcHMMvOqagS6l2pSyn22K894TXKtbvHs8Dz+NFlPtcgR2Kh0
OFJF0jJQqi/5VmEeRWWrLnWBp96q4Phj7+cWKVv4CnU9hxm+XLgtg7XXaWG+IBD1SeNF2GMkqTV8
GlKTBPnQnMW1sXjxU5owd8fhI0Del/Y2ad2VhJyK4LQY4OWjKFH3zcKMuFTddRTM8lO7+P2TTTzt
kSQ4cRGTdI9lxb2Arz/dD301HZiUfUpQRqDOSokRzTw5HW2cR/cmPKGDQZ/3ssRGfUeuw9YCT3MB
gtzgOWgKc69GzMi163CwBr5LO2Ny0oMK7OEKdmO+iZbEvUsBBkWRrDnf9ngFAhGDXc0TOBLO66Tj
s11Ga5053jdz/ozkiEaJzoyDTfbtFWC8fJMmyCP1ALnAiEZxsNYcC3AlxXH+f+yd2XLbSJqFX2Ve
AA7syy0JrpIomZJl2TcIlVzGvgOZAJ5+vqRLPbZcbU/d10R0V0+3ZYokkMg8/znfoVv04DQ9LReX
wgs9durbcua5wRWNR2+lUU35nrjv/NyrxoyCm+ZaxJl2NcT0aVgTeQ234JxI+o2IHCBNL2z1lleL
czWdCeATr2vV0hGREzpOqrkDCboifxcHuziK5NWESwScAV0fLm75HdpBxL0PU8C0dVSiaEQKcegJ
sajFOi5mYlwrLsM2ytzgsaagF6GEIhzXS54BUn0MDPhaseohSVUjiSmszx7fK/7w+B5DP8wQj0+a
ptPjYNcwR1W3yWLT5R6pvpPWNxIi5tmN1rdUlsJVCqt2+UKNSO/DCcrnlR/F4hDBENkYmv6ehtft
oBpWMg0wbw0kaLfk/LVx5LYfOkPzYGz0Ugsb1dQyAjR97lV7S616XPpp2zax9eA4TbCuCBBWh8oT
/d2oNdYz67Z/wFpv7XQjQVtRAkOSUO24cqjhOUWXKhlLtcrUhl9csyAtB2MK2BebzqdOtdCYqo9G
YkJY05gEpUpPmKpVu4QHwKoU+LtWcYw3uCiN6tSX/qEQ5gcVYF6ZkQH9CICl3fkYRjDohVFOR05M
WU6kWnMW6nO8kRz8qNsN5wFL3Dbok8EK2zgDkGF2b1PVwhO4tD+5qpkHqESO2L/IpxppEK8UMbaV
DvR0pmaHG4iW2EmZ5bTioyFbHR/DYr+3lswFRYk106A1ibYopyDLoXqDmArDlJ3c6QsHBtAoql+o
p2goh1/66CQOyJsAvi3qVEE9hT3RjALXbVOovqJxobmosFLZkrZfBBqZr+2ZfrvrtvVePMNCTFW2
75Bhc0bFpe89MN80doxMyk1n2vPaE3O6p3KGgimXRiV47ISOp9HZO6pvyU2NfJ9ocfzZdzal6mQq
5oSPX/U0GaxcIb0HPlLjXDxYPghUYAu4vbUhN+9t6p5c1fs0QNj/PAk3Obmdu3zsqYdikkdRVNbQ
GTUaqj1K9UgNqlEK3Fu3Koh/hzw8v1Y5vVORaqCCXd4feD7Kg8jopwpaCL3uFfWXHMBCs+jHb/uK
f1WN36gaJCZN9lj/XdX4MDwn3+/t//qBV01Dx/HssHfmEqM17eLoeJ1sKLkDsmHgMOMIfN1mb/U6
2kDiUMoG+9T/bOwtD21D1y3lGWZ/r2wj/0DbuNifv9snIpCwsUdt0UmxQJ95Cymt2xqM0ezPN1Q8
kAdc+7KZ5y0HS7AVpW0dUNdVuDom8wohtv9izHO6m6gXAq9VdfuulVSONfV0l5Hw2lxIF8k8O3dw
/noynHUxpVRZryx6lAWGhtJlH3jWvJnc33pE3gjsDwnLTdnsx5KRBVsygdSsF5F2G5S2KI91l3WY
LkxMsf5XeEbkC/YSg/MkDvizDABbkUcl8pHREE6VRvAh32tV7TEnsaF4bKiL65YrPkvbAn6KWqLz
sgSJG9UOUZpxuyINNZOOKykxGGWRnqKyTHatZy6MpiEBPVQlE9NlqC1q1YwaXN6o/YEikT74md0R
TiuT7D044tMwde0B8jNJvToanwNDZzPao0SjlAIJc+EOr4NaEKFdB9PimdUxg8vkoNsuuQRjKiUB
1SvzmwgBN3E6JXGOFDGx4VP5Ty2e77XZGFEtQF5k8TayG8f0diYW55EasIvSYehxZKhei1y0+QQ7
CKrhTTPR6cC3APvdLMXhcpn/uyL8ZkUwLcPlmPPfVwRlD/uEU+r7VeGvH3o98Rvv2B+bPkcmw/uL
ePp66g/eeSwKrDret4gER9jXVeHS+uo7zEJ5UDH25PT6eurX39mkLp3AoD3125j0HywOLDI/niEB
+2KHwbeG28x3354hDeG2Qtdj7DY+NSpoZLFza3WyOS2F9P/peZXXQmWnGIZbnjadNwoDJjFgnr5R
HS5siEXM0D0wdTzOfALXFIIEvzmCq7/vu3WPGi1kFsRhwIuse99qH78TG/D+mPhKdV4PqAP+aVLy
ETomOIJhYtmrhgjmvDX5xoN0U/Phu+vg7tvLfB9m/Om07LBA4XfBdAeTy3gbrWo1EsJ1z05w6Ybh
S1mUYCYKQ8AxUuHSKVqCx8jUf/eWf5IEeFU+LR5MqNgoOm9Ej6HHvS99j6qU0pjucrZYX8AoEe0K
0m66i3XIJb9+mz+9II862LxcRC4qBGGeH0WBTNemhoh6wEYpqq88lFC0cuAapW9pn61IuJ9+/XrK
Zvnjl+pBV0DtQBDjwyXt8+MLzr2B7B5NYj/WU0u03416E28SLuaVL21yZTP4vpNfVPbBAwF6boVT
PVYNoAyVJF0qHL+9dx5m0xxXnXBGsaLKpb9mxz09kXT7zVVAfvXn35exNfc+2gku0bf+ggreeZzR
uLgn9hrbD1CJnOiqjwsG+nGtamDa2JBHHEhzAeZtcIwH7sH5rBHr3Js6tTnHtPdh6MyN8xxbfeeu
qDHmWoLbCKuJqPhpSpMyOQrdBOTzjWdl6nwObe4QGWYyQYZX61KQVbO5+FvGosZJ6zyt24wKj9No
83Q2Bh72UarQU0sHjeMPH0fTDJh1mcSGTL2ZXXUWwBOXVcINU1/kwT4DjvMxK5IgOrcdDqNDF2Ut
hBWvnzW0HHNJDONPrtKJdgODCMBE50Ig7PdTNcvrSk9Ix0K0xYSJrRYwhFoIOnzVTDhFP91ptJ7c
BXkLAQdwIzShzKQgqwOZ4wpQdxyjBEyh0hJ3OpTqch20dPipukY1ouycZ7/TpzM5XBwApYjAXDG8
PWstmBlnoA05XVLnmUixyUkNWtEntx5o8yKoRpTnErcc7Y53iiyJElX0vCBD0ujRzHKFFcJC/1yM
fI7+IvjcOtt4GAO+tMVvg0fZLs7zJSh8CV+3lnSsLT1YRM+DSWXIe+gS52/XaoJAyaCcMwwT63zq
vxRZjbxlO7xZcxZNv+ulIHapEdxP2P5EaXnIW62lCNLlVDhuBuoQPl5S4H7DehoSB4EqU8JQd1cg
Ce3nWrHPkrjh5ldZzgCCxmPDIYzjeKXS3dhetbWNiHHVXbBFltrnYemkeVe4dNiuububTxMjlHId
k9hVKljHlxQkhnUYydNBU2sIRafSDph94yom9srnb08DWMjRtzdJ7nkhJ1gMLS3x89PlzwwRXN5y
1jPWjSXZa7zX9wnMq1DGQbAd254LmEwXzrAhl82+77MoujIQFJq16CUNlO3kB5CoSFJgCvYt7H8D
5trsNKACNc7Kp7twuidvp+Oij8gQiC1ssnkVATgl3VSkhn6QxuCJiQ2iRui174dUg8w0ZjJsY22O
zk1DeHqVQEMDl5aMQ3RtLsFMIY0pv4hZo9ZQEiVK7yTdBvJjz8eP4lExv+tx+FF7QFsFQAyB81/P
MQw6wuFz7h8aVaU4KVZ0RG3vNqCLpk2IHaKpUrvoZ9bJoS11LYTco1lNiDP19ODSYLROGvRT19Tm
k+3k7rpXnY69Di8COcZdDfNk3JKdGM4yaZGNBqzdnwc7J12YWD0WzDhIpyuyvmJv+7TZrEad2N5K
r5cT8KD4S9uzbOIt9Y5VmrinRq+gLoyLPV9jUij5wieszwSwYKRVzTJ8CZDfZNhrBHpDLu6A0jFA
H2Fgix43qOdFjxbwHqASmv1hSGKNvET7XBleRgoHW9i+hU0q+IMWa06nCy6pOafLMzH4f1asywSH
GZVgBY2qJN27Gtwpuaj+zn5oPjlYXx9LGF4Z0U2/VMELAGFYbKPHC2utsY3m09znE6S4XD5PNbaH
zHEV3A7qSKbp2UeQVNxYF6hapNPRmXp0evpNoLgYQVSFPEZr1OJyQ39FFfa8DQqZrdJ3aANZCHAs
JPs/l52mLYclsUf/YJUQKhRgBDXI6gygoC7cxD+WWDg0/VZ4IIMmupZaE991IMUOsR88eEnSPhZD
9zyXEI64BI1H1JcxzGjnOiHQsM47NGYfIduan0ctQlkDaEzXVyC9ezS93AtTIQ8OJjYRWrI11tyX
HgPXuvO3Aa7aW3hb07hdKO0oE78J66nHnCJKokKQb1uoxIXtCOTpqDoh5dp/FIbFn294YnUfnCQw
oz8CX6bdCndXVG8Xv+bcAd18pHsEPOI1Y9CRj66MmtWCIfdp9nz42Xbl33r0PocZbwmrWYMHdTaj
/lM9+exFmgGcoyWpz8kNwdfaBgA5UrC6LBZ2EXe44/qZ6Xvmn7Rp5rFQMkq4tJ1++QY7ixStLncX
Lhqcr9O5j3U/jCdVxMylDO48TmrjZF14cK1rsqZnQHQfL/A1d0iC617y1ayLIlC0wZFeEuJSM34e
6sJicg5kJiEiUtvuAowrsW3nrPed6PZzIlgHhRNDU8TeCF8SF/0682teOeNhAtyezpO7xuLlXUci
Unkzz3EQG3jco8V+XnAZQ8BSy6SHBthtqOVTl77UiwRbX+VXq7GR9rUcRxIVF45iN2j9l8rKeXIY
Ft5CnqwtMMiC52OfOqzTJRbgLpxbImiU+DgeOwacC+7u269lVA40ijbJ2ElEmsbjywNXfNUWoNQu
FMVBsPctib5tjIUy9iNWdLJSZA7hu90Ybgy1TO+C+pM0sdDfmo7gt07LhvcqxcJLVviFvbMNOIXa
osZFi2W8lsTK+i19XXjeOp5s9zjmPZlHejTn+0irnU9uYrCwzh1USGqPJrIJBGRhyoxG/CA9KmRY
Nwv32l4sv2dd9Iz7otborB4T7evQtcEuGWUwrfid2eVcmIHmBHKZOvKOJ3kbDMaD1SmIZYyLO992
no3GEU8pzIkOQQS8nqM4gGPjg5tjQjBU95H6Rmke5msaS664oudr1IyWUwMFvoBkmNk0Wor6iNXj
0dBmTK58Tmwt710r1cZ74U6kQdepTOLEPyOhBi6PKmyU9On4MVic7ZynWmx8yHx2y/FukgNFSYYz
nWnSwxSm2xEVlkWZhoOk51O6s7kr8bNLxmaJfsztDo5mSeFwqiXzhn8xKiBmfyyypWGskrTn2mdl
yUWiwUsK0qMGhGMl+oRHz+yXe8YANHfSvLUtRtp7UVHdsNLpy9K94Mqe+2jdYtGIfZZ0q4vHLUKD
EXaLUa46DF6HWuDRjIfCOFc2SwyTG4onMhzlKyNnRzK4Zf5VS21ys6KOKD2oS3CMrahD7kC5ZlX4
WtEZoRXzbTDZ8sB1zcZgbPXbYGj0W4IBIhSYB91+LuEEOu2GvXEE4mpULCjac3Day81k27e2Ptg3
tDdW7/m2eS5XU3HkyVcyJslJPmoW+d3S3cRBcTPmUMgsPqpbHejmh0ZzR0R10zrVgi7XNRAyNpBT
uyuwm4SuuLNK48zOr9rAgde/4qtzjta3XEYJXB2CdeVJG2iVli1/AhfgC7FHbuEt826ZhOWoFzUb
bU0wmeQJ3K9m3JGsIImqIOd5xWo44IgZW5OiL4vu0Zs+h+TCtJPVJnU7rshF0HqJf5BA6d2cy4zw
Cdvu3xzF1Snph6Oxj95I9QnCgoEE8fbYT+lUFvDEa/YNdj42/XAFqKaKuBJ/fVz76fSDGmogVNAl
gwzJwe3H01oQJcOY1QMVshcK5+jRB972HTiiC2vWtdXR5bIc/vp1fzr687oqQOe6nExtToo/vi5H
8oLM7tTsp6xwnwet7PZlP8E/lOBWO8Ji1Xx23YS1mHgqu9xfv/pP1gNeXUX3IGa4/BIXTsx3wgM4
ftQTw633kp5KOHV+Zz5gFq6v6Bhjtce9y7/rTcexRO28gQ++oqX+Vex+p9gRscYH8d8Vu1sK/35Q
6779wF9qna+/IwygoCUkJhXpBPXvL7UO2raPTg+eipqvvyyLr2qd8Q7+tQn4x8BCiLkFc+GrTdF/
p6IFAHYsFldk/n/Ugm28les8aqjRPhwlCqIqvFU/IqnF9D47zoEbtolCM1tySn6b6EiyQazJwfcf
A6wG26aD8GjIKTr6hHU+Bb0+fXAqjoK2m/UfwR30H2Nu+d+IQW/vOn47U+ft8wualuu+pWUFxMQi
JmP2IRN2/ewkNqkAPamuq0vjdIs9bRc0ulj3TU3W87tv8W/0NtIgb9c0hX8BY0SsBGuRrWjo3/tT
8MAVjTumLS0i0VPZRtBW5ZgGN3nQ1W7oNo53jb2lcvmYXO9qsoP0gwEN+/O0VMsXb+wBRzbLbB3j
Altn7o7Fbii6Md+wXXDfe+ye5zWtuc4hkuVwbTRWs7X1xkYwGZWqWDLd5OxT3ibmzCmV/lhaDPyW
fhOoJ144jgt2ap/dC9NK1Bawaq75iTEuI2ROAyuoashnbM43AOPHMxmxCm6kXYEQHiw/38ZskhMq
SxJQpqmtf9QY/qLMeA8jBaQFjMyWJcVzm+rU2UCvtETx9braEvsZ2ts6x9i/yuAkzqvFY/xCptxN
1k1C0XRpTvNTRVEp9ngMRNeOzCKUn3n46MtIJT508mkrZtcTRcOO7+5J4M1bmRQuRVdELjUbDyL5
erM9K6jlew5TqRFmcat/KmrdhUHm6V3oA4fdyJGkwlYgueIs51ZCBvVjwoBt6/IMgiv7YIx1sqkG
T44H1acdE/SqhvNEADFZG5aErZG6hr5Fz438VRUNQMdXjgvtdmPHi3WFKQWsaxynpqSCHAgjpzyb
rzXT7L0jTFOjmtWlC9dxnrxs9unDcKu7vOom6kxaUB8j7t2V3dGgQYXkZGzxu3TbbiBtOIMo3i2m
z0E5McU211OCO0KE3KnBAYG/PC8INmgR9Zgdl8zPQt8ZvGc0jWa/lPqyCYpm2M8p5UrbAWwaJ44M
qzuPH5SStWirfkeG14AP4dNL6hscnzPFTJSJpCfTc5I/bUZHt0aNqWSVVl75J1FvFAYOA9YKS1FV
Ki9Jm65msTjWyvU6Nwu59+45eqMpjLhZ2G5nEVO/e6MjQtqsWq+qxTrCERKvsynC7+STUPlSZXD/
CLx02c7Ua/kF+HNpcIymrSlZNVUj9BsQPl36jEmnaPZBBfHrtu+76LiMi0XRlpWJJ6X6QQ6DC/G8
sB0bqYMep467otWGlyoasyLsgqHFoUE8Nd0MY1dpmxpD0g0qVjWve90bjM0owLjdzxalgHuMQOzr
tahiN15XXRmH3Yiu9RncOWEQvCyqGXd2Kqi1Mtf3xK0THgVDdd0lMm3CFmTvc1/D6FNgPi71Sa8P
UMbzM2NDtRhCI8ZenVa32TLSeDzWbUCMJeDVOvXe5oTEOsVfhty0JOUVetHuPw6pmxEhSQW//RTj
nWxr0txpLRvAqQ5nJkHSaBU4ArBqIrmRN70+ThrayzT+oWfdqN9kaedQlR5J9iINU9ZnENaBE0JR
Jm+plvKAdw7XKRvNzcC5gYOSNghEX3N5LHpLo942l9YCa2aKzKigusu2jfnZGUfQpkdfpDr/yFHV
qOeCnhTbmFuMRYqnKp6KtCdG71TPVMixV5+7pb+qu8U9tb3Bb4w1r9a2EqpLphIoza4lzXQL8R7V
zK1TE6nUyCagsDHsurrmxmIOXNx2TgExhjaF2gn9WYgDdoWBkiExJOV1ifQMm4vfgGuXHNQBSrcv
TnZLfgc4nhONYdV33mfop5LYedrR51bEC3652ndnfQXJ1u9WSevJTzXIl1PizjgxSGrXq4i5O22y
TFlz2dd/9MbwgZC/exCwfR0VlpbvR7ewilCjPUfsfEDXeIj8lHZ5sybUYjtZtDWIPd8kloig2Wrk
/5JCdg9mPk4uoP7ReaFghVZ2YRnJtpbgqsyaVErBEe7aRru9IkiYXI/eQlptaP3iMLUkUXDFdcaV
BWjrEODTJk7UR+Rqec4svOVgDu2g5djAQdMz0cR7DEpjbTIpnwevmneVtGhMY1KXdRgdAbo4sWNT
Z8SC35dW//HyHP134/i7jaODHPfdluMnTN7dn1WlMFzPVfr8wwby2w++jnttPNkmG0Wmb4q34X+3
gVR7S4jwsD0ue0S1PXrdQJrv+K9UmIXhMWYNhxPF6waSITFuEsbAvsG0RG35/sG499vJ7oeTn6co
JZ7BKIrNrPt2B1lwxSxlo8/Mo6p8Dkej5mntFIpqFsHy2VAWYFhr2D4EG+TgwpBivNcd0Ix57i4t
Hsd1UuhagAt1KJwwQQbTVpxqRhb0l0YM0a10ibKXs6GHdsqQZLUgmlKFqfU9o5mZWnu3MBuaEdBU
N94ygxA3E45JG9jFy06jjumRmoPuOKtgPftqHY1sWT5Epkbu3qaYZdMFKo1PC0lLSZvK6OuXvL5x
ie5fUvz5JdFfY4Wh+l0F/UmcReGYVPvUW9I/IYLEL1KBASZ+5smZ62wMyULa18mFIQB+hIECmFri
fKPCDNQKOMAgr7gSCkKQ1slwIyRgAkMhCiI9glZQK3ABW6Yc02icCWIfgA0mhTjQFOygKEvkKiRg
cu4KhuB3fMzYCpHJyNbrRyov6ctWAAVToRTMgE/eTsEr0DBe3g0KuTAo+IKuMAwZO+3b5MJmIJ9Z
HckWNMiQoBtymXhbk236sFbtjVQjxvqG9A8Z2Q7/cUZlpf6RDelwPcKF6J14uDcw3Pk7tu5wI0w6
PFAjFE6i6kbrcSpyc8tszt/RiJDBnaBV/gZjLo5jS8/XZU2+3nFEfyZO6Gcb96KXKOWkVxqKjZji
iTsV5Ql7STse3LE7e8Rnt+6VBgModvxkKF2mK63pVvSZsw4QbrTeH9bORctRqo6l9B3moRFya1a9
JwFr32Da+8jMyQ1xgubhrDSiSqlFs9KNXM0p9xIpSa+NYZ2T8T1HSmcaleIUKe2JhxNsG57HpS0Z
DI96HUYXvSpQ0lVGQfWWFGT+FRTzixEF2ra+KF6JEr+4yFl5lSDWK2mMLgswWJj94ZCZduhWzvua
q22NG+QKI26yKpXMxvjraaHHaLUo+S1RQpyjJDmpxLl4RKYzMDrhoke6A2wbHxol5zlF09wgMwZH
j3IH0q7Ifp0xiXVxkQJFy3Vz0QcnJRU2bFJWI+OSMLsoiZyGePYoeXFWQiNNhTaio2uXMxKkH2Hb
2rLhl2oLbSw2UmX2TbiEvqhkzFljwnhvIn7Le6dXWf6VA5bfeDRA/mUb3cnSK7fTvfeUNkTJx8le
EAFHIyuoDA/UGLOgaoXXF+mJfIXJwbQB8lAwHhTrLrIoWGLcqjlPeICr7CBrVWFT1Asj4YnOD7va
ddDYxb1IU1sCC7psYOPLbjZndJR9yvOhW6qQns3KI0zn9OZ6btxgCUXPkYYTVxrHn0ojjUHTJgaN
7LlWl8h5sgbbMQHkiBMG05PSZuXsERLHj+VvUECHPN7Pg29/GutKDi9eHhi5y8wJWotYFeNQH9lX
Mg7nAJIPFv9wqcej0dbRKpzFTAofqpw2z7XeogmszaEzOalrROj/fVL/v7JYHsTYXz2pz0n95c//
OfTFc/Xlhyf1tx98fVIb74iaIn+i5lBddslcvRqz8GzhOtCD/zi2/u85zU9g5lG89r8iXK+2LP46
UBIXzcj8R35NMPlvlQz0Q0u3LX4Hfi/rrYunRXvvyoAmWs2DPpjNSX0f5DQH0aQRUEJgOk+yFOIG
ugRG4rF5KmJHO+iSY0s9FqzKS5KHTW+XgLnK6q4Y9UcGFjElSEWbsZJh7MLfaB062hQYDGjeFjaz
XPm9d2pAqqzMybjLGKY8B1Z5Q/zwxtIkpT7oTUPnUK8skQoKMfqgitKvoz6mpxLn27r1GqZXVd2u
dM1fVpPDIZz85VUd6Heu0VuroJPPuMYnoondZrYJlTIX+9oXGc9nK5439FWcPGvaScL7tFtVX4O8
uoG1dY4mhx7EdNzSAnQDDPPOzuYrPeZPgWWnSSZ9ZhdRh3W7vDgDg1ZhvOCQfmrnflsXcL+7MrE+
Qnjap50PDV0nx173Ctqh+SdjsJ5yUTx7NARs9Vie9S6/UZ/AwFMwxJL9NWtUhxNc1K1VzHVolWQ5
xthLVkKKh9iSZ7+aKB0gLHfoiuCFHUCwMxJ7T3vOVU5S4LAUeF002fPB6DrHjPRoJnTmTDmD/WQ+
y8Z+Sqz8yHnsuWszIDzOiekpsyzX7jc2b0ja6dd6mO/sgu9qtoYtHEfOJ7YCZSE+TRysVnB4YbLV
fFBm0jE/cOjmZBuQbNI8GNbMh2sw7KzHsaY+y6R8Hg0mnvpMa8jAioj3pcdNyx/Q2uVO9vrdYMIm
SLDV+jRfaUK/ajz6jNEBvloFf8wx0ps8n67YNTp7ICMuhzXeYW3PjyBESCMMbkGgydLCvOeFRIok
kkCFuu6c7FjPy2NntxGr9vRQ6k44zZVcV/SJ0sWRPlfUGmwKc3rx6+VKmHHKAt6lRG+9p3TS//Bb
6zYg6LN2pbGdaTdfHHqX2kk8MBndU283cKFa+7jkOwIaVqzzgYwECtyVW88JHly+T6RcC0MNV8K0
DMOqNUtr1fT6YxUbL4ElIStN9CwPsG8NTzy03fhgT8XXUs9Y1jELhWM5PViRkRATGpptwQFys7ga
xzSsTuvL525U7olT91PdVtkWGvapcWxvO6if431S+OZxKVruU+p1857iO7qwDOhrptZ8hlESrEmF
zWGnReK9RcVdWExxtJ5b21nPCE/71pvFsa0dcejBkxwmoZGewEO2aZempBm3mbdYrMSxxAyyNrXC
ehmM/vMsOvfa8ClU4Kqp09YOO+bKWRjAQQu9fJHPkVeTKgHcgLyX2W31mFfRYzkxNgsXuw/SFa16
a3wWJ4qIP9MjI9aYLDYTx3Cao9OwGeZu09pTwtyQ2Qy2aHrIjn49YPv22lOhJXdVDV0TmOZjrZHm
omHIAYnhPGML616qCldepWXJpnBbqB/w85olcLdlWo6hOdfRnTEAnY4rLv8lM19qwpzw9Uv4T0Jf
u5NpbC2v5nuj3xnzCpdhG3EOmVDSGRp6424yuejm3HvyNJd64lYeItF91WR3Zbv58buHzt8o0j9Z
IxUvHU8tNQ0uw7a3U6CURDluorze20LDHT+2A1Gp6ZQ67c0SGe5v9O+3kwE1cQp4oFnEXWE8vp3o
MSQeK3f2AJZxq4eEkI5mYVFRZLGg//p9vVX5eSWltHu8GIkGpmw/6uzS8yYrg1S2N4f8GeEKPAnL
cWbIeW0hCdUH/pO+/fVr/jxR4zWhV2IgBmPJP398zdiqgsSHKcK+zEk2Ti8esJIUa82y91JzChW6
OlLueNX1rG6/fumfSlou7zdQbl4O4vg438wVmNXJBbG42vdlZ4UZoMm7GfVcLRdXWZ3lez2YXmQ/
oQpLWO+Z6Llv4XzD+plfEmLUcbVcjTEzXPStfUDZ6Brgzsb05ZUElbaiTKJZI0mt2jq7qdyO7jhx
nsr4UXcS+hAm+zTCJFhPdR3sHKduPsXYcNfMDOfw1+/0by4h+sh1k4GloRMTePPFmkUa4I+yq31i
9lu7ZjIeLHcgMtvffKJqHPZm+hzwQrh4oZJCBnprBA+k4U/8j1yrAU2uHKXuZoNiLB1xgs10kIVU
zNwMsVG+L8R85w16+T5RPan2En9tBeuy2qpAs8vBDk5XscZYIJDjgxa4J6sTu8RnuXdw7sDAgMfb
Tub0FDvmvCtjs1HeO2DBetefq3x6nLA3EOdL7eOQ+uVGokdf4Yz8GqWOu6rygm9x8usd6ZOvUb08
+rgiloGTxtRYewo99rTYpeu4XC6Nr1e5Rw+GOS533owsj9ZnAOfXPncO5D3PYI/16y/sb1YYzPsq
Y46n3nTegl0XT6tbm4rJ/SJp8mM7MbGygeMAjiqt/a9fS03Mf9CNuOsdnecUg3WPEZ/637+baXfm
nNK4NVd0g4kzidhjCafzNy/xNysL/Yembat//9nbjaMwHwpdr/Z1IBr4pxNQzGh5USt9uljzbkCI
z017H2jmSUZBsgFFeNSm6GOfZX/4LnBvoi8dFqDM2sMB4iEbsDo1c3mD4PN1cSUs5yjN94XlLvi1
LHr5qJC9LlJ3I/zmg4/AsnJ7Pz7Yc0qekdrIFeYGAtdB22zNzkxWlKqbO+Anw0o3069OxSXYpvmN
mHJS8PGskKFsUA2OsA7p+Iqz+Frow7muzGRjW8s3DOF/7Y+y/+aO5bugtwXGhA4cwvzxS6nMhsjq
XFZ7o+CgIAgsrVOYaSuTxrQbg4kD4WtgLMXsn0rGZOBVOiD6Rnk7ZFzLUU7FHh0FWxktEvsOwSd6
wZ5k1lihr3Omhh5/ikbPXY+Rc0pQBkO8ZBTbAnsMmZ89UobwsvT6KvXSe7qp2FW1vOFOm3Z5oj/O
bMRWTZQ0O6ugxb6R59hx1UiO69NuWPh6V5CR16DUlFER7ExneQyaTtz8+qr6m5uEZ4b6P/RTTm9v
PiMZt3jlpKj2kooztjgUa0l+HRuFL2ri33wjwB1+vk98nsIsa9j+/Z/uyda2ZmSgsdp3cGLJlfZ1
6EfZMeJJFRh8Pwtjg9Uyc0CCnjassowdYFzcuDkbwLGOXIZbYA0YSrSbAL0PcEU/UMfl/9Hn5N6F
f1sEJaVYgfJuV7UVWk3/UmbLeSoQXT31MOYyi638OZJqlwpXNlv0m3Yk1j3V5prt6gYSqL8d+Eov
x8vFnqwwdfiDgfKsagM/0UixbaJxWBXLkBwmLI2XQ1BUTXUo4TYfq1E+pAMHSR/llxgxRz1nkQ/d
EAPot8H5W4KpiXFHOyz+KXZrhjeG9IfNofoPWsl/QzaEC7IZIdfZXb9Rt1E/ORBw5IMbqwOEk2vc
T9jTi5bdEjDYGwIffug1/OkO3ajNHG6xIWqvA2d6IWUTSirrqCFKb1IYY7jt2Yrbhf2UJeIsCbBA
0XX2xGGOROqPC0An4KzcwMNQHDkUgw7iyZLGgguTu8OVww1znc8JqLdjbjgnQT2FZXbzWh2MGLqn
O0kU/Aq+5Ams65OJDfI3z2P3b25v9jogPjAycUXpb3YeBRbYFjBWue+9+QUU35mx6In9BR+ew22t
9l+Xo3Y9AAIeAnZ6l3u+SobtLHu5gmD5UiFohcT0s02QB6EvOsvDJRrTZWv61SaYxnlfGL3GAS0v
VU4y3ZDBjl9arQhumg4mwILBejMsuGYrnhfrxWNSoLHGZMP8KCy2W3pnNSQf03E9xRAOC5+ddczB
ENReYtV8ITHbbC+jFYKW6hUYynPncyQFfXwjxvFsO7ji6sKdNgz7rLCVyxX2ZGrG4cKWhrYA35tf
3H5ptl0znD1OB/s8dU+ChwiHzPHBIrqidvOD9/p8/XcW9ptZGKAh45cmqvt6HJL/WT/jRUl/bI76
60dfNTb/ncNfhe7mYgH8nnjkW+9wH7KhYAODYwfF7HUWZjnvTDxzjo8F27VN7Fb/NwsjK82zzuGW
eE1Y/4NZGKScN2s1pi3dIYzN3+ly3n97khnBqVddltYggjwG+wHsGFSIKsVcDCJx61Ys5AyyM/99
kFoYh820Sk+o43UoQKr6YYdbmQs1tf6XvTNbjhu5uu4ToQOZGBK4rblYnIqkKFE3CEqUMM8znv5b
WXL/brH7l8K+th3RbXeLRBWQyOGcvdf+6LbRfA/Gu3gcWjf4jP0RFfhiYV1RRB8fqkaHt4HUcU6x
Pp7Byi+n9Tilbr7pAH0hJ7CgM12zz4cMTlWc1wgUFEjHOqu3tR/TKSZ3g10eheVoouadFN/bvEc5
qvzZ3qVGa99FNOPv0yiw10ZJPWBr1oZ11QQz0hAeQQELzopkdBymFhJ1Obs3EkxKxXQW4OTJLYtO
E0YzZk2z2E5ZPbyYOR8KRnrQfeMqAj2RXaByCnriZ9CK1JCklZvNP5LpEZC4zTpl/wxDjXbZITbZ
uG6txcy/xzzwg4O69J7uCFHoYomDt8V1mIFTAnM/Vgu5qWvoau1H7M7tx2I00wdQnnirMLfdjX1Q
PFUIpO66lkCP01RPobOxCR7FRBPRGaG5lokAUmxNg2GJKu88pXyumsWDeUoEQb4yrTiYOKhO6rzE
S/VZhJ53H2TsZFbM5abYBD6J9Bs/G8ud8nIyCBZ1nKq8uktF7d87cL+i6wSm8aHl/u0G5CHX9Dfq
/RJFOvjVh4F5MQcQIFI+krrsnQ3OEZxSCOnxZ8+BNsWaxBpD0DnqtyPhutaVQarVEVFZeZc29WA8
LvRmtq5KxJXd0pciB7W3WZul0x5A6HV8ZyKbrCKuv4ysXy8NMoGP9HJtTOeUvlytDMC+b+SwRLsI
LD2NDf88VTQ6ZlblR9ao8DxZCwIxf2qoMTkwVSjgtQTuQX4h2hfZ2KtHhDPuDuFfV5Wlwl0/m3Bp
pqSID4Gqu+WIPYzDVBz0xrUkpnZcj+iftpZJhiypwTRIu2Pk0DVahWPVPyCQctLrCL7MfeUZwloJ
KkMfCjrBN9GPBFfrEudKxJDOdnUvQa8hxBf8R0byIwP2Egg7X8Jh0ZNrTZyOjAW9QnxseomSBYHQ
kyuL9djbhc0lbxYTjNFddZcg2gwhXvxRVi1xtA7/aVYFw+eTCkLjcR4JL5NpcKPyfDjFQ9d+jAi8
DXySb7NLCG4CG4pEXGld8nHD3FTEWwE//OBY6MDiBTOXqVN1g4Z8XVMn7XaWmR0J3xmf407GG8OP
yhtkfvW2ZQ1LetJ6Y4C0aEoSKTykatH4TO80dA+83sZTEZL3WzYN6KyeIMQKISGJwHGC1wsacAhz
BFfnm1PwGQ6zGQOaHXrZb+Zumk4GLrgjGUfOZvaLh3LxrrukDVBkinbte+V0NcZJv1WwAiktR5CT
Swruhm28OQszTRZAAg6WPaZo0nNiiV0AyOItYWiP3dLCkwpHrVNznkWjUyH6vmcv25d3OD0eiOeT
tAQ4CqMjxINj1yGtbpxBXuUCMiAwmP5ucTKLqv2WzOrWXGTwAt9kPEw4ZR4LVO53yVC2a5gpqPAI
B7onF8/a1Tq9doyjeW+7y21ce4BYcACso6jNdrNIyZI3+ClBPQCTWVNWREgvL2WgKJVm6m6pmptu
TAPUVRHVSqts9nVQNLsE6PxN0wTjndtm3gqS9RdkOPW+iIW3jYM52GHboV8eOO26JN7gsJRsZrJh
MHQcmjjNGZnpvQo/ayXUJhScfFJFUDhM75KNSdl8BAc1Hsw87D5Q7+kYGKOxx43yvW/cbD+TRr7t
GjKGByGDz1bqwMicgsg+IinLsexyyjj2LqeFg5XbzqnAy7LDKEVftQoJ7apwNlx55L+tJ8NQ576K
/H28sDQlOW62zrFzRoW7qNu5rcECQ8qPk61Xx92D39bBs19jbbOcPCB7qo9Ah3n1l6JMS84mgD4/
VeRso4XiMB3E0tvlbefvy2WoXipomx/9JjS23UAKUTkWy23hyfI01yMaewxyZ4t/cdO6k3HHUfpZ
4Ts118KHnB22SMtohopp1U9dKq6cKQmv/TT3fGpkTr3OurhX61Sya1zVbrxs7BHRrIOlaD1IYd1a
ML2Qk0RTszIqgo4VisG9qlR6ZTQhisIq7Fe10RvP+Enaj4y4ot7E/VidTKt5cIOkPFPsN2+tBJCo
By0LjS/DwCbIZJLtetJNG0kkOY4Z28DOrJJvFl20b33eUIeLAMSv0beMxOXZ7nxVUCax1slcw4R2
YvGhhFb8EPkpMWZeH24rIiSu60B+Nvz+exwX4SdUQeCRZkikre18KGzHIPW9JZ3BSnE8CrKul7kO
PoSNvafA+jlw+6+erJ39UtrdaglIXbHi+dM8zP6my0q5Uap5rXMYVINlHslvQaksZPUtJDpqlSYG
thsStw8DNplyLZfZpkERiHu84802bcf0XAj3tghRSFLi67d5J/HHSmgl3XqMmrHatiJfbsO5C7ZV
3r6RofhEG4KtFPsLqjGkV1gDiYwCsB3dRWiOvp5cU6fWm5naW3ec6lYTq9w2KoL4VabpkyFd+mdj
bX6OpCIHNvbUN5ySD/0gvoOGW3lNjNHaUC8FIOpN7eCam1JTXflzsACf6200ORDWQs4C9OKv4JwH
zJ1VtR2gyW28cCALcprzozVUwLhxtCSu+BCPc3qdMeZXAMTFTkCa2cukQ/1sJvtmyKqrspse7SVq
d2KJCjqbGo+XLG8dzpJ1Z/XlI2V7PFftwr0OcmumnkIAHHbSbjUXbb4jsg2HlOF9DUL5SaBCeTFr
x7rDF0B2uOeca9ExrpyvuczFMSajeVuRMXgiPu/iBPqm8pGYGPFG1bOONgTvVWsS/saDV8GVae3K
3sb491aD50Z7dizqAetZuEGZmOxMdo93slDBfUNGWcNDJ4pzH0fmbTS39pqUboYoHTygDJPckE+A
LbJKPuD6dumqgpSpxthB6iSL8qGPMBknHAUVgXCOi4ffZkm/NurW3ZD78twl8V5vNmtR3KHoDNf2
6Gsu0HdwOAcaaJilDfMuGNu7JUP8EXWki7QK0lX+mb5ogcR9ehrb/r4S3V1nFDfs1gjIdhcqbR3M
HmLlML9BtiPflNfc8TLS6RwrdmhVKdu5RqLuXbt5Deobpamcke0Sw5Iv97Ip0v/le5BsE3fz7w5+
FtX/v5TX/iaCfEIE+a1tv337q67C+vFTf1poxB+ujnFHqWgpftm/NBW+Se6HY+GPQRxJK0cLI/+l
qrDcP9BTQJy18UwJfVD894nP/sPXdhufRprjWf5/pn4ks/3dic+TYENI1DXpPpiAZt9VVNTc4AUc
neJokCUhqv3ADjAZtqQyjmRN5eyzVjoye7zuJES7vK0pWLWk5Cpm1UOd2zGVl6DNtxxbxW0LEJWS
u5luXc5MmzB0IWuOjQUszp0+5SjEamRyjvXqh4U4ysoEzOk7bOuj0KYQrd76ouqOg9WGewT84QY/
d70WQRqtF5wa+3kwTY53lo3t3p/ancOulJg0D8VgMpef7Kr2XoumzY89QTk7M3Z3fYvTxOxohQ5J
HN6JBqNiMcfZk0TRTLJUa6NcQ5NUfopEX+8l8vorKIZ6syZd90vgqSpaTTkykVXehOFNiQvkQ5p0
Hnkmi/nQj43cFJk6D73wb0Bd1RsvB4+HUxHTPKsY2U/9sElj5togMZt9o+jYjTFecTrF57Iq1bHB
0LEjBZLFjln/rlD+VVikG6ec0nuIkkw+ARlnSBO8LTacctXDS31sMCxtx9o21+jC7Guf+OFj3y7G
ITAWjkppZFxR/662MIWXdYQ1c9Mix7qp3Qi1aO0ZOg2a/hC5ufZWYvC6DoPc2duVyHeythx+a7uc
q0G2Nyo2WFJ6+eRO+fR15rS9bUfsOYFK2/OSMh8TV5DtXOAzG6Oa5gc7TtSXnumrKubPZh63e5xB
yaEfQpCa0g+eBy8ud0REuG9eTBY13QGZ3ISIGymUVcSyTlOXb708GzYxJYUDq3Ozw7OOwNLU+ZI4
rVahR8YVoVX+F68pxu9QWv3dQnyKx1Y9L7a8N/bZpuCXXc9J9SFCgvfBoy3watDmo6G2OOYNoWrD
yTNYEsvc5CHHflRtq5CjM5FsIF458l0FplvcWWIobzAvfogmg/I9Ddb64PVlep7KGp57ASFS5g1u
4Ro+HIIiO2nWMSdOdeiNPp53TZtSKPF7O03XSz+NV2zjdkkhB5+Npc57sysP0BvuDE4eMj/Mvcce
e/EdUqTt3iTGWMLztUYcqvh9QwV5AWfCJJf8HqfCwUeBuIr6or5pXPlaZrUKrmsrm6JTJbKPbtyo
h7x09rhohHFs494O5D7r2PCp1eCPhf8VoEWNjiqYlztMr+1920sv/0q3lh0G+carwuv6D041WZo3
H7EvyvBY2UFL+bTpxZbkev9qhDyH3SZoYcBWkVs9VJORJzic5yE8VLZKmw8yG+102jiIczss8sDe
4Wq0jtca2PUTEoCZKLnv+UBsXuAmlE62kHpNYrPqsVublRHe1rPK1UeTOlndbFtnFudi8vvgLQlQ
dDjx4q+Y4UhntQ06p2xSGLlOSixL3tNUAUmTrqdBW4vNzk++kDU8GwevGHC9OGU2GiuwxmQmDxeY
i94J2DcjuGOgGnCGUoyMjBQTu8hRRJ05rIp6nO7xZdlvFBu6dE/RYKC2NeMh2gzk91JFp8zibwsn
5ZILEAcXBY2JBz9EVks1IaNfYY5VvGfu0xbYNMB2jDkmxzQdxolF/dkvyjswDLJ0YTjVkdWd0mx0
TJK8BhQpalLhFkOTewdOc9o5NnUk08yGZNU43GPqBsH8BLNMnhrXaJtVWja1uV5yf0THYrk3hW/X
xzT2ee8nJ9g4aUacq+zJCuiFjPbwWr19SWzxfSGz6yVEGrhqhFMSBKS5xVWl8Ht0dkRdzlO8VENc
1Zu+6MWqw8ingw72yD8T/a6STCRCN942YWkZO5MU40eVIVh3JXrhNTggY+UaRYHGi6hfb1CUrl2q
bbhPJBtwyz/NkE9WWd2ITTrZIV1PjgmrZekzc5W3y/y1nusvrFHNraZy4WgOgKvg8/FW0qzNx3AR
wQ4QkvfBgTdztm0jYHEoMgiiqr0rOw/3vzGbVwPO/6+LdB3UDGLTKuRrTJ3BIedXfUqViDegSLyX
QdRTCU1GVofEqaeTWtRyQyfSW4U1sUnVOCfs5i0Oc3WJj4fIH/Z2Npo0E7F5Z0UkJyQDAdwJe/h7
evsI99HHtcR9flhU2R1nd+j3oimWPeETDsFEgsLX0hrgdTKyzhUlt2TTTNI7xRZTvC8tzFGNVaxo
7E2Pk287KymoRIZES95Xc0hMMPLHrZ34SJ35AruqRd5HMLQdMTUu9ieLiGLWQsevXgdPdjdCLeIb
9ZNy53SLtSXiXhzctrY+EvNcocMvww2cS1DQMQeNpuiy29Qc6+ee9/CGY31z7+D6uEYuUxDBVyTX
nMTifW1Fw20KypeQz8w9EDX8ufbs+Homsf5jQHnmNgiEzy9pXXYCJFWueg8mc5lb5m07RXm3jnnz
751ETXv8JM0ragkcF266sTjCnpG5TIDWc8895hy7zoQ+ItQjKf7LiJFxVU25uU3BQB9J9vtIW8vl
QMEpPOPMqm1NFhrStPEwdcKJKAJza5NSeOPEsYlLqdVkySYELQHtemNzKKbTiJfKkH3nbXpyituV
DZjHN6idtsPkYgVBO7OmhDDHqyKU9MtzLeFZmakrQn6bSSiz5fFSk9O6AQLvvMqJvfxkc8paKTNh
JmjweaFhHKidqUeLdFMwE5CZ4jB6at25is+XTev/Gju/29+jt2Hf/f93x398pZDNob8sftrg//ix
f23wcQ39QS8dtoKjNSGoFv/fJh/txh/Kci129/oc8adqGi6uiaoDKbPjolLQpvo/VdPkI5PsYyG3
xK9q03f6T9xNXOIvGhV4j1iocFghzOY0ITmB8O//olFZyqXG4tG755yQ4WVdUBk9N/TPyWcd6/bz
X27MP8j79C/7tyDmcjEkBVr/5tvIVd5rL0Jn0makzj5Hxly9FHYpn+Zu8J/psLP4udJEqAWY8tUf
kubwX1yadpWp2ZIuN/Xn7xkbqZi6UthnzgVcmqKgDzd/5KVUvcua600s363ZgO5B5kzF8NeX/1lR
ob+5krZEc4QFmwf3/vLSikl8xeZxznLNDPWMAWyJ2fVLdRWX+nJTzuv962tKxsi7281FGSo2ew9A
CtY7GUdR4RoOK1+ewSzJp4Il8ihzFx6d4sj3fEFK2TF2WBwofdPu4Y50b25FKTQzXO5DjWF1X2HM
mg4txcJguyzgmOBMtvU6cAZTnIYqAKAXL7raDNuLjcmUFVCifv09fgai/Lh3Ludi3fJk922/09h5
o2f1k4rkWfQGY6VH/zZlfToRqjeJJ4TV5WnSHLRfX/Vn+eS/ropQyFV0OkFnvhswVLpVMjmNOCdg
CZ4KXNV7dm7RdzOZ6vMFSAqLXtw6ysf/fsHU/Pr6f38xlSU8IkXYkjJu3r8rOHCLFFSxOP/gIuoX
htyO6T4canH760u9E+BcviseSt4sz+SCfxMXBrPqCtPsxdmOfZCPMA5S8iQEi0xgWe3blNoEF5qu
fjtNYF6VGnlZDBbae3p1xm8e9z99cZwczJbYyK2/jVppG6Vfm4F57rual8RWtByvJYWGARN/6v8X
L4kuvPBe8l/1N5GeqBIzNqxBskFgrS7mCMQdWzLKjBr1mTeJTW20LU91HTPKfdBZt/ngk+M+J3TR
VtRyy5PhgtILa4cmYWpK2kfp4G8vgNAoIjea35rwljmYHsYrH7tTtvvNA/yH6YVQcUWNhqXCZ8T+
PLslWRj03uyLc0ARod4tClLZZdxwUq5emgb9bAbC/AXxnX99AZeFMRXHdTv79QGxH8eLOLVhry3j
AhhNBGb75mkc6K8/5z99TCrAHnJrPqzzXjxgTLIf3MAWZzrF3JDLbRaa6SPI5HmCr/a7ka1X0J+m
QCx2jGrWXEpkVKLeXzHvyA8nuKI9jwDmTk6XO6+BP+m/WGDrepOkN6LKIMQFcQDkCI8c5eyRasFj
DP+hWlnF3L1ZJchS/HXx3jR4CWLL9q5tPSYut6hl1XBxxWlG3qDo6mg0swHU60iEjrjVvb7fKOb4
Bu+/Ft+E52wxcvEk/82RvHipr2riSM+l1hf51bw0m0QZyR0H+7k7FAN803WiBgLypGNkLoedPIh2
fsS5cYVc1DLX80TwhkwkmXx5p3YDES3dIXLbXqAMD2eL7BMnWDamtfiAl6LR+FAZ9OU2pipLcCDh
rAlpvoraDWAg3oykHUkFyTnb00nBmm97VXHuOWaevDZPrmXulbdDQjd845UNQkLsEsYnMasUQMec
fTWpLW5ItG0w48zLgpWS1I+3GSGTe9XNUbGJO9bvK9N3EDzXVlJpTA7H5CnykYvbZQtpToEnWEHP
M6rnvsigklqBUo8+CksTXVdIMH0jhxp0oxM24J1dyK7ANKT3BeUW0NyCll1KktzSkQHc93ZzlHTA
jWMAQedahj1ey2oIrkxKrzTAB9GvFam8zRnhsLDRxnaFw3lDUosETVZV94p09WbNcSsKNl5CckCI
5uG5ShkjBHbzyrklbOka5Va4ZWvgb5XoKARRjHFeW8JW43XhMduwBWQiHiqIsW0882OzIh55E1hY
ctD3ZxwcMZCqa8g2ac/KLCLhkTVe9KaqroC1JfONa5X1tTHBSNmFc5lHCHzjyTvaYRzdwiXuvnpF
6pacByNzb8YwE3CxhbQdbUgu+FdIQ6heRtNcPonWw4k1eBP4CE9+mbuypK5St3sF9nJHNED5mcOV
84lTvEM7soreGCjTt5AQdvpxUVhszJ7Hs46CDq9qWDnI1dSwZmDlpgV1tpgmbzVz3Frhf3mza4JJ
CAQKqyfDIUTlNBReSwu3KBB0PimyAk2fAYDDTG1ylUNjX5EGDOgIRSeMNh1JLUAzInlM7djAeISA
ZEY+5KXCrz4Z0eBafNw0KTQKcs69HQByNj8L7t8yTbnThbaAmSGyK2Z7w36tvVFZ2zYjDGKVE/T4
AcArT2wOOhaFeQZHMijNx/RL5op4ZlSuIuDt6c4m8BXBiVBwpSj3gXEWCw81Bl28Ns3G24z+yPAq
wpZHn9IzbmI7PPfKW7r1MsMkDpwRbUhssl8F2stslMNTvhDRRynbtxaeKq1ZWIyGzTyk7ByceIOP
CWJN1HqwCSx+PX1XPhwnDhDWVOefe+QDm3TOyxORjfKpxjzBHyoz/7rrqFBxUlUBolLbhxwjRMc/
CemWE6UUs/HB6cI/WBT9753ncHMayUoNUtjiTzQIq24pOTLF+A6fKryAlFU5PUjHZVFH0QWvWs+R
7OG868BhEVVJ3RyC0mvfaoKneqS1tnhq215DXvSnzfueghjI3+m+ZNtJRJMTz/dQTfifaeba5GkR
moaFcBC3+JgEckd2hrO8yAUA5UMHmR/6mOOGlSUSDZqc7iFcQwO9UHRnyb0nH4YvxSvJlVJSo97i
ksGAGLZ9G5q5ItcpYfdppgO07AzDHQ6c9q3SXNDaD+uXJEUTtp7idn64bBQWwnmIfdI8vcvxnaxj
Hq2m9lOcSd5sK1PcC03RpVJs3lKqM9ZkDFPPaLK0vGYY8eyk/rRYRFl4WhioF9S2mZhswksUVVtH
pNVL0Gu/5JwiT9sGkphpxJ+o54YSG9wReCCffOBnhlVJZsZ0XRsNLNLLBqfXW5V0Sbq3H4efC11v
TnzN8nRmctFsI61BBmOMp9yJ/x7eg2MDabJApLLs8AErSatjpdNWE9reIviCIo+LF5dXSBAkNO0G
MkDYBrHydJtmPHv2CLfbb3lGVeCxueP/+qFgAabFz9xW6qMKKrB4L2bBxgAp4tHlSd+iolNHvk55
sgbDfYjnfp5XRpTxaYc+bg7jyIrb6eHp0A+/NYnqAnSE4bPZJgPbVdtL5v6mGkMjOuQRlkHU5kSJ
rzBtetYWizEfBggRJBo75Z51wvOfpyFWT0lKfNK2q02gtBdGbhZlzmuUA5haIXnj+18mAcwvkAPi
gruSUTi9dmfHOpKhxwvn6svnI0hzRFtsxzpRvSSC9CQ/5Kmy3a8P8Nd4qkhjvE3GQs59GNmCXijq
UAym+2kO3dfGw26T4vuhoxYvANdDhze+aVo+yWUkIjsT7WmMmQIcwR59K5qMyYeIwbC99yEejUev
1A8oqTEk7mQZ1Ie8obIWd8vkQ+NajBbdQ6exuZ6WS0qq3I9wx51XcrvFkzQ8zgB+wjHERvP0NFqa
TWlJrXZknveBdsZ+9eKGFS96LUaY9PobshKxR25dZqCmRAl+OfAusJ1fFmGh6Ak5osZM3eZq5Ej7
1Nf8w5IWp7Xt9C5tARMCAVNvzC/L5ryYjKgqw5NteRHffSFI7LqQxH6Bfco3jYYcX+5aUw2TD6dB
AHpq9MeJXL5FGgf2a9V3vK+FBolmaTE9mMtsBRtlLRZ9wQyVmUPp7g2ZPS8Xfkhmx6htQIVFDHn6
HsTmPESxTsQYB1VDKnOIE3AQaTsPUzOC1SroaGgSvanh7npm4U/7z4Uu8mdZb8OlL41yS891zK5y
At7zbdZHsn7EcDYyRIKUG40zWNyiP9Nz3yTJtStDwNpY6Qgf4khud5xXKH6Wp8sN+DEX6YP7oOn/
l4m1CRUrzmXsBuHEskYacHOYVDx/QfUXnC/j05Z9sEdlR2JOUdvpjeo9hohn4hIGnT5cReFM9fPH
gMjH3PteqSEd1rlGPBtJgfdYd0FCCIdPl1HhEpeMGwbl0q2LqHMv6oLoEkdXG9JWE7jcohC4Tp2C
mQhHtbFWtaQIgfcG0HCsv5Ax5ow+3Di40W0Eh/uZjVCzYb4Xt/A0yHrQk4MTIfjaiCzkzVJBzQqj
UEnvyopBA0eV2Z7Q9TtoL8uZkzqD2oSX06+7kUn7MgPaKfHS1FiRMq67AJjLyqcfQdNXjbw2egEq
VnNozeO6GjomBfKLh2BXGx4E7uICwk56hPRbq565bljN08OPMIGKo9qzr2ncoRPyvft58Bjd0u6M
TWI3YH6IlKiWxwGg1nToiM+M7oTuwh4LptFboO58CsfruB9hXDLaTREszVPn9GxCQiP1ny/doYLO
G99X+SOcGKkee2/K7yj5fyVeBFw4RPQDdDHa4pqmOqZh8j0kKBv9Ci1ny+VITZ6oxQs8sTxSsGdF
muOR2HhKnj47lNl9TpOZ+xxXPNDSGZdpb/SJtTMLSGV0NJD0QDfLj9T6kxvLboVYs2rmR07206EQ
NHnJ4KuKm6Akoc2fMvYLrsS/iPyUEda0svO209R25hVO7Sy6SgK8gUDZI/ZUvY1vXGZ0YoxSUoWh
ygZ+NoPp+RgmksfT5BV/rX3BTbKcZbqnAgiWwUJYR0mceake2OPkektXR970kIYIpLKpNtZIX3ln
9EE5hSR9Gi2fV9WP6oJsPtDN98GiKDbJkv0B2Vx80umymAR0Z15IsyrTb+WFA5z6FfkZeg0XtIKe
A5xLIaosPdmZmK6x2CbkWjYdc1rpTio4UU/TJPMSeLEf2sex8sVtODk+dOyufUN1RoKDhdqZMxjP
tXAl6yeKe0ZrHjJbLTp3R2f0rS/zpp+kTI4+C+b2kjwmM73frALfu84bQG2boKJ8NU529ZJmuD3K
jnmvqXmFOkDtKJINlIClQ2CenpmXpWQF4mwXHaQTxd/swTXbk1P1vHGdboU7KSJuGH96h1FTIzFY
mXNSwkmOUYupjhzYpk57b/oVzdJmX3Ztv8t0Gj1nlc55NdNFPME/pmTn+MxK1Hm4JSohu2UVBJKT
RO6ysLjD7D5FVKw3Sw1/sHIm3ocl1NPBZcvsoJAHsw4cyqdJsyNYV3lbd+7kjitHTzShpw8Y7Jfr
CFvih6oPU6J0ic7dEqXZLTsWxF4hxM9N+Dd2ZdyDr8ZcQMBQ4W2thvxSGTrG176ynLfE75dvGbvK
74S2tc+jHAmdYV8lT8QWmNeCTdk+o7jyCZmOS9AJTVr69AAMkAYTt3PlWFN8C50D2n7ixh/zqgsf
SV0dpnWf0wxPW8fco3Wfb2H9BB8i6FZfy3rmNzmFGbfslAs/vF8KgxNrBmtDrPH2NnRw/T9zgv7X
4fldh8e9FFB+0eGJ268lkcA/N3h+/NSfCi73j0uZWDh4irEX6zTyP1Vc8g8GtEtJ3ba8i3Pn310e
Qgs9i50DJSFbKmXhEP6zyyOJLLMU9QwMPbpt8B8x7N4X3nwyzxHWS1vbgzS+5+f6II2JKAXU6v7Y
bF6CrhxBTuEyz8x6XcPR5z+r9OkLKkh6uHaou7ninfU55VtXssqdk0XbeyOGMd4jP8XMAkD/EJJI
9ZsS9vs63+V6tsv9or0CQ/BdAdRP3KUFLWGfVBm5r4k+Wlw2q60zxPtff7X3tTcuxaOmJUBDwlRY
iH++l7BRo7BPhX1K9Rk8VrSq6IIzNbnkdN92y+I/qzRhvsK885v66T98S0YSLUTyMmmjvcdjjHU6
zKbR2KdWUpaGTa3L8DCqEcWEbKN+/T3F+/YRX5QRCHsR5xjlHEbgT63BqczaHNODfRpLmnkcAdmR
rMbEZDM8dIrVoqAMF10h2uO4MzcckpkDdaIGkFTKGrL4Xa3+71/fpX+HLw45pEs4mH4yf+lVJiLi
nBsG9ulHEhQEFl2RTfnLf3ctoRsQKB91n/XdgAoT3CgkdtongoCoJ9gEiihANA+XUK1f32h9H//a
FUVeSd0e06ujEChAkfj5awHD0ctPb5+GIPreSvg6HGD+067K5SI0eC9/Z5Z69zApbNsQZTP7BPYW
qL43cJjxtFNYsPf+XbdTOx//9pVIChQSOQ238L1m1AvQxC0Yl06JxCO7uTRQRGCw+86alhAygtZe
MQTwkuqGE+l31hETsXX89Y39hxHsggSj/qxfVb3J+PnOBjjbg8BN7dPkdfLKSgthQLdha1QZLSOU
g0++TVPZuKt5AUGwuby8ju6AMoP8rgP9T6MXjqhvo69hcnzfikgzH4FkWvHy6jCzyz51LOgNcJL5
XcLgP13KhftCB42l5W999qnyOGKr2jrFDrfX9zUIxMh0Yq2Huf433Yif1xamb019I+3EZmWh8/R+
+FZRh6awroyrgBoBRCaoxy+FRaFrGSlUDsXM7PCb5/rzFKwvSaCAIhoDDB0P+H03vUoJZ6Lh7V+Z
AZUE2yvY6LdNS67raJCr1hJVi1GH00DkUTu7ZMrldA9OyijYziMqxZmkY3ovM8iPUs+8UE3BGok6
dhPrssyvP7JzWWL//Zaj+HDRHesmNpIOC9/KuwmF3NrEnnLLvmozM9+ZS7Tsytg1dqFo0x7hYD7T
U+Sw0JTBukyq2d0Kftm5obiSb+ck4+QZwHyIab2H3dti5d3bhCLJJVZOn2olPYxow86QKowjOOYh
qGOXfjn0AIZqDmbCjzW6kqZmfg65r7SOo0zql053rbzQxvmacANhPSXzPSIkaonIVvxnjOwGBFs/
qMVBtA6/mhy1hhAln3TIddbEgbUK+9hy91lRcw1doLqYe+saeu/KHgjcW1FIQv0dlYyQyuYIRc2+
A13Lltu9uvTm2i7MqcM3gmS5SwgnXaT6BT6erK4gUs4PwsMgbMjOoNYDYCj+LMg5Rwy1WG6arkbq
Q88goRl7Xeq+pqi16OMm0nmdhU+BXFR6hR4o3OaUSb9WSyAPQ63qh8YFl+qMHHtVHNoYllt/cFaj
77CgXqqPhsVBh5oGPT+S4NfWZJM9RLvwebZlvL80yC+t48sJtVsk98cnBeChbcPlWQ4IEyrf5jld
wqPF1LRvKVAdCWaKzM+lDWDaegiVn/tq5k8hOsVQHBT8llwfu5eO+4bKl2PZZZUrWKnR5wHlXs15
1CSHEBg+JTel9EE1cm06E8W8qKtIb0wuPfpL8d1MJKdfumnTFhQxZcNLgbSOa0YNbFDSsdyUuzkn
SQVbv/TmAgpLQDDW5ShpUN8iWNEeaBFDC+fDWI5KiYQnkOjNLSPev9IM53Cb63TNyKDxtZmdnJIM
BX0qFwoRX/UvBaso4G+Q5YCWozUR5u6RD3taOTdhc9Gw9q5TiDvmjHV5RU+N832FJPZmURkgbxHT
wsVKTF6kdhCv2qKBwYvUt3kMrUUelmVEAS1D1/5cDEPx5C3xfIMzm0h7wmXFipqA8HYiNpurOCsJ
ywbwzm/JJrzlxVL2G7MNXKpzSwzpz6UvtlJOMt96pmeecjuCnZanvr+OnZZCP22P9Vws81MKjmJL
DkMFN97Ukj7GJLY7sy3OlIxIKEuCPqdg0HTfPXtBTyxVfws/CzvgPCVI4fuUmWm96KoumbuILTsE
H5/cLG3aHUJm9+u0KBSnXVFc0+pswp0WciBa7qt4I5Ky2A9lX976WFZx4y9t9DnUHTjEorBwXQ10
+j/2zqy5bSTZwn9F0e9kYF8eeiIuJUqyZEte28sLgxZpACQIgFgIkL/+fgWANgHJGneXIwYxMRX9
1JSLQDErKyvznJPRfnarIo6+vXKy0vqM0hOCF3Ql/EJr8fhGNzbeHsSXcfgShdv1FAj94TxTd/yM
DlAf9IDL6MsqWdn5BbXl7GKtpPaVCEaziV1R87wQEIPplhhQ0Go3l4AZkVL04bVG6Pm+LUj5vQDO
krxYpXDG9maxX868uJz6o2D0Zu/Gm0/BemecQxJD/iYKYKDTW3ECKnxu5zC16YA3uphpG/8ceqV6
uUliJnJG5J8pWBqOPovjCXwJFPREE6MY/eKtSyenSQq4x4vFL5+UL4l0nWtQt3vzIqID4MSYoWsE
Z9adwRH3fJLiSUZaPkO+I96PptomLj4ka2tL+8wouyyEHlXkKw+hncWf3JDmsIGr0gRjNNMvipDn
cGf55g2nEuqQB9z7S8vYlvBOFX5RGxTCS/IP0WsgXwl8whyjHllEZPO6bDDSVmyJTJR2pnGS0zoW
cUMCbE2vyKHjbfOFlyo4pPjgqu/3yG7SGyCnkpXaEFmmTlGZgFcDvyKhGm8VasiU4g7nlP7jzzOV
glmd8ar76uWZy3nsFCaNMUPNiGleIBq+KmqVZFcNDq9uxVc3NR1V3KNoJEoIZ+1I3OwSg61f+Ob2
2qgQBriui09JgtmexzY8ZApxUfhZi7ce8Rzd5iaqHouWmaqfQWkzV76TfNsnO0OUFiFJhnaeTaOV
US7BpNBSA/ka8yP1fPdF6rvZdRjv4TxElRcUk1Bd+V+zXT5fkVadmgZCxecQjrfZp/AAffUdAgV0
onc037nbkS07t8JgPfXLcnu9GlmHS7ToAE+76FtOEC0oP+zMdPOWEsU3LTx8QutQvV/nGokrK4SA
qLmQGIwi0RZe7nuLQxCU77zC5pdjx6+mW/KyCI17yFSgHxXAy9mGmX0DoxXhoqoMkw0UPfw4whOZ
V17nbqXA/Yj3r5B/199akIVHk3SzLtSJxa+wAuFElWkU7So0JNQ8fFWlqXGP4kJ4v1WN4u0mcLbn
aaxmD4gihtMYxPVXtEN3t9D0D2TkZlpAa2NHh0vtg54oi0PpTjbbEHeBJjfcZse4Aa7wdZaMyndl
7q3B0RXQuAPP/LIuLRTXUzoSc1ZGKqXPve7duSTNXqUVYhojt0Sl1N952VwLIAVvEHifRtAfb1VL
GYG7yBH4u1JxeZcjgtndBShKjYYzxsyuLn2wgO+tdZIgIKQf3iWBP3up7IvDm9xX4om788rPRZhv
i6mSZUZwUwVVZZ4D6R4hwjArnfWdVZHgvnL9Irvmljt6uaLH4QclSDXajKyLDdJlI1tZkxd1yruS
E/6buttmr4ok2V1VHIS30SrbhBeJ68/I2qtcL3yc2xWygSpdF4ksRufezt698bRdCT1hNaPbC9Su
9PO6ytGwo+XJS1qG4EZ1Bf3Q821Cf40LmDzFDFR4rL3K7f3BnICggvzuhLaBQ1TLZawhUHjpIglL
LYD8rmFstakeWofrrLCDt9lG3X4o1H32lxPCL95VB0g/K9HLER172KOkvVHXWNkXelLaAdS2g78A
oMM5lCsoh6IdEYQ0CSBBvTtwT4lCUtjnJgjxe/Bh1QclLUeg0nPAFIG+1S+dkZ7aE5Cg5uU2syHS
xVrgZlcFtvuNRGX1MXH0/IGea/aitHIruFQo9KI6gIwTEuBxaMNmd8jbI9WwDS5SHzTTNf15vpl+
5b3OVsAKJocgy2/0svJjqsuwx8Hy08HJILMOhyVK70eQbqeaYs3yC9cT3LXDvqpAFMVIzZqFkTso
/kKjHhn27hOaqDTytb3D6p68sK0gNxaF95Ebhgh6adUI4LDOrxaSQDKuN0kZVsVflb+tZm1rrP/l
Qv9tLpQs2cnV5hGb9SP4INDuHag73Tv4N0eou2KMFZPLvwVsViGFQjqjzYSi/MZHomYrWKlchn4k
Qs2xQlFTR/nVNsgaikZkx0SoMianh1wjmVJF4T6r/R24ezfXQipSQW+cS7gJ7B50vS5uzicpJLoB
q7Cjt+VdsVl4WQgj/OvJarxuLnRnUbF5HQdRnv35By9+kvl4/AW9TGta6eEmqfgCZ4XjdOgZ7c6D
3V3gUqRdPP9V9c365EpJGsxxyK5QzoTR8xhOuVczNTQJk1+tzJC7N6HpSNPRUpkgBwsH9Eu2qjzn
wUfxIQfXlWgZfXdiUB1BdAMCcOttFiC7HNu79wrDRy7xapZ6ohgRFcuAgDfYvCxSIxsZt0B/Dy/C
zF3N0vcOPcFvLUC6s/f7bX5Jgse8yWjD9XqFFisNkeD4RLDE0NamDJeiPKztLIS8J+VOd/MLKuRb
f/1u66KaAPiOZm028Vns0AYhoKaSCY2Zm5TL2oc9GO/bcLZF3eKw24flJSSrUN/c2jnkJrNC1sRR
Ecz5MqJhGv2dIL5MSPKk5zQpNPR7Y2Qnh9tV7vqjdyVAJSOa6juPrhSIN8HOrWZ0Ck6D7Kr+Rf5r
vEb7ImJTT2tu+5time7fLjPO2ewoCyY+ra37ffzP/uj5ic6Wv8Sqf0JOrX6o+omfmyOcQ9ovFss/
/9D1MbkWl7QUzkMM/Y+zMI689mNUfUTLAnaR2mhdCog/RaCTRfrZMjz/hs16Pv83z71Bs0AvFjgX
fOWJT/j+y/yNRTDUMaUfVARQoq0HWf7TRbA12EdCWkDDFQ7r7cmJC/nGTl3u79qAodCxAm1v6l5C
zpTRfX3HHfM18IFg6DTjP7QKD3ER5WIvAuXo1Bk5p35tDXoznOwDd2wC6rQ5cRsT6O0DF66ZWCGR
mq5H84UD2gfs4HZzNjq//2gj0IvWNmzIEe1ux7RON4JjshE45ARBrR6D8wY0OGHzSm0HXdAKoRQB
/2lesrcdbHNsWARhOsDGegzPKdRuXG4RcHkWdXBNRK0dE6CIb5Cd19Dob8Z/yBnMF8TYF9yb0uAh
Pw21Cd9EyCr3+q6QERWcUlEsZ/Q2guCqWvReF7p/xxODLxyQO6AkK70IxlhzdSqCdK6uR88UxFUF
G4H2R+VQjGbnDWgRILE2Huqfu0Td4WqFHAql0fodxUue7gdVEVRjSm0WJ8bQTMCU9oUcCLy+Ahu3
MYHePnBB4OguRTZq8vUYnC9E5Rr/LecM7LFmGtRRoX/Wo28CqjsmZ00p32iPxaFZArR6Sqlyi8A+
ULBzVeCvTjeADT5LILcopTcmMrjIiKuNoHVLvb6G4rRrQhMX9HgxejbgsBEQaAFv0/7B8LwB/qv5
aSScoTYWbYccA7b1k6ugj8kY6SCBWncwvFWg/UfzUBKrQLZN0GTB6TcW3wsQXRWnqTocnG3wMLwd
QY9e2VUwjDE7XkE94em7gqrSsliA40gnDs0fUsFUCWakPIK4NdP4wyW52OwFXEzHL/L6NpIEgBCH
6hchfcv6RS5L4i6IPMKPHX+6Co41Jn7kwsiFoR6DswUVXKZ0mOTg/Q0UQQRkTYze6eA67BXyB1xM
GltojG9AkTIhviO9I2ijQGWCJIrRrAIu5tQWXJ0cC25TRdmgHoPLHoBuECBWOb9gjpFH41p08luf
roLljkGXIyaExFg9hnc6cMbLroJuj8HnaI5ltmmC3sWBTJJGwy/kW9p4aXB+Ac1Y6R0hLo8sA5bQ
3Qm2NbaR2XS/ZxMHFycBBzakIwRtzK2IaJCcYT16XtEmfUCpkQaMg3OH5JBcaXeoIz8MLYACavP6
PXfI6wNx5uYEMrgezVk8oEMBqTPR1kzOHVq4Q7TTqGY3b9kzAtcY43VJ2WkDfH1TkX19nTwq1CQC
wcbZP1FbEW2KBPC+WZ7BnYmUfR5p+/3tCpM9NuhoSM8lIkEx2FunZyItX8cAtTl2IACK0QRkg9oK
oCEktwKngU7H3u8vKYzrdBVEMo0TEUZIe2UY3pkIeUE2m2aQL6LQCjXr6ShRVcimoV4gaDH1gg/J
CghopN8ft0+qUMf1Nzu+bwXumOSCUBccakpV9GIjnJM7FgwSx0TBnIBPewRFGXMIc3JYw7MCglZp
X8D701qGlHFrBb3gAB70GEVDEgyioQFLPaRdwIElHRsKXAkp9dbGH92YySqj60gnt5qtiok0Bjek
VdC5xcnuAm3MHQDG8TE70rMCSs3EBnTpPFbgBhgdgBqRXAVxV6Snrcvh2PiC3l3RdsbCUGhX2n7e
GN+gbMFSZW2B/pRonQD4PJacezGSDQoHJCPU3tZjDM4WNCh7srZAdGAYFi1pya02oxsjER6CvhBV
6WNadXDe0eDcktwR5JbRBBAx0tPwA6pNfILuq/EDrTSwM8IguyG5CmJH0GOEjGITKD3KquI3GsBz
6xea0GxIfsHAdUuuggFCk10P/g7NzHr0dkR9dyJkrAXTB2YFAkMk+/5kiTT6K6Ho0Iz+6UA8DcZb
EUCUegzudNAJmJurnETNUcXtIYACELfZDJhV5+4IYIkognjpR751WLagozEgvQom4DNeEIH6J+9O
VJvoZy5o7W02pdl8A/II0PGFRgg/zT+3BSqv4FApPEICaUbXFsDrohsGWgFF53oMb0cYkPslV4HK
o05ymQRqezz07tE1Os2mCq9Zg4uUyAi36U4pK4CmgW6Fyc976gpAq6O8g+oDt8d6DC6NRJwoDVon
mQY8lYwiZZR69MJliAsW92su0K3DHN4maChhcq6ACyRqNXi89vDrHY4kkkisqgBZaSdSj3rX/ZJD
/IU/+s6HOfeDcFEzYYJl9hRh5md/cPSDjz9v2R+C4iHg/Z0/FAS95rt/EGX+1QEE1/mSkw+P+ZP6
e9p/3r7g46/ufNfxrY7/8zpYpvP0wd/XH+zbx7ybb2DT/F84/zrfzE/RyFgflvfjSf78o/OcJ07w
30ycrXvzikq19LwpjUei7sQ1cFh+4vU8yubZ8RHFz0hDds5j2ZnP52HwLU6joPPUDcxTeu44jNP5
Ij4+Zc0vqjHE8jPT4PQhDx6KvDN5TV6SnfxiGc7Lebo8nbkhQkjP3OLrz+JvZ9Aei83X7rI3wFLZ
b7lk1YNF5/dsMZuyM18t49TrPjK1JoGDlJ35mhUPguM8tXnrVPKO/+NJCvF3V//cVn+xmPsdA1Qb
sJ7sA79A3TyKg+6ObNhj0lNHi2De8yINtkx65rjsmkUDU5Kd9vaxb2pQYNITM0HxsN4fzaC2iwZO
Izv1y7gIskfL3MBZZed+NQ+ijvdogVDy86IAMY8Wp8vR4mrkp86y+QOyFss879h0i1yRnj948ANv
3qUZNhQ7+alFs+s471h2i7WQnzvLAv5Lko5vovuwqDb/jtnjIu1PLSrj0lPHUd7zIUIqz5Wf+W75
NaUhSHe1m0Ku7EPfLXfz7rnVks/kJy7PruebJPOD7rHeApN+x/w3yzRbdjxVC4v+HZO/WlbBQ+cY
Y3JRNf0dk3+O0/VxJuFhmVqkWaWnjtPcPzufpzEnZddcKFX/ti+4mK/7e78pnMg+/70fdFe8qURI
T7sOiUi6txr6NIr0vvTU6dLrM7nrjLnsxK+XUZTtw928d01ApleUrmWnf+vHi+XZi+zR2dbku2Wn
fxcXPzFEAb34Dde+5gseG2KL7JB9/ves/jLLlp2Qos3/ys9ddW+VbXZddt4P+dw/GobwKWC4RYpS
dtq/lumGk+04UT1zk/yTnjngZtMzb52c8G+42zzfrffn0iS/dL/5uMzys7+eevgmKyi7Lh+fE6KX
ffafCzs9O/NTmabvkJ7H+aejOMpT/6ybXBN/8RAu5+m//h8AAP//</cx:binary>
              </cx:geoCache>
            </cx:geography>
          </cx:layoutPr>
        </cx:series>
      </cx:plotAreaRegion>
    </cx:plotArea>
  </cx:chart>
  <cx:spPr>
    <a:noFill/>
    <a:ln>
      <a:no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_xlchart.v1.5</cx:f>
      </cx:strDim>
      <cx:numDim type="size">
        <cx:f>_xlchart.v1.6</cx:f>
      </cx:numDim>
    </cx:data>
  </cx:chartData>
  <cx:chart>
    <cx:title pos="t" align="ctr" overlay="0">
      <cx:tx>
        <cx:rich>
          <a:bodyPr spcFirstLastPara="1" vertOverflow="ellipsis" horzOverflow="overflow" wrap="square" lIns="0" tIns="0" rIns="0" bIns="0" anchor="ctr" anchorCtr="1"/>
          <a:lstStyle/>
          <a:p>
            <a:pPr rtl="0"/>
            <a:r>
              <a:rPr lang="en-US" sz="2400" b="1" i="0" baseline="0">
                <a:effectLst/>
              </a:rPr>
              <a:t>Orders by Shipping</a:t>
            </a:r>
            <a:endParaRPr lang="en-GB" sz="1800" b="1">
              <a:effectLst/>
            </a:endParaRPr>
          </a:p>
        </cx:rich>
      </cx:tx>
    </cx:title>
    <cx:plotArea>
      <cx:plotAreaRegion>
        <cx:series layoutId="treemap" uniqueId="{B6B50E05-8B79-4F36-9E4C-43FF0D653390}">
          <cx:spPr>
            <a:ln>
              <a:noFill/>
            </a:ln>
          </cx:spPr>
          <cx:dataPt idx="0">
            <cx:spPr>
              <a:solidFill>
                <a:srgbClr val="312B4B"/>
              </a:solidFill>
            </cx:spPr>
          </cx:dataPt>
          <cx:dataPt idx="1">
            <cx:spPr>
              <a:solidFill>
                <a:srgbClr val="4C466B"/>
              </a:solidFill>
            </cx:spPr>
          </cx:dataPt>
          <cx:dataPt idx="2">
            <cx:spPr>
              <a:solidFill>
                <a:srgbClr val="838CAE"/>
              </a:solidFill>
            </cx:spPr>
          </cx:dataPt>
          <cx:dataPt idx="3">
            <cx:spPr>
              <a:solidFill>
                <a:srgbClr val="6A6195"/>
              </a:solidFill>
            </cx:spPr>
          </cx:dataPt>
          <cx:dataLabels>
            <cx:txPr>
              <a:bodyPr spcFirstLastPara="1" vertOverflow="ellipsis" horzOverflow="overflow" wrap="square" lIns="0" tIns="0" rIns="0" bIns="0" anchor="ctr" anchorCtr="1"/>
              <a:lstStyle/>
              <a:p>
                <a:pPr algn="ctr" rtl="0">
                  <a:defRPr sz="1400" b="1">
                    <a:solidFill>
                      <a:srgbClr val="F8F7FB"/>
                    </a:solidFill>
                  </a:defRPr>
                </a:pPr>
                <a:endParaRPr lang="en-US" sz="1400" b="1" i="0" u="none" strike="noStrike" baseline="0">
                  <a:solidFill>
                    <a:srgbClr val="F8F7FB"/>
                  </a:solidFill>
                  <a:latin typeface="Calibri" panose="020F0502020204030204"/>
                </a:endParaRPr>
              </a:p>
            </cx:txPr>
            <cx:visibility seriesName="0" categoryName="1" value="1"/>
            <cx:separator>
</cx:separator>
            <cx:dataLabel idx="0">
              <cx:txPr>
                <a:bodyPr spcFirstLastPara="1" vertOverflow="ellipsis" horzOverflow="overflow" wrap="square" lIns="0" tIns="0" rIns="0" bIns="0" anchor="ctr" anchorCtr="1"/>
                <a:lstStyle/>
                <a:p>
                  <a:pPr algn="ctr" rtl="0">
                    <a:defRPr sz="1800"/>
                  </a:pPr>
                  <a:r>
                    <a:rPr lang="en-US" sz="1800" b="1" i="0" u="none" strike="noStrike" baseline="0">
                      <a:solidFill>
                        <a:srgbClr val="F8F7FB"/>
                      </a:solidFill>
                      <a:latin typeface="Calibri" panose="020F0502020204030204"/>
                    </a:rPr>
                    <a:t>Standard Class
2994</a:t>
                  </a:r>
                </a:p>
              </cx:txPr>
            </cx:dataLabel>
            <cx:dataLabel idx="1">
              <cx:txPr>
                <a:bodyPr spcFirstLastPara="1" vertOverflow="ellipsis" horzOverflow="overflow" wrap="square" lIns="0" tIns="0" rIns="0" bIns="0" anchor="ctr" anchorCtr="1"/>
                <a:lstStyle/>
                <a:p>
                  <a:pPr algn="ctr" rtl="0">
                    <a:defRPr sz="1800"/>
                  </a:pPr>
                  <a:r>
                    <a:rPr lang="en-US" sz="1800" b="1" i="0" u="none" strike="noStrike" baseline="0">
                      <a:solidFill>
                        <a:srgbClr val="F8F7FB"/>
                      </a:solidFill>
                      <a:latin typeface="Calibri" panose="020F0502020204030204"/>
                    </a:rPr>
                    <a:t>Second Class
964</a:t>
                  </a:r>
                </a:p>
              </cx:txPr>
            </cx:dataLabel>
            <cx:dataLabel idx="2">
              <cx:txPr>
                <a:bodyPr spcFirstLastPara="1" vertOverflow="ellipsis" horzOverflow="overflow" wrap="square" lIns="0" tIns="0" rIns="0" bIns="0" anchor="ctr" anchorCtr="1"/>
                <a:lstStyle/>
                <a:p>
                  <a:pPr algn="ctr" rtl="0">
                    <a:defRPr sz="1600"/>
                  </a:pPr>
                  <a:r>
                    <a:rPr lang="en-US" sz="1600" b="1" i="0" u="none" strike="noStrike" baseline="0">
                      <a:solidFill>
                        <a:srgbClr val="F8F7FB"/>
                      </a:solidFill>
                      <a:latin typeface="Calibri" panose="020F0502020204030204"/>
                    </a:rPr>
                    <a:t>Same Day
264</a:t>
                  </a:r>
                </a:p>
              </cx:txPr>
            </cx:dataLabel>
            <cx:dataLabel idx="3">
              <cx:txPr>
                <a:bodyPr spcFirstLastPara="1" vertOverflow="ellipsis" horzOverflow="overflow" wrap="square" lIns="0" tIns="0" rIns="0" bIns="0" anchor="ctr" anchorCtr="1"/>
                <a:lstStyle/>
                <a:p>
                  <a:pPr algn="ctr" rtl="0">
                    <a:defRPr sz="1800"/>
                  </a:pPr>
                  <a:r>
                    <a:rPr lang="en-US" sz="1800" b="1" i="0" u="none" strike="noStrike" baseline="0">
                      <a:solidFill>
                        <a:srgbClr val="F8F7FB"/>
                      </a:solidFill>
                      <a:latin typeface="Calibri" panose="020F0502020204030204"/>
                    </a:rPr>
                    <a:t>First Class
787</a:t>
                  </a:r>
                </a:p>
              </cx:txPr>
            </cx:dataLabel>
          </cx:dataLabels>
          <cx:dataId val="0"/>
          <cx:layoutPr>
            <cx:parentLabelLayout val="none"/>
          </cx:layoutPr>
        </cx:series>
      </cx:plotAreaRegion>
    </cx:plotArea>
  </cx:chart>
  <cx:spPr>
    <a:noFill/>
    <a:ln>
      <a:no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_xlchart.v1.12</cx:f>
      </cx:strDim>
      <cx:numDim type="size">
        <cx:f>_xlchart.v1.13</cx:f>
      </cx:numDim>
    </cx:data>
  </cx:chartData>
  <cx:chart>
    <cx:title pos="t" align="ctr" overlay="0">
      <cx:tx>
        <cx:txData>
          <cx:v>Orders by Shipping</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Orders by Shipping</a:t>
          </a:r>
        </a:p>
      </cx:txPr>
    </cx:title>
    <cx:plotArea>
      <cx:plotAreaRegion>
        <cx:series layoutId="treemap" uniqueId="{B6B50E05-8B79-4F36-9E4C-43FF0D653390}">
          <cx:dataLabels>
            <cx:numFmt formatCode="#,##0" sourceLinked="0"/>
            <cx:visibility seriesName="0" categoryName="1" value="1"/>
            <cx:separator>
</cx:separator>
          </cx:dataLabels>
          <cx:dataId val="0"/>
          <cx:layoutPr>
            <cx:parentLabelLayout val="overlapping"/>
          </cx:layoutPr>
        </cx:series>
      </cx:plotAreaRegion>
    </cx:plotArea>
    <cx:legend pos="t" align="ctr" overlay="0"/>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strDim type="colorStr">
        <cx:f>_xlchart.v5.17</cx:f>
        <cx:nf>_xlchart.v5.18</cx:nf>
      </cx:strDim>
      <cx:strDim type="cat">
        <cx:f>_xlchart.v5.15</cx:f>
        <cx:nf>_xlchart.v5.14</cx:nf>
      </cx:strDim>
    </cx:data>
  </cx:chartData>
  <cx:chart>
    <cx:title pos="t" align="ctr" overlay="0">
      <cx:tx>
        <cx:txData>
          <cx:v>US States Map</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US States Map</a:t>
          </a:r>
        </a:p>
      </cx:txPr>
    </cx:title>
    <cx:plotArea>
      <cx:plotAreaRegion>
        <cx:series layoutId="regionMap" uniqueId="{4C7EE87F-22F0-4402-9DEC-DDD676C22C8B}">
          <cx:tx>
            <cx:txData>
              <cx:f>_xlchart.v5.16</cx:f>
              <cx:v>Sum of Profit</cx:v>
            </cx:txData>
          </cx:tx>
          <cx:dataLabels>
            <cx:visibility seriesName="0" categoryName="1" value="1"/>
            <cx:separator> </cx:separator>
          </cx:dataLabels>
          <cx:dataId val="0"/>
          <cx:layoutPr>
            <cx:geography cultureLanguage="en-US" cultureRegion="EG" attribution="Powered by Bing">
              <cx:geoCache provider="{E9337A44-BEBE-4D9F-B70C-5C5E7DAFC167}">
                <cx:binary>1H3Zchu5su2vOPx8Sl0ozDt2n4gukhpsS55ku90vFbQk1zzP9fV3QaRsqkxL2rF1TwTVg0MmQWRh
ITNXDgD/fTX86yq5WVcvhjTJ6n9dDX++DJqm+Ncff9RXwU26ro/S8KrK6/x7c3SVp3/k37+HVzd/
XFfrPsz8PxybsD+ugnXV3Awv//ff+DT/Jn+TX62bMM/etzfV+OGmbpOmfuC1vS+9WF+nYbYM66YK
rxry58tFnmU3V0141TYvX9xkTdiMl2Nx8+fLe298+eKP+cf9MvWLBNI17TXGMnLEJSecUm7f/pCX
L5I887cvW9I5klQ5ijj8btKLdYqBT5TmVpb19XV1U9d4ots/Z4PviY/XLl++uMrbrDEr52MR/3z5
KQubm+sXH5t1c1O/fBHW+WLzhkVunuHTx9uH/uP+2v/vv2d/gWWY/c0OPPM1e+ylX9A5X4fZzd0S
PQMu/IgyIRinXN/+yPu4CH3kEEGYLdnmdXY39waeR8XZD8x22AyS89VBQrLIk7xaX+d3K/Pfo0LV
kdaKc5s5e7WF2PyIM6mooHeT3mnL46LsR+TnQ8xAWbw9SFA+5m0TvFisqzwJs/XdKj0DNPRI21Qz
h5ANNEBg15Ap+0hpZitCyEZhxN3cG4SeLtd+nObjZ2h9XBwkWn8l62/r9Dlhgj+BWXMcZ2bQlDhS
zKbUsZ0NPvo+Pk+QZD8wPwbOEPnrzUEi8nqd1ev6bm2eQW/UEVNMOlrKvSZNqyOqbKLsHUe0IR8b
vXlcnv2w3I2bofL640Gi8lcVTvmzmjN25GjqgHht/ftMXWDGjgw90IKLO962C8sTBNqPy4+BM2D+
+ucggbm46V+8uqnqm/H5VIbZR4RqW3O6dTXOfVcj2ZGQiiMy2FqyGTd7mkz74dkdO0Po4tVBIvRX
FT+3SWNw9RoWi2y5s7qPj3aOGNWEc642Jm8W2jxFov3o/Bw5w+avDweJzWKdhN/zKgufkwHII4cj
tNFE73U44GdHgkhHErbVnzvN3VLpJ8m0H5/d55khtPjrIBH6ECAEfnFWJ+vs+m6d/ntSgKyAcJSj
OfTo9memQRJZA6KUbRzQ7Q/I9q73eapU+1G6P3qG04ezg8RpeZOs+3X1jBkCqo9sW0nh3BEzEObd
gEfyIyaUYJRsQZxZuadItB+fnyNn2CwPM09wl2N7kX9/gXC7Tb89q71DzsBGToBQ0IB7AMkjmwhH
C7oFaEYT/lOxfgPWNoF4/+HmwB1mdHqRV8glLNdx3jyjg2LyiDFBkSqgG+M2UyyQPmiWIed3/O6+
8XuqVPvxuj96htPF8iCN3zGSX+H1M0LkqCOuOSeMbiiETe6rlgLDU5IyR23fMPNPTxBoPzo/Bs6A
OT7MZMLJTV75z2rsnCPBUC5gehsazYGh0C1GJRJxG+RmwDxBoP3A/Bg4A+bkr4PUmLPrdfCMeWvG
kMTRtnTuKPWMzxGCkJVrKpU9YwmPCrIfju2wGRhnh2m+voT1VZ7VYXZn55+BYGO94V04FfZeH6M0
ym7g38Bkr548SaT90OwMncHz5TCp9eUN6qJ1ffOc3JojGY08tI0Y5/ZnluFBspoy6pgwdfM6zNxu
/PMkkfbDszN0Bs/lxWGasgSFnjys71boGZQH+TdYMlTZtrnRGUGD8hCmBOVqG53i9V10zp4g0X5w
fo6cYXN2mP7/LLsO18+attZHyOtopu5Sa/DvuzEPFAcpbanBnjeKM3c3jwv0G2TuBs6BOVClyfv1
3aZ9BoVxjtAnILhkbLPqM1Q0PTLdH4LY29dntdGzR6T5DSS3o+Z4HCYfew370V7F4/NhQuURd6Sj
BN/WO2eUTHFoipSSki0DmGnKUyTaj8vPkTNsXn89SAfzJm/D+pnNmH2kFSIYIX6G+LtmTBNUGIhC
eW5L32apmyeJtB+dnaEzeN4cpupc3HTr54z9kfekXDB0Rm3XfqY4hAjEMpwquSVvM272uDz7gbkb
N0Pl4vNBKs35uhqft2ZgeqNg0ZCNvu/ypTiSNkExW2/Z2izkf4ok+xH5OXKGyflhxpnn67peXwVt
fdM0z0mXnSPEKci5yK0ngULsGjMUc4TN0Xqj0GOwy5OfLM/v4Ln3OHOMDtOanedZ86yMGdlmLD0n
Gjmx258ZNyM2yqGME0eY+sE9eB4X5TfA3A2cQ3J5mKYsvApCf/282RkFddEo2myyMzMXA24GXdII
Y7avz/jy+RMk+g00P0bOsTk7UGxMbuZ5yzMm96KR+keHx+3PzJxpdkQ08v6oz8z0JXyCLL+D5cfQ
OS6HGV+eh3Vt/i2K8G6R/vswk6K300FJ+kfaZcYEkJdBt5qD5ult8P+L2jxJqN9BtDN4DtLHA1We
us7b6jkRQjOnkMjNsP2da6YzCiGnJHelzVnQabbNYxL9Hp7NyDk2h9nGbvrwTtdpUQfhczZ1MHok
FEfUeXccZ8YGTOONRM8Hug83xm9m454s1n6UZsNnUF2cHqQaXdx8q9Z1vH4+Q2cOTaE/jQKJHyjs
Mmqtj5A9QE/1nYuaqdFTJPodQHfPMsdmdaDY9C/Ob4bw6hmLnZQd4RQIjBjbojPTIWKLI2IrdPAq
UIddRm22/+PS/A6Zn2Pn2JwfJDZv4wRF6Gc9/IHTUYqiuWZ71nDetqGREwUwti1BrW9/7uPzFIn2
o/Nz5Aybt68PEhuzU7/mVXy3Pv89eWPOEVI0DjMncG5/ZlqDdkJQNxu+aZvGmZG3p0i0H5ufI2fY
XHw9TGxuu9L+P5xwg/ZQ9Gj8SHzOjoRIlD0V8p5CbO3eHKEny/UbnGbj52gtDhKtt0H4jL4HR0MY
DhYgm7M/OY3GNLxC0Zq2PW0FLdv1QI9Jsx+ZzagZHm8Pk61d3gzPeryNoFeTKoZznxuzNs8WoJoA
k4fTbz/LcLuAPCrOfkS2w2aQXP59mCpS3fj5c6bXcFQXZgodGuKHm9+lz8Sxj3A2B4ep2Swj/fZR
SfbDcTduhsfbwzyV8w4NT/WYdOtnPZcD06U0juVss2r2nJxJeaSoUuac6AY1JEV3NeWpUu1H6P7o
GU7v/jpIvfky5rjBw79bpufhaFoL9J3tP9iGmBOKQ1AbtbcY3c29OTr1BIH2o/Nj4AyYL4fJ0DZn
9Z/93ADiTgp6jATNRkFm/AwO6MihNnLXYlbJeao8+8G5P3qG0MfDLIV+uambF59DNKc/q41DjRp3
D3DUdbbefgYRLokQyBwgNbBlCzN69mSx9iM1Gz6D6svng7Ryn5p1cGdm/nsTZ7o7UKtGinObI5h1
3t6ee5fovHHELLx5TI79kGxGzZD4dJiF0M83VYrS7vOBgWMDtuQO/pknA3DMA25IC2TRbn9mCc4n
SLIfjh8DZ4h8PlBEnt+CwcMTR2mUcX6wsF3uLGHhQOE4DntsXp9ZsKfY1N9A8+NZ5tgcKDtbo3aT
+c2zRjY4OkgIhYP5DQW4jWxwQuquADdLQH95kkz78dkdO0Poy2EgdPXgrW+bWGPjYe698z+88Q4e
Bs1O6IWmP1MwuxqE4g2uu8ENXnf9auzOoG5I9Owyut+LtR+m2fB7T/J/dNPd72/B+3FT4HLdrFe3
VwzuXIT38Ku3j4u7D2dDtzHiXmawWbuz6z9fms7zHRzNZ2wHbhYdlzjtVPB+jrhZ182fLy3QuSNt
mqk1Tn3aOPaO2LQHhcQH4wJDdL2jiwpuTOOwNXoSMpPI/PMlaqmUodrAJI4roAOLg1DU5nayP19y
vMRtHGNAbgh9WQ5ar+4e712ejMiG/FiL7e8vsjZ9l4dZU//5kkKri83bjKRGHBTUOcN9fVB8FDgw
UXG1/gDrg3eT/1GyG9O0tdlNYE9F9D1JJ4/ay753rLJZNk3kjJ+jBFcyHtcjTdJFXY+cXw1eUmRv
SM7z0jkuLJZ6blwqK4/dTHu2F7gqiYPhU2WnVjQuKlaISbihN/idtehoV7JuQZN2nOgyjNraeUuk
LGTl+nZh9Z+CpvWqVRK1fqOWbNShU7pTa3N1Qms/LLk7hBHX1SLpB0t5x1kX1UW4GOvAy6zFDpB7
VocA6Hurg1o2xV2GCv9xHKqar05eC5I39cRvirrvdOKmvgyS2K1QqojPtc81phxImKXfS1GF46W5
zAqiOUFb4Xky0vvDp4dFcn4RCSEcgYnACSJzOp/MAJORM6R5XfnXJLF5fF6w0I9fTawt6/AksETY
x24qw4BEbhwUqnXjaChi6UZ2kcfrfKjHsnRly63oVWJ3tR2sJs+f2uWUDIBi1TRTMH0OKuFZw0pM
cSkupikmeFuqWc1L1/brVmr34YeC2dpdZomGKOxBU5JGehodBCDWu5vQC+IhtOIku7F7axQfeRZa
+Yc08fLp3cMTQaNmE6GfkTHcTAUzqjDf/YnGJC31JAbv2hyhI3RVJF7MbNexoeEDlRF729c5p4E7
Cp5YzaIgvuw+xCHPou8PSwIWOpeEK4TcBFVHCbZqlmRH7wj1R1sPkbjualWJC16MUdO4VWohBHzl
12Li4pFFns9IwMvQmMYFNo2DM2iwQ7sz8jIKncwSxVoHirbjqTeqqP9MJtnUzkJ4fq+mR2acr7Yp
dCNacjjm5AiLZjNWZU2Vj9VcFyxo8enNENbTuzZsRffBd7Sfj0tPCx/P3Y74/SZxpF29HZog5WcP
r/Z8g5k4gSMFZSwqR7p9JkmfNUPXa5/+E9gNGV+PQRCOVyqTGlA/PNN8lRGP2HhaakvMRulcPWPG
S0VJRP5ps1zG502RGFzDiFF22gVOaSWP2CikBe5tJAf3rJmr2BS622Gp7NlGaiI15aofq3+qDFsq
WFXUm6DipA1G4OpVZTIQF02qY6AXMuaBP64efmL2y+IKU6UwvAXcEo8+096R+UFCCpn9Uwb26Gcr
bPspXtVlFujoZAqDanrXVUEF+4SjExFAn0bbH7sTizcTdDAVTRYGZ/1mcdKIZ1ijiVsjE4ucaZpT
GCeVFdSt4z5X9VLRxlK9G5K4afVK9rzD3urGNu/yZeDZDQtcNGBqES0b2frjFemroQ/dLk6zaKWG
OHSasxBeSE3LPLY6TFN3dRSPC6typNcs6rBMgJkoQtZdyppW+PiiqAqIJWtThnZrmVhd7MaxM5XR
caQau8owJ2l0sfCiNIINtmu/x/orP6po98rphi72XwdZHMS4Ku3HNcnvNq5614P/suEkc5iNA3RK
O/TXrd1mXhFY9jR+zYOSptWpXzReny/11NSN59peYzzCw1MabdnhDLj/Ch2uGg8KVkOUNORk15JE
Mhmbslb9V+0LhByrNtQiPudKOrF1Ydc2JHBZotuyOB6IRwGElaRGmofFmO87G0fUlbkfWhrN5oal
7YphEd+SeSLpVdKWFbZVORYGFewGb+wfmcs80u4j2+BaCjcUoDiKizvA5+7P5YRZEhchd64H4tch
u3HGRAbBmVe0cKR+XhqfkYyixYb8Tx8SThFnIITtwIb+YrVpldSVjuL6arC1saFYfNV98BwrxBZ9
eCoy30q4o5agxcKc+4OLRBff/YeM8pzEfeek13XCeCpPQ+1lnxKnAelaNNL3/OLtoCfPTt/kYZUJ
e8W7IJ4+R7UsoJ1pAoaHHRd5qX4fRXBGbBF0mZO8iTu/UuNp2zOGDfqw0L8Ag2Ic17jDCOjgyqI5
QyM6Vs7g2NlVNjYVpKgsHUffOzJa/O88TwWsh5d2+aObj/y6+241ABYX3hQ3+86UwLOIPRQVt77B
VBFnWmjJw7ZeSFUElb0gNHHq5BR+P5brMUj8IV+WVVXBQKTW4HSXYTr1MBqBGqbmm5+RSB/TTDjj
a56OrFbLR1ZJzbGFgJLfqok2V6bPseV+X1RpW+XfAhU6MGGRGpvpXS0GY922BlnXRS0uLOqF0KY6
YwzsNhOj8So6ZrCk2IBp9F1sjGDosXjq3Y6wPPq+YZTMK0CX+ND64u/a1xrGtEtljJ3a4RZ6oJNV
jUBckVHSAZEg9QzntOogwITOOCTqvRcUzfB1Gk1M5JbD5GEtnCiicGn2FAqYW4eVHPpdBn04vCsE
i9Ib0bckJC5tPPALqL/mf2dhhq1ZTXkEGUkR6ax1SdaSv+M6L6Js1YohmT5PDZXdZVeVYCR1hL/p
3SCLjD8JApEDMycYekyd0iCEg4hoYUHRPYXPoG5uR1HgH49BJjLu1n3k4J2ChB7eEgpZp+KEd0PQ
vG96mcL7jeUQgVPWFYvghCNfY2or7A0HmWhvZrP8sRAXVMdh+bVUIe9OPdaV4XnCMjWe9KQestdB
aY3tq3ZoB+ylQXnG8oVdCFajujownmdj8kvlOdC2QpWG3+UsK+L4dPsAPGoCPGqGciqMs217FhaU
2xm2Xz34xoglqbStdFXWnsAfoSzGNFrURRxVd59RFqVVrWjo8TBYYMvl/eDSYOJYg5aGI6Ye4Jii
VyPN8Uz+ZlVZHPdYOa6KFm/o+wbuMEuqFq6VBNrMSC2JMHQsPIFlKUZZ4vFg6M12yXUDGk7jPMOm
iTwRpR+yhudSHkcgYtguBY8c6FSXaY1d4ztVAszoYOMDccCMePK48ZtY0VcWG8D/ynTosIb50EWY
H3emKuJ9VAlO3kbLSbYq6c88kXVxuPAnJOvUMiKDcWajQPiLh4h0IYbzknpd5q9yqzK4S6eDFVhV
E+3wMLnjmf1b0ZLhN1/RElxA16Ac0TIfcwZVaCO0I8BB+o2E76qc3HCIEU+Pv+zbyMjCdID7+BdC
SqjgqMoYO4VOuIH3tEMSHOJFaahMIOp1dhxe1Exh/4ctwy8LTUcJsSKmzRqXHSjQ93boWyznpKTZ
cwliWnYaNQPD+vi2MFvU5Aq6y0Jl+H9JlGFDMmpgGxALG8rG+hB6PlbjZIxHECOyjEpaGZVm2nxo
hSQjkOA1AuHMbQpCwaTC2MEqBLks6vG0G+w6Ss+7xCQtV2VVV5BvQnBpdjUNw6pZFrGeCD8dVMKH
ahnZlzrgoe6WBHdGG8sUJEE0HQvbOuax9gt63MSjz+wl9nYSLP3OLqZ3fBwHQ8Nq5Qi20mmfjBmI
Qp+LCxzU7eLKRUSQlDYCoIiGb3MShF7tIvlgEM7CbrTJsQNd7qyzsLaTcHSHqmzyejEkdW31r2Ov
lpDRs2pgUzIV5hw3yhJDYTMvQrbmo05Lj2UX+BIPPaiFsEPWJysYYpibVUP9aCwXftHmWrst6P3Q
uZ4jmuDUo1HLfd9VMcysuJp6boHXwtiOeGYdDTGItVsFQxD4b+I8aIm8aAZdm80TRsakyKYfQcDi
0TP70m6HGnvIo2EJHppP+YTXSqdrK3IxcQpTCb6OVVqmMfDI3MG2SFte1L1wDMPNyhYoZQTfPRCs
8jHt8Vm6tI0VbLH42Ll2WHhNd2w3RY93IidT4rWm8oxdiu0uHd7rJjKhUMBaH1aqYIPA+jWBBevQ
YRWhC8RpamyorqzomJ8B/XLkr9XoY6erpJ4MgR6sFlMzkgyQH+YS7qgbCwkvn3q8gOYplhgn2zRt
ie04CB7mFpxyNcI+jCqw2NvBHqvCd2GiODstyibDI6m8yit3Sh1DsWyrj8erVJVIr2wTK7D6ZnH6
vKS5PokrWFW98oOop9ZZG01TVbhKUX9Zen3mrZjdeuVHrxzw8GEO5z+uurGXkFhGvYVVytNAQrGj
dkJ+4FSFrVnB7bZOw968NrKcYuNO4WAyASK3jLmvLQWnRSzsSrqistJV74KJ+jb00/JDaC5THpfE
7QMiiwsnhNld1jquGsuVExnFP1bWJ9VHOx2SS40YKcIeqsqwfCWyoouPRd61xVWRwse8rvzUYuce
JKX4vpUiLP8JYXOn41hmeXLNomSqPqS5SPFdNBNJ+reTthLb7a2kyV8XlPdF5qoo07xYlIh96/a4
77nqLqoy8IbcFamdkjc0gVtdearpyKIERhWM/KDKKYIX7io2LPwh7gyln6p+TFwmx8TRblFZY/NV
O6RlH0XSIP5cRCWLB8vViTN6uVtoPL+Hfer5zVkTwJMhcpuSfpqWOkwmuzr2nKnPXw9QjtYVTXze
o+WoOO609OmSg6BNl37kBDkcn2jkq3ocW+VS1jhkMaIHOR9dZC1qvbRyR0YLtIw71cLniX+Ks87N
ssztfnrt6cy2T0hPAufYKwaSNW4jkylcBB7l1rsizlP2qa3LKspP7EKORbnSuT0Ml0Mz0ObcqpvM
+sAsVk+fmwy72uWVENWnSXZ+lrtJI2RVnKiB+9Pg2p0sxFIPUxKfeGETDcdTzlSauzrOqRMsZDXV
pfpG0khl14FT5N2wjEUzljc64rRtF60scuk6tOaNfdJ4WcnVso1tnogTL7VicaGJtOL4pBMFaG1w
E6iMNposchW3Tr4kvBknsRK0oZZ/UTl4mOjdln3bY+IJ8qH30zyv3T4PjUMtUpoW/FM/8qJgy8Lr
K68Dn7J9cJSxkxxszLN7KEw1jIiN3MyqIjCoig6dcSsahgTKXSpDHys4cKhDwISxcCm3DcMMrdEj
3nE0Jr2fmAcrevV6Kn0LlJQHZQfXw4M0gpdpMu4708koJT7zuOW5YX+ijk3kICMyQdqRdWmiT9oy
DcXfPKtxH9sJKSwZ6xPfapA8LdoS6bVjXtdg9ipGks05Qa8HWHBvg7tZCz32BWxZpELjNDyrNyE6
TWturzqSiYme4ttDElCizMGJbOssbVOTUgAvUUigc55WxiCmiQMf3eMYA6hJP+oGC1Rk0nhOVfZI
bCwqP5CYu5WTzKePHZJReC339IAPs6Pcgy7VPDepmFpHxk7GDKmMZOFEREMi5BJqUq11pQ1f1V4H
a+M0bSW+9X2Z5cfCiWT2xs+jDm6xKQrDpbJCGsoS6MasEUqaoiHfW6seY73sE9K1iQt/iESoKwtv
wNpqu+JYftjw0VCk2/y1qFPjpbYejJEc6xjntknBCt0b6Qn1LCxk4bNI5ydjmCLoSFoLCwszExkJ
2toKsH3uVmIqoUJuW1CTDZNZgE/M00akbBmTbFSJC0JktmJogwd84Ong8b+TiiCZvoERDpOQzwj/
2uZSld6AJ6ZRRoBRW3eSVBeZH3d98G7qI9vTX7tY8ig+DQrhp/0ZGrFFdzlJnJwPXDIVJpteVW2H
PFdhZ4ZU2E0UgoL3zmgCeSVKbJYUBQgyLMLermSzZLEDluI7nkngdHlRVfzULvy6U++mJnDy8I3w
pA15xokZPaC0svGoXQySeZnUzKhImZYmg59FJd7gdcwQNZIgNA5Lcpuz8tqwdE5KRybg2f7GuwZd
58NptnlvcmOUFmCBglaGbzbC7EcviUy6zMYKRN+9SWb4BX9v3r1J9/WJknCXJIBcziIIpKGGsWhN
xpfQwki7UY+44cAlafscoFY1DF/6hg608//pVO+H1SknMpbQ6hJ7IVmEIzhBdMwqZvZukjk6O097
4nfN0k9qRdpX+ICUgtT2+QhsW6tLMVc2VXgEu+hCk6xAnjxa6i43SWipw2rdVW1IU2QX26KBcRl7
Rt+wnjRx5nrcwT5LbccEgVHBEbHZZDCA1EyDXiLwBM7NyKfxNe0dxE/ojRiH7mRwaBmvu4AMWBRv
w3xq3+7ANepcVXjacNAxiME2IlZTpkEMBt+3EX1lfknxm4+YpVqNlmUNV7Rry+mdbXW2vaBBESAc
6YLKr61TJQraXoopoa21sHqCdKsVaBN0S6EMC6sGYoJ8qStD5P0ix/7was8Hak2KClW+HJQ16UVY
dTwDR9E8nz5j1Y3FnUiJmPeslEXW1yZ+wHYSHNOjVuFNxlQWsMnitJAceftVJgds/VOiSIBQJVbg
URvVy7rEUKvESnWWumOZJ3W5bLrOZAXjrDf5I8ujIxQdpXHVZ29tNgxZiQWZTMTNtdVgIXsijYoj
WvaLcyFiBvI69pF/4gXZ0L4Xg5zqM9UOJDlVtYOYAo7NYuAHdGg6mE6RxDk+RrOmgq2KyswwUSdz
YMUX/SZqHGI/hpaWUUdgpED4W6SHkblykpX2OxMFbgKLxJuM0Pk09KO/gJaNYeE2akLEyzplstwI
kmzs/j7IMkAaIiEP0dtsgCdcDUHrNc3KGjIWn8sCyRG8cRqxo0YnNgarAYxWsBjiOgwzV1gonKDU
GdAsXtN8MBH6uLEceqgN0U1J/Hied0/OCN9UgQvxUKFG2WSeYFUDCgueTvpvg9eYOLMLrCTgS4uN
ZaLduq3wvI/kIOdZNaSp0MfNmUnnmTvGZnnWscgyZTei+cZFb8rRm62RKMtkdh/Oif06lTTXZKHd
HxVw1NpnNSEn8IupQ3biW8g8Y59y3FffgRTCWMN2PTzXbTZwN3+Mb45AmpriaC76cH8ts9c2qZM+
iem3gaYtApk2SB3sRI5iBdQwqFICXziJHEajzRivkUTpklIli6JxEHcjC2FKtRohr7E9G8u8LeZm
lW9ChEzyGj5BirLHbw+L/8tSmZN3ILbEpgjHcUvC/cTwUHlp4/eS46sbyQA54KBMWAjnihDq4anm
e47i5kwbE+E7OPA/dVv+3qmLZqLMehRogq9xjmzBqzCtmvSTE/dO9capG9x48VDtZP5cFLYMt9ip
zTEcxme7DZcO+mFQ1PU/XVlE02ceSWMoo6gwhujhqcx3iO1WEBQK9tJ0VwmJRDXFQdL7a+j3g50k
Wed8yurGVksP0X7jH/vIOoAYhlGPxXRR8E7xh0R8A2834MjdZ3AbXim3QBYEEQsYgqnfFz1NYLbJ
xIxfC3049ECisncV5FFgosDBMqxZNSKHLeuUMFmVOEUy8bKzCMXDWTEHdL5vmcQq6VJThIX/jIfy
zLJQHE2Os9z2GU4P/wfrjTXQYDw2lA4XPv1aYODcb3Qq2uFTm0ZmI3s5Mnuxa/U5iObDU9FZkcpg
ioqkQMMFTvOgODrLz/d5gRQEYd6lYvntXC1HpiHuSuMZW9Rvwe83tfcETTpYhWzITFJh+1vVtYZQ
W72NxeVMmvAf1KmAYXfS2gMBt+KotaY3NepvAgnfIo37k5G24BerOPPAJsMJlcrueJsnR3LV5Fyt
JHLAPyZlT3ity1MD+MQjzGLdFpPkhsl3BAmDZmnxwCAZESh578oO1dx8iW9lNXmYbcYZZTbs3Qgp
QjhKz0NQQN2RpD0ihoeXVN1XF1z4yFD4sh00LOEOO1zLNdvCJZ6gU3bhXSUdlX9HVcadYwfVhFMR
q4IhJRY0xz4b9OtRhYm3LJiXnaZOnHzu/NDu3Ey12Ymufepqa1S1K4Km/OSB7tXvkqHugkWgOuc0
1NH7FJnpq65gdeGKygrGBVKf4m3Hvfx1YIf1OcrMwQRyG3Tx0qoj+mVC2aV75VV9xN0iwXdeLBFk
x5+tyWrgS5Mh6Be1rt4xlJrjY5ZY9FyOVbdsirFcoYSUfA5Q8nqVJA6SalHRIPrN4x4Z74Yk/6DI
yF+Pg2+FbjuVNlnSopKXDnzjughywl2vEgEYv1/XJ06UZZe9pO3nkNIAfVC2xbKlhTD3a9zq+jqx
iuqjYLgxGqFcexoNbXSMrNpYLNC9JYbF0OvQcluWdq+SLF81ve4Q3wRR9KXF2Vokmbw2XjZ9lV9O
UYsIkhErQHBssYUt7PesGe1vztjU/xA5sU9By9tFMIj0dSzrcMXCMcSJ84f0+b6xxoZAFQbGDN/Q
ixIYqv+zDZEjWpIl97Nr4DW8046XxSuR5E0E2Gzx6eHJ7iv0ZjJ0fJsvt8D1VpjyvgH1JoZ+jUpn
18KWKXqEBvuSZEhHuGkan3eMtqBLfp6+R0Zdxo80Wfyy828fE706yHDCiM+rjC2vdR6zKr0usww8
jyZFPBynlKDx7eGHvP2kn0Th9ilxB5G5qvD2Hqk55xqcNHY6lJavSZ9DZ6gDd+Hm4AfhcggS+SFz
Uu9DWHtW4doJ18WSdkWYnHQhF8shadD2hWY98bYSlX6VWaX8BH9bo/kBXwP9OU1BM50mSwvXaQh7
b3dR9j1tqXqTIZvxvnNG54uOQOtckhO7WPix/5amGvvYkqlAsBMjdU16jTi00uN1lPsNMm9tdUx8
bq/toaGLCfg90uAwa8LDkhgagN4GrAuFj55TAmLJemBqnK5ZaxY/CGlwQvMoOR2mYZ0RnXyllh6W
reMjR1hWljhl2ciz5cPIcLOZ7yFjrigGCUIzIBrHhJw5FBJ7KbJtgbz2W+TZEH1WsTsoLvWyRlKx
WXYsHU5l2gytG1pFiuRonp7mCPPOu0J0jZtI33o7Ef//cXamu3ErS7Z+IgKcB+Di/iBr0CxZsnRs
/SEs25szmZmc+fT9pUq7z5Z82kY3YLggqapIJjMjI1asteieOdtKnanS6LkpgJ8SVRnXxdoGV6uz
HluncT4DGdS3ncFNi31w5DXZhgWUsuz6NAlEFNzDBZm6w+wWf61+Wdw4gSiOFcDKWZF14rbxhnrY
dWk/vqx1Pj6anl19MtqQDcJfrPng2MM8xo4qss9zHeVlkkuTC8gXK4qnIQMxC0pZghuyJz64nhFe
Ffnq/ssCBEpjMDpv+cO012P3cWx5NgfZsQ9FjWdBvF/bIwgK9z1If8jC9W4M6ZRPonDWdVfJ1ryx
ZghCfzii9Z74yqzCRU+zbmnfO1Dw3A/pv2XatWrYOn+WonQvqDKNJk7H1bikri8P4HYDkd7L1A/h
mPVTkS3DVVFE5idjipzD76eW/+vUItUkfPJcswAm7kcyoJobrw8zfN6yBTyOXlSXPndqy6edbFYv
lqZdURA0XVrHg0dpvStz3zvLocPuKCuiKKE/0OQ71fnBl2KoJ42UgDi1Rp9fV37Rn0nHWW78Mc/O
My/I3LgLInuO+9WycwABsxljZYVdEjabJ44Gw3Ioq8G4jnxr4g1zYFz5fb7ercvMdlZ6hThkM7t3
0llFddXQFSGjdJopi2tZt3Rg55KWBz2CJ28C4yAX6R8Ge2nP86Z2VKwCusvMRNDVxKdIvnOioqVD
AQFloQEADDv4dZ0lPa3C61lEfR93hfDh1YZ2Z53Ty53V0fQz+1+D6oovYzsPf7mFXVAZTWX6pzrx
1/ij/RbhmMD08Lk/H0OyY9M4qJa5+hn6kP7iaI7KF5qiKyA7twyiVPBj68f03G+Nl3Uq5xb26CSa
/8OEDTUFma2Pp0VD+Hu/RiAW9E2/BfXPtPHXcfd6Q/xtzOurovaHg7lN0Wep2vGw+nm6F1G6fM1D
NQnmyWZ9/v2M/VDPvq6eUKsUICfZUJM+Mna3ZpynbqnKn1lg+g/St/p7uzaMXQAOcsm+ON6MtRwu
hNs25/XiWNdDG7CRBfWw3BVBHkJIbufpqjBG5y+Y89KLQ1lUD384y19ShgA5suOxxOFMU1R+GLKp
Sdcmku74E5BIZo9kFl6fUHiv8dib043tTxUQbL/54S5UXvdXvplBFW+pLeajE3T9kxfV2ZUZzNWj
rdwRQJFd4KBKVTPcWRkkrqQ7crrRb8qGu1PYO3H0v3dUkkWWDx9+/P9A0fz7f/oz//2eV5b/v3/C
yJMmcffX8Nt38ewhrVLoP77p3Tdz9Lez0+KGdz/8IrT4W2vwQUpx/7NnM/of/vhOZ/FOVfK3fEVr
EWxNLP3v7PMXmcUHccq/9Rmvn3sTW/g+WgsgBNiQLBSWKhvNv8UWqNMw1sK/zjvJMP4htqCCQ1YD
Mcomx31TWli4Rjs2jHT40gG2KZT0f1/gu7uIsOTt53/yNB3n3R53UlrAp4FhB9/bgRHzfv3WFgWT
NVfeT2gmmrhqC1dTSk+wtOeNovrmGsrrD61c+9XdETC9fEmMLjUhiCndRurspQouoEGw/qvIaOXZ
HDV1f117jTDWuKsWT7x4FQ1AuES+X5dOkrEPWj+DpVvH+zpfgvpbGHqUcGQZQLmZX+hykeyy51Rc
4anmNrfMYW4B1D1Vibibvaa5soJVcspZ09DSthsHFonRTx2f+cct/Q+D9AEkARLA5inyeHgKbg+/
Ak2B1RQj1XT4k/4YTYuzoXFr96x2p14FZ1ufQWalxSB4MmxtpoWd/mEjtuwP9wgHCfj1OE3B8WRL
/iWslU7Y+6Zf/CitSiOeQ0fxk8dRhBympBk5Z3QMVT5kcDEM19hEe0e3QBOtLXfzZ+di8PO2r+KO
LRFmBQ8xlfzt92P0PlfCnAdaOfR9ZJYakfuFirrkhWHnyjF++IaaTHuXbUEWyEMduoNjvjLs/OfK
gwX2h/L/w73Rx3XBbYiRxHsyJj12/0DmxLh2QWc44Q9YF3Xvx/Br6v5L7qZ2m8VzWYzFbZvSGIDi
kXdopP+w/30UE7wycNn1wI4QTrCG3h8+86bCMJfc+WEEdSCdxJtNH0BypDNw3m1FUN8UBmXLtVPJ
dXwALjW3PEZmWTMov78B76tebgBbHrIsD56sFjd8LEQHUpZyBeL5nkZb66ljJwUbzd5Imz5aj2uo
Fu7K7w/568XDrPcxp+OhDiDyH1MQwD16bqupfrj+zCo/rJa/WdXBU/PYu/siTF3/WY2Muox7eGL+
c2euk4r2U9GZYv7DRLA+RDIGAASFVcJCJRVxPpb9WbQhwBKD8YIBadAYZ3R+9IJoli7vu2ScS3dz
k6LpV1vEC5UKZ+UVZj4+NMKnfdgacMPgReWNgotFO9q+b6ai7V9+P2bvN383gKdkUrHhTw5MwWr5
WFPMaUhDdFteFjUoJoEJoYHBMpcZ/gU0LmcyHgSJtV40w9zpl0Jk4/92sOho6KoGQJuEySW0vZ+3
oQS2Xnu/e2lrT3ewS6IXUB7MMtqGlw6spepbn408ifxN+qBEozQryCg1Nipzoq2O/K/oYVts9XTp
LpXomj+EFevjHNMtCuBSHg+PzMbzP+qDFmduRdRuzksPA41uBIQ/UY93chsK0SazXDWXACDgldi4
ygYkNKy21Xige5eeA6/VZZY022aulxCIWjoqbWT68C1GDwLOvd9E2dYktkPHChQCYaDVXphbpPu6
VZHqBuvv7/+HCo9IhTgBGrsPGcrzeSbnh4jBzGzl1E7iOfA6r/QSYcKwl0Cko9boIXx65fKup+hZ
jy5/o7FGOBFWqkvlZR4cXx7GGQrpnxa0+zGKg4OTjCDZ0eUngeTDtKjo7DVp3olnoVhFcu/0Vehe
21bu0EnuR43yn/gXTb6saxCPuZplnhDwZ/8+k1tqnKnGBfhVxkiDKCx8nSAsJ6ZKNXr69nS9o4ll
J0KNUCUsv632K4B3WhF60yoYfW5Q10YaIaf9SoM8bBYqsNjxypWXfjN1z1N4vdMf/ABShJ1US1aQ
YMjXw0dhpsnDYbdo1UtH8sCZF0arc4NBeA26ut5vKSijSVnTg+t023ClVJWquIbwYjeJkQGsnIEb
z9nXNmxT92kyJ90OCyiJofdBPCFF+f3c+BjCGX1KNfp/6Dl87xeVlpOubWZFon7erAYtZbwAPgjN
Tiq7+twZ5Uyg+P0RP0YjoA3Euhb7Nt6v0S9H7JUJObtx5q/ONurJOAPyEv7sHn6DPPiT9PxnKKgb
k3C2x6HPrkEKwDv/sMp1Oiv+jbSQ5QY+RSwbF3xmVIAfkUx4yaM0Ir95aijNBiiaHVrQn53MNdcy
r/rW2qs06Io7eiO65SByr8ugLg/21MU0bOd6igc7k5d1GvoPC/qUcIX7bsGmGELDLBLpbQuNqoU+
IaJTNwWxcyGA6cVOK2O676ac7OI81QADKx+OknOLdhCGeexUCjLB8fcD/zGuoZMGWMGSxdY1ASji
B5C68iEHzLIPHqex1eQKT0FQu7SnTc9blyTLPcuteWHaLlWk22HZ8JrZwuLSU9oZy9lOH9IFjAWi
lCw2KDeFsMGL9qXc6OweZD0JzZXw1opVl87gJ05sraApTyqwdHv+95dkv8euECJ5ISI6ZBo0yv+D
5gu4pUHY0NqP4ZA7rK1BZPoEBsPRxO7TOsYwVfOMUiizLHFipQ4pSkg2GiO3SOOtxdO/ouWM+LWO
SljgxQyvVsYnfvQbfzV39CWuWeP3h8oIlHMQoApOn6zsF1zuHy7tQ5apW4Q8jdzWLXkTWfpHlAOY
0wrqsVsfnYzivIJCrLUZG8TJ7vtghpUNujJ0cnsKELMS3Bqj05wsuhyaZrs1vkVXNXKMcX4kS9V9
/TkoHWafM0GD+gtlccQUg4OtRWr9SNg8Kyj3CWu0JnUULIbU5CdqLIuhaDIXEtYwBLqt6tVwfVGI
RLYmyZ/GR4dC7e/934Xtf6iCPqzR19alzf5Fx9iKzF9SXWveXH/1pfEZ8UxHdDiltzZaoalKqCzz
rP1TWPiwHelDugAltsm2ZNKB/7AdaW6g64sl+NyPFjNkWHkMUHFk72d83FK4nbdPZwPGQezXjhZ3
1BPNnm8NQY9RQmBZD3eB34dpeUgHF4XawIKc7hXuFuwAjcHCH5aWjerttmVybhlKFD9a2Mkq0rcj
A2Vj6I2ysHiJ1jKa7s0OtXtx9KqKvQnOqq5Tfz/aSEbfx0QuXm8CBAnLgt7wS0VFOtgbmbmsn/N8
9es0HsbKQcg5m2l549ubq9a9zJUvwvgdZ9qsR2eh3/gLXVoi5sm+m0Vtns3p6Pq7/4kz7U6IyLbd
n3nSprKiXdsqKLflMox/4Ekvhle65eEdQ9pcrHEej7+hRqucqSjOl1dStOxF6b8jRM9+ZxdPo1tn
KX3H4SMVGpuGufotCTqDVpOb+xPxeQUYrozHXxnP7BjB+MP7J9dZoEvM+0//J3rzOMyzmVT13Fvl
2f+C2LxYTqjc683pJqb0Zqle5J9g9gyoHtvWFSI4H6O0AHxtvaWS2b6EGwagOXtpVhSH1G3m0btP
W2iA537p5ll4YK74DsKHaTO1e0UfIv2KM8PVdOU8VVu5ns/w+fLiOBcNu01SRbNLgKW/N6JlNEbf
688h0c9Gmsxwh8EXRkHWFcXD6oSLf4t8PuBlOP3SKApaAzEGFy6H27relS/bKCN7uih9BBD2mbUY
RhAka+lVY3Bc2tJqYJm7k94XTQ9l2nSVOR6byrclXXlYdFJ6eeRlt3CZZxHclalRzvUhqBzDFufV
uEbhdOuXDhqdWEaRxiQCNXh59YR0NDW2S9eF9JftDdh/VnNN1Ja5d4naUAX1lVXIwqrvynIuw3Q/
lwQCNFWF5XDuhCx9SuuEwMDem1m+FnJnai1auGsH+BntFzuzW47XlHUUPY5ZKGWiqIMZWTuE4epP
ieXn+ks4f1KWWMpI5/Ru3nP1icghKPsHKCl6xJx6qHjp+nwwHtom0CHfpSsWBkk0Dx0TYGvJN45D
pBreJ06Xmg/exvDJUmPn7CW91iDXuUWR2VqFvj0WLgi29y+kK3qcWxcCNvyO0VDcCqOtwtz9KSUF
jTyooiDTSubQQv+WFGHuweyE0T/K8Wko27HAe6Uw8q075uPmWst1WAb6lAvutNgefGYWR3D4k3yB
eawnGDQKfee91eB3ddTooZkmyHg0TQYo05zDBK2da3y7HqUcR74AuIHVJ94iOv+h8tw0chJ3jgCA
YhHkFmPxNnvSrY/4yqA09MWlyAF4kSOzhq7NKceNvE3btsDFR1fjmIUyHt6G2ji9/e9BPr0PpMCG
G2mLhhNAUJVPL1Xhi0Idi9ZZuWhpbwsHyWwHdskDBXjWRbF3ulHdNg1MNSrvUWXn9IjX1IutKp9W
/zZqxo5RQudc8xZbgLGpBJgjnaK4glnC7c4aeAis0SAz5Ut0GkH4RFqv93ZNuV1QoyUCuvtsnSEP
0dwe83RrT9PDT6ua8fFd7C5QSgc061Wy+GvOPM1OdJ7czX1+uXbSDPLHzSjccaBpnzt6eE8TaRvX
kbPkIvW3WIXqOQ68J4fZ1Q+5PvXTgBrbvPFDVzudG+yhf7VVeb7hN7mIY/baxNnPhaZ0X0UlNjwP
GNpwf4spsOWL5Wct06f3yFi5eDWR7N72YNn6C+1Jv7hTFvJSt6ZeDrQJ9TC1o5/l8+NYZzgEHdos
5HsxIbAy56zq18Aa4ES/zpWi7KMhOL4NeVROiotZCmRnM6qPpePgpSjguh4nS26++UjmVobTDokp
3hAJXgopB/fKvKNkGmqUZuc1gAGQDbcpH8+DLtPLeUSTxO8qOLtleIB9bC/rhRP1cKbOBrczmyap
I7du0Nj1UH7PaRlBBItpZPa8kDR69U0jR/5H4QaI5pmzBVQkwfLrm6kaUkCBWZUc3cqzbnry23Sh
CkjXTc/9OSKUl4fFkQhP41DlMJ7/1tEuRptG/bkXocRZvpq0Pok3Wd11UILf4ORyqHMFpzKH+CO+
owHHY+hMlDnDcXRe14zsUH9x29O5SrcnFGndPDxKZ85n/2w4XfoSZT1D5Ihlq7iiCg8KDxsf0yLK
DcrVw2ctQs8a8Co9xU/4aYizBiNgjdj0GPFQwOkyYsUE5/2yAAo1YigOvv+MSqVqI3SHxeo3146w
FO/wV0vXsJOHAuPhDWRBuFkr5DStVKl9nqUSlXwMV1pDbyllOaih9NwKvDS1KkrfpqF2apOhBpjw
LpvK1+tpgEINCJ9V4UCodPx0Zc/rVyJNeaDW04MHc19DBej2KrD4ssYDxbvk8aJc5deZ9Cw1Lua0
V6q4iZxSg5TdyHZ3HVTYUgyfIDI3a7pf0tJY8wOMY6/ud0AXdOhjuPeh/+xmjkVJ/rdM23A3rspv
G71tNF6qp5uylcXkO41kOXQg0U5hYjByMW9ekwafqm2cjQdFMg2qsAkZ+c/EW+aXMYuNESihnehp
JHDnkQfKS41S1QX5Kpl11HSzePajNZfWi7vUfn3j+1Ks6cG1u34w/poLq1zSPTuaU6NCr8G/jSSs
rUA9gUjO1fDZzGSZZUnqrU6+3M8BuY38EU3FJO2vPVp2ZR5VNU5NlBj21ldPaB5tt/tbjjpYVgev
Bi5YNFojs7wpIzuZ+KURTHEw05ladm9XcrqXmo/I8MAh1AKf9DXc1PWk41+EmJMXsn+9eGlo63e0
r+h9Wtr6dxCxDN6xZqt+Y+qATjR7Knfd24BUKFjKGTKR9GYbVkvsSxaqXpVRo//yNmVR0RGJoP7q
P53wcB1OjSxBTqacILZsZYZ3Yx5kcxfPZgt67q7YBtjnmuHChzJj03BgT5+IF5e0bDiXm8n8dk36
DzfglvrMMYbio28H8lTEliaZKsbDqWJri3ILKjrdYnQ/VaeAVZ2ARolFA7PBqKUGIXvoWq67a7JG
dmiopT8aD2PhwTyJh5ku3nRR2JlO43J34RjBVOvTgt7HCeG6xj6CUmXUi1zYus24a+dFz8kg3eyq
iL28bxuU12XNajycBgQcWAe9KoSQQ3jvLaO8zG2nDsI/AF8fCnqwHOIDM9gmuEFt+Qgr5wM9BPBq
+yHvOsTEcZAhM3pQc0eYlYarVxA6LK1Yngqpz/0P1d372k4fHiU8T/WBs/qfqDXj0hlzHwBVnUJj
CQbMWSBwZCX9/lAfAHRWE6ZPJscCsuJ/X5f1/2iQzSEeeCmp5N9zxESo3yVSpK57ywM99eyO/Fzf
1BHbOyYJOiZu2Vtw/P25vIcQoOYyfzBG4eJphzPP7ffnkk4OPFCW3gPPdiWMFR5GZvLQ92Hg7LeO
1PlP4/zrAXG2AzjwsSECXIw+gO0VpidW3ZjpvVxaNoqsYsc/D1ZkRMCaryv79xf4gZWjr1A/qAQx
M6Qfi3bUhwMudelm7VD7928RY86hW2vjNmf1vMPi9uF0KEW6qU/j7KzlrhlbHc8dRWgw+g1W2x9Q
Oev9TOeMKKX0o9e1qgCf+49tsRX/ijlYHXlfnxYVanG9xpexSonrRTgV3ILcHVdWZuSwOZBaGLk+
kVI4ctySCS5levAQsHlmvBBa1oRQL3k76yO1borVoZ5M5lM/S5zC7B+G9T20SG1C6x2qk41AgQSP
JfN+4rTmkKc4BkbfzRL88W28bB+5ABmB0+g6YQ6ntknMxlV2EAcYFBHjUFVbfTI47RI8lrPJ7P7D
eZ1EJv9Grj3AKYiBiJFQwDJn4fS/PzPTpBGAsWF/VBvs935ve4tuf48803Ps/uq3lg5q0vUZYF4U
N+lGeQJbLhus5pLtAc5HlnQV5jLOle1S7Jp3OAZkWXe2shl53U26FJUF0zK16XF87SXSyWyvSttt
5b6px80eErMzEapqqhDYDjpFq3P8u+jUQKp8sl/nNm0bSy7XVZZPERyNcfILOJVmCTfgjMw2KJpd
bZSC5fe2IwYGH8vj6rSPkRKGRCf/dd2cctvqdTRn9ELECmoRve/ME9oY46yzQxLT1h4ZbvZ0fwxu
nL7W2YNxWnKCbhz3zRShtRVx1Q+NtcUthlJtsfNFgM0FxLpTjS2J09hEnHbO1y2bVs7M+G4y1LtG
ICegDKT0lW/vRdhxyKYijZ0uTODxIkvqpeEpqEcA5LqsHx3yrMi58dchcsV56ZuGrj77SQHsrafE
P4IV6MhdXo0NOB8lfwCsHZcoG7s0McYum80mljz2w7PvIhmJYN5nksdRy8/eGk1b9xmAW7dQSDpM
27/BpxNXj8+FAN7Mdsxz+teHXEnLKpPGIsv5a6XW6cMLz19m+9nylnUIb8BpUvEJ6V9Z2fuy7Q2T
0sskQR8SjFpp3u5blKTww+bF3tSKNwSl8JSQC0AWRxi+pvNVFfX4osT0P+eC8i0KFY24Ijf7owuL
dH7xzaZa812KOxLcyCZoG/WlpdQ3RiQ3vu7xvOV8kgZs5l+FDYECXUBe+/ZI2va6sYO06sRkbQcd
5U5To35NP9qgrqgRcAkrRhFPEO8bK1Z91gWcho1HXTzjchd9Jmp04YNo8Wk4NIWXeXGeZfODtxYe
dhPFnB7xu3POCtPZzhu1TGeUzt19oHw7WSIvvwlglpqYOUzqc8qkPnMzD0E/qy9/KZWov2RmgZI0
siCphrUzHKmuwDDsFgsPYT53FcsRNZ9/5c+F2AVunnN3TUMdSjSj+7IrxtutrAdzz2Yx7MPVdGpm
rN98z8X4YFuuuFSukV02Uz/svR5vCJgP2dnUjdEuj+bwUyBySSNZFD+KXqa7OsfjY3XbduelkbwI
N7s5rGlL27EVHm4KVbi2iVu26On5yvOQAuBFLd14pNEODRlNyLFCR7rFa1R6h7w0uwfhAgbHuG3I
HrZrlz3OyxZ+qw3MnyJnbD7PoV3sTXswL1C45UXcGQZCYnChgxp6HkVdBukn0KoCgszgRD8segsk
0Jaw7ie7zIuDWFtjb/XNcN9PLhUuoWDXrwui5l6tVew1c5ikQZTm4ZdisqP1nJb3+L233dLad2iX
yauLJl/jyfHCn+HgBc3OSA110SDo9XauNZSflsmptJ1Ad+n1gyWTNMy7b2bZi6slcM3L3rf0DE0h
+JL0TvPFosblGk7kdI6bhHFRVE5u70KiH/KEGdLvtqH0pU4TxtdZyPmnRKqc2IW1fev7srNpYQv4
atvWM3PzWtQxFB2FX8I2V8sFenCZxRhvFDerFRCIyeGTCWmbcwEXtxYXapHqYIvRvvTqZomBFp+8
ef2Ou0p6g/JljKd+HHZgWWYRZ0szBTtv7XAnCob2RuSu+rqKhSTApJ+a9fFY0XSvkqDIPBHDO3W/
0QrtYseu22NHZYoLbDN8wqij+gTXeaiSahiyR5mv8otaRGPjRjYuSWopUeKeZta0+EJAHhbekm9I
7sIZBUyfY/yzTeW3shFbTFeheWq7AsWemKxPEaYc58JWYTIqM71wi9b91of+clUCME+xAOHjoOkA
D92QlEBjduXjqlzEtVVF35RB9rlD0S1LvKd6iR7Drw4Eeh9Fc7EFZ4PV5XcQQyATzLl6tHFtOaJi
s46lmPxv+II+zhRmj5tstvAoBSzYUjbZz5UBOeZYZY578o71YVCRl2JxLGkRVtkQm/gBnPtRJY6S
xMeKs6CPHqN2iF6cRTifS5V2L9M2bT9HJvhuCjr72qWTfTTZKXZykcMDCY0Re3M7XRmqr543s2uP
Tm2lUIHAL2/y1XTZyxYiklkWIQCEV/lnAZ2ARPRteay8UT1CJnI4/8m+sMzWOZS+038FCJJ3UZur
M2uto4emUdtl1pdyv+CLoOuuprhpXXO4UKM737V9qj4rhMffnWoiONhynW7ctWHxAKLcWs4wXi4q
mM+LeXE6gIKwPabaL4J6DEofdXZ0vuHydZWmufq02WH+GFKrf5VbOHxmw89wgVLB9WYZA6QZvzjU
Uepd0VK1HHT2Ub0LkX04zHfVHrbM6O4qMN875PdCJlARzIOCpPxVDKObUc1t25WK3PESZkxFOdp0
nzNnixpidrPsnaAKzyyaTMkkNvc2nDIHKFgZP4zUhvR0tXruVkTJ2ixkz7tgBEMNryrPmYJhb/Lo
TmQldSTSq9kQ2R1lfX2Dprt9qgf1jc9kIIuF9dQ3ZDDlGJQ3S1TC9/OEVVxEnbCfRyMd5wQpsnkN
t2R8LOxpksfcrnF8jHAeunTTToWHyGza6KLJQ7Gjcehi7ESDdRdGWwP7exuiKW6cFGcsgwbz5YpW
ibH2zXlQVxLZW32wFmXN5y0c61tncY1PQRsVIsGxEGOePBLqvsyKqdnTY1zzy6aoumJnoEmEgpem
lnEMpr7f7tewVWN+1KmHuYvk0tVdxah1M0YfFUWgwnkuIHNJvGZMp2vK87JPnNFCGRNs3ZpgQuJf
wQ9Lrd2M80N1OVD5DU+Y3m0hrk+GQi2I/NPMWngs2iAjuPDsxWzLz5uzpvYUr4vEufPCJtiZ56EL
BH2UmJCpXT713vgQGZhoQPnI6ghhhJFmSIsMN1oeCkRNfmznbv2pWy1jO85UNtpsSNrmFRKEpU1s
BXB8HdSEU+zkJHa2QCkXJYadiY9vxsVgYH5W3uKz4kebw/C35tLsAAaaStOChO01t8PgluGAp13p
1zaIbt+xHsKtl3DdV7vZu9ZY51dYiZd+3LTgilqKJLFpaFY6DcGI50mLZqfbZ3SmrqsCXG5XLsVy
5mSuFe7wT8kDMJhSWedVpgT9r9EL1tieabf6gz3cGF60BElTpm4fB27lgP0AEj3hr6N+TBGpiaPE
ah+7LkVYm2GhPNoJKVxudAnNYLhPyGJz/3413C4gMRvDtcDyBiSdN3SmUfCAZ4KQDP19LmoRe5m0
lmhfNVhX53thL53nXVvG5I+PmCM16VkpQ/dbNk3P25Znj1kunrMIY0E8K+bmYYZMgF9VivyEzcMk
SPjoOcNgu6xXu75RTjEesOWIEiHFJuIAXqBAn+g1D6qt/Z1SPtKDEMOBWE1D833I0u2Ahy2tkmxJ
r2lphViHLv0sdxubjXsX9bnzEMBYUXg8Ai4wH5gwMQSs+YfVieqTkG0f7nv0sVd913YPo+yHbD/i
tK/1KFj7xUazROe45cid3cr6UMnUe2gr09pHQ97hX+cZ13a1uJe2oEvWZT3d0oiyaGfbKU/5G4Px
uC22Xcc8jadudmY0yX4vLL+7gbA2w5VTcxpH/WwuCc5yZYIL0yTiCGUkpEUYeON5j7fNsl9BVR+2
VBU/Uhyk5LGkobNTLMoZ99FK3bDLs/kXflXzTADyC04hvWfXKQ7YzfvJ2Ir8qSwy6xmoZznAEomO
nRk1Bx4cUN4ZpalwGvXzL2bbPNYl1KOMwu0Q2Gn5tZvtoYs9p+u+OmaqLkbbSRdEu0sZJgVo3EUq
bC46M4FUi2VKQtd2bkvKkotptorvVe4Ez1Wa4RxqOfMVdk1YhAnZnTtglE+gvXalY9qCKrQ05bWP
3R55K8FRT0L3u1s1AD5r2+hde7H7l24KjWJf+wWdN9DLzj9v8bvvkl4VC25U9daBTgVzafGIBOKI
9v4oveta9PZLnucDfiU15xCX+A+HScX3YtHqMyfyVXjniOvtAANEnJsUuVaVXTSiG/4lqNrypBLY
Ejyz8c4KBXY4T2fGUPmIoEvjDItf+1E3qg/WNlUoGFdD3HreUr6MUyjYHqg8D92YQr/pUs+5olek
LsWK81usMlKaq6UfxUtlD0uR9OBaU1xM9fJ9GFbWCouSOm0UwGY/sGHnj7SApj2WoM4FqGgGRweb
O5L5wJt+Yj09pYcmyIdLd6V+iw3SkWFXp9Lw9oZsIJkidfKehr6uvwZiWpKqd/pdbRrSvBnnwHrQ
3tQRNBRyuNgf5rw+ziRVF0S/dt4vMs9LUrmI1FNtvdHdOPls4XaUaurX2pie2CuBo2cMBYJJlLh5
k5duhRvP5IPdN1VSViRp+PJQxk5JusrCJqd22nT70vZjW92iUZv7HVVFWhHSIr/bRKKsMavXo2Gi
EHdv/dFJw7iyZOF8q+EpGm0yGeFSpgc6NNViXld553dRQrW9uALZed70YxKw4XrrLqdhou2roA+7
666d1rSpUNynQDo41VCAiTv0+VDh4gVecTQe1Chk8SXLKrfLdrhVKXB75B9Oq+JpkR3asYxcrT0f
89Fo/upl/1/sncl221jaZd+l5vC66IFBTdCwE0VJlCxLnmBZlo2+by6Ap68NOfMPR2T9GSvnGYMY
RFimSAK4X7PPOfNkhpjVpGUVmi3LncdIaAz79w1kzlAF3WIoIrvPxibnezAU+JwxA51l6DzBVfP2
f5SKaws+xz6rlsBtkhkPhc7Uksdf00Gl2SbcQ+FuszhNjebmhsSobVfMgnobvHMfrghtjUjM1h6Q
d+V+a9XeTV/HRiab5t2Ry6rQ2UaZtDgieBwPz2PCQME5DxSU80VkrlgMf4z7sc2xoUdDOTEeN7M6
e9NxIpjKwCyGcalu9JG3t3ppzVq/96Es9DJ61AezSbG0g4xM9ZMYx3apAV/SgRqH3iFud03jZDyP
laEOcrz/bjXoIUr3xuWJSWoJRZRj7NPBLpelYew3MbpLfRiesZBGGFezkRZhI0E8XGYHVe2cV0o/
J4yUwsIMD78it8Gy2GhdI7SXVTf2LJrKZyI9is8KOMfgaTVqJw9Z2ryG4A3lu6hyqixw66TLw9rq
3SSYOsCI2Vu1lm3Xao34DoN1n9w0nu5NcMwDg8f0XItI93PNGm8zdVnKsNFLjBMnl80jEqXHzJ2l
fWwp4WxPr5rF8OZK5tW+GwTY3Ow0SB5hdvP3ZhXIL6NuC4SxOEfHYNDX5dqnipwpEJQipAKlQ4yy
xjT3OIoNJe7czvymrNG8NJ4ay1a9Onmam4FMq+p7J9iYen020RpUKy7AnugyNQkpJ7r+MCZmPr3H
yrxNXKiotcpfcxyZEQZNkbIrR9WBBtFat/IjYdR1aCyiP6jISl/RyBoMLO1Ii2ufgWJq0qHaS38p
HUuMgSbMcXhh147tBtAkLpg+EEGLh8WoaoAsDLcuMZ136RktdfjtzIZn9qSe26GdW8VJifsadnpE
291getmUsALaMpJdUJkuOxBlSPaA8nwxNsYSnj477aFtijbzRwZmbysbcq6NyH0YFVHzPtdmZ6nN
fL/wZQeGGzluiP+D/KFAyzA8zJr4rPAY7r/SXMrkwc7Kbqu6dC09UMFYp45YjPSNRyQCcx1h7rWW
enQLlxe/x53KJ+/IdYaPinDry1dMR70mFfIz9pLjveyKhLeAbop1pF3WPE3tEjo+N92ryvjQDtys
lkeVoUUaSGCML1I3EK6ZeW8cKiPL/FZ25mMbxfVu0CrxYnW96rk24FvSFStIeL8uHoKb5aKiPkoD
bewnVERFBZHtppM7HWOrA4fqqxX+MI4wmnakW2y7eLphHwfEBR8SEwMmT+go2XDo0vFLovKJmMIM
jY3Jpx73LUVBtfS3+tiM51hTJycQZtzgHg1R8CRnewBzHSreJetn+6vRJU7slRTgd62yVbw9Sd54
GSvLknpWHrnwD3mbJgEHegbqw7jkfi2ZAHir1TRWmE8QXYEuyjRcUfAzoTDht+AUyiaY9Oan7JMq
1KJ+9uVgLq82T4vpZh6qrgmKdnKuvdkNIy9nmi0NQcoUqNTqW72ItBuHDCIbLgV1q9epkXuDZY+G
0j/NT7PSIKcu+8wHOtK+IcMYq7DqMaXzU7PPOt/GM2AJRrlk2Bx3zhCFY5I6Bc/fTi9uMlVbTNTX
0nxWcGKfL0yuchzkjLpcvKIp1dfUZcXulWz+L/hK9mLL31hoClwNjL6NhFmGpZolT3gEdNLn3KSq
oz4PEr1rne1zs+6kLhlD61odXZyi1F9a1vqxh0PFq96X9Us31LVHPB6zRxxKIXPiiUu+6F5jzHhi
aqsZmzsqj9tuRE/SM3f5WsWjcuwybuqgS3P7bhiH+jSYLeKCzkag3jEdUSLhPDMxTm0ug9h6a7RV
D2dD9NepW7QjtvCD5mfYDm7VmihhNSpGPHbfO4dex+I9wOCWwqlM3XmP8c1UXJFnpkHHcCvouNQN
v9XNMaR8UW+qpU6A0aT6kkTL/IIPvuo1/SjQ6pl5WDpF9BOOVQSGaQyfHcr9PUZF6lsN8vwi+BHT
U2Y+OBjzF0Qezu3MVnnfTAN3nTN+g4gd7ptRLBEOT7VQuQ/WezdWcioa1Sj3nAc4PI1OrweEd9ww
RVPOstW6LxnDjsCZaVRa4sJWb07U+hlLYeMxS3Sj9A2m+semqVSz9kD7cl3/voxM/7swb5gHdW8c
UHk5BSxdo8V+oaOty+baGX1tmHdDlrQ85Xvs3YBhuhYpAlvpecnKll0DG676zlhgN/Cx1xAHaIFe
4xiSHAVWaNl6hBxehs9ROkvzu1lhVHnIaqccDD8yOjEogTOZBqp/bmzwCbssWchnrppaIoD0UlfK
RkcsGKDmVifm47jMTDE9S5vNHTEG0vlqVdXAQ6Vt8mIueI5tvkoBdR6Lcfx5rDiGoDCAeuBfKePB
eBbEt9w0cNOGCXuYNPUP0SqL3QdsQSHDwr6RS443ykoAF3hKE0cbtcw1uCVxxVm8ivZh0p2BFibV
Z6vrnjc7vQlb99V06PvQqKRzdskw9cDKB6dtwlZC0ehj376N+Tqpi8ff0qSLL2uDksxbm4QnA5EA
dMWuz8R6eyeGFQu32CfxPNntl1GJV80kas3J+X/A17Y13yhDT8N8ky3YVlk+OSKEvu3+/Xruz6tP
toas9gWrQxZz7D+R3f15N8eozBkEWPqPsm62hQZ2NNueWzerjg1obyfGCGs0iVmBrE8zVnR/8wv8
ef28/QJsgFFluqy8MVneQvZ+372n5oLoJU7t9/zXL1D+QgrK3C244pSavdjfrHv//IrURtu2Gxcs
3bQI/sXb7c+vSEPVDtqsTJekz7cN3vqBjDW9WY0Pi+KMxvnff8T/v9czBSvv7R/L+vAQ+Y0usOe5
YZgnxss/lkVznNBSihoGpWbdk8b/kQjBFIijVMfh/fF9CkP9q0BNZ+KlVlOaXX4BPOCE297azgnc
4UBpt7v737/B7Rr5bb/LdydQfsAqoNw30H785Suknp/TjufjAXP/Ljd9bnJb/2p1oAV/Byv860vx
1XGdWPTy27X7l8u1JBljIaMkPvyCtiYTm2w27lq79eof7+q/bg5PS/Pj//6fP6W5/u7moAqBzOJ/
VC//YudAaubbt5Jr8g8jh18/8g8nB8f4RD4fAiDuLragvzk5KI7zyQD7wE+T0AaVf3Ol/MPKQTc/
CQZRNgZNIDjsTnlQsdnfcjN18UlD2O+yFLOYEXEM/yduDn+9gvhbNv5ERUS3AQl/fd5kaqMZvW4o
BxfztYx8t2U9jK7RP/32mfytEohIRF4GrzOGBNyFqN7/ck+sKps/divKAWBFxRG7pKIchXNXSlS4
f3P/bQ+s3+8/Xgs1KiJ/JLjcEluu9u+PUL4LKN1Jjw6LWrt3wuqmW/gQdnEr3m6NVf6tBRMZLP/y
kvbms2AKdF6EBYoNRvntmTbnvdkCKkaHFOt/th5tPZzZD8ZsX9h4mNR+0n0mr0rXdmKkqqdjRwa/
txjpVXuM50bfnCZDeuNcUR9l+EWTPoJP3+J24q3iccImoXf3tB7uXq5dusc5RyOYY65O1JzlQ5Fj
A1wo3fBZHazqhESVUImIrVG0DOnFiDNcxPS4SojuoSJM4x4h0NCXDxocKNb5KJKS3Oie7Sa+FeOS
htIuKn9kl3NYNT2/NTCTc/wk08cHrR/Ln6u+1neYF2efNZFmXiWiYme2SUWtXk7+WFfyIOoIZe2K
J7czCZ7rSPFCNWG4WAx6f2OrQ32howSNpTr7JopYORTWNi3uFHloySSLPfwXI4vqQKu/9w7WHda6
ZW/UazJ6opW0NJ1j7ESvda9prrgyx1aus/GbtRcJLfzqmpq59OekarKdXdm0zjLiOvdFgpMA/VVZ
vY2d3bwSz+p8ydxcu7oUIIkvRe++Zw6yIQ+82GaLrC3kwTIxmncdrpEsegEX3vKkcEyfxWdxJwom
iz6wRn22kSbdLAyQnrF5QxQapR3z520PnBEJ4xlMQO8Afa/JnAo/mrPlmkDRhj0e5q9I5AjUmMWw
cyZLIR2WTIr3riyTfVIl35cua4IYRPEmdh3wCHXF9j/s+XCSKipuW/Juv2B1oDzoSOvPYgWH9fpZ
zRmeT0IJcjIvhKfUcJ9Wah4jhHPwTxVm6wvGVyKLx3eyOoe3XF2yIlzj1apCZUjdEx9Bj6rH+t4O
hS+ZuF4q4lY9/FfehT5LGiGDGIBhJkMw/uz2lPdt1BR7pXGoJBjZ09fICvjeED4yI8uzm+EmUzqD
od4Qg4UJJ/sGgUaKj2J/1aNRD5gYLiw+rfYayUI7W0l/b85SqgST2AaXNnfPTNuCP4YB6aJOP+bS
JjmnU4ZbRJXr24BFjM83a741rMnv6PPAztZhuLZIgLCndK4gxmk4muuLMnb6RVsTLdSWtb8o9rqG
0rXkY1W5ox+r7rRbSuOhkuUXW49qPD1ZFUyGN7C+Wb5XFkFAXjSNVL0WjrNZQTBLo2XeypwnyOMy
B1nXxiX3l6K11rMji2U+YuqJ74ifsEUTXqRQ5z7nvUSWwLE99jLmg6jbYFxIcnwyEA/EQ+EBRjuT
fLIXnMldtbdj+ABGY74SUTR5Zisszx2cqtrLCTTrZVYMZFowixqDdEf2IkgLjEp3PUborYEoZIDZ
z+UaX6fc3ARdTTrFF6tlv+jVkEjyPmYQ7+heY7V9cuNGysTuHlzffNUa1rNUa1Wk4J7cYYrxnAGF
mzsG0ab9bmNQSkjngOLolC+YUHSPuPUy2wei6fNXxWzyR3cqCcAQmxNeXdrmYSK36NmOFmWjpLVo
8bCi108wcTUpLOuEv5+JDfzeHHSG7FrUntV5Ng9aqWBhhsaPIUC5uuoTKSdx5vXt9p/tyIoeyTqR
3y2tYkBd4a+5YyWnH+sCoMkb8VWEaSuMY9OL6kSv5oZDOa4V/vwRgz92CvVNaxgsD+3JVneq1WPF
36WMkRt38KteOLMHaENbHmF+yCK39NtBqR7XHqmlZ1bKyGxkkuXDrBvND4N6/8wvksa7HCCddYNb
rgGak4KUUyKcjkAY7l1hptY3cn35/XQ2IzuihMoHEnzwAM3Rs1Q+Om7+n6kM5U+W48WzLvAgK/LM
Qni5lvVjXCbgLj1lhMrDg5QC7tsi+G8V+BHB/ndVIGY9v1U8/1oF4ihRV3+uAj9+5J/h6YLEe5oB
NIo20v2PouSXn5eCVvcTdqzWLwTYFZb2RxVoUwXyU0Qu2XQV4Mh/VIGkp0NFMjbG9h2pufOfFIEY
z/65gKFVNvm9XNT4gt/nXyDksmU+NOeWRI/XQD5iuS2JQSH5yLRqcVM3k4PBRdbahMTscwRnpfgC
v0efn1dN2T9ppTGsHRyRjrCxwFeukRm3DnYZzmNKJBNHiz9mFdkBfiNnFpoGJi0lSwR3OWSKlCQE
MIrSyunIVqHsJ2aPzPuG5rYqlqziVko5zlynqc4mUO+JomoSxyy1ltvFiKInUhUbgEXrRenraS/r
yWa3NrsB84XmnG0RMCUOxapnmrn2lFgpN1Oa8NjyyFFj2IQNgBuiImslN/lK0WYV1nxdWQp9E43G
8wBP4+kW4x+WZVqyOY5205gSAKPHothX81Ts5wn/iMB06/RolXFrX1xSMAgaXAQHoqIwCLSaZdgP
XT6NWGej/U5KIz80USd32drZpFqQaDWipsyi2S+naLrTzKh6HeSiXiVeXNO+HjL0tX3PSREDEnCy
xstK2EdJpJzZTi/IopbnaK1JGenitpmPpB7M2xLD5I2ygBq1F7yXWpS9arHvNasDicin0IqbVvV6
tTtL5Mkb0Aifiro+abw0l+bR4jn07GbLfMZr1e33JEC3wy7pOwDTiUs9wKthEQ+tlYcaj8Byrw9F
hI+nOcPJZIONOCbLFOpbsDYPa6iuDsTIJIotfXlAJZIE7PhHZ6dJKUM5ZLUPmz2RRgl/yAcdN43p
b5kDP+0oFd9W+P9dbnI37rbiKkTysnwrcb7TdqhYzf1Yz82jWnXJDRL74oVkS8uLBB7kfkMyIWL/
JBaB1tl36LQ6nHYxmITCQZzKSErlolFndQrxjW13y8SyP7E79242W5CxqCNdisnaKcGQ0vZqvcwJ
7dJB8MxkpBjKlPqIUEE7DiW8IsZ+0VfuBmg45MjuG9GtKuV8P0z5Ph5a7Skq0vEou9LesQa3cWar
ov6Ryfl3IU0lmBYynbF9Yi7OHZAea5tNFiAdOY9+bDnqubSw+c4T03ndmoo9gZlW5Jn4Y6qBOWmA
T5yPetBH7ROMaHdpcWl/K4YyChBhLs8jJu+HaOVg9hVFuJnXKMyQp0bp75Z6ri6tiX7ZG+osSz1y
ICPfhJEgBSeqP1txOxCO5lZHIKb4y0DhyRZjiIprbjSaT7gdrN5Qkp8ExN7ZkcHxbeTigayq0V+A
1t1dXRkaRjsmuVY3H7vH0Ryau66MXCQ9ovhRqflypN+p/XmbDE3z4npVNHzPiBwM0ItK34Q8OWwS
adAE7dssly+I9Ey/ymPsk91Js7s8YIjN94jvSwt3a93LHiSJl0WjNy7df2cjv6YZf3MqatiA0er+
78ORu+5HXFe/z0b+8SP/PBZV6xMuQgDUWKGzyd/mAv88FjXjEz4CDlg8VtWCP/U/x6JhfUKag7yD
3bvNJuy3Y9FQP7Fg34ZvPEqwKxPuf3Iu6tpfZglM7xiL2rSKjEdoQ/5q2Z3345rL0U3vM5QrDKt1
Vcy4z8Q58uuoMYwHpLJdv68LURHGF7mqa3oS+ofWbyJI9tJyRoJP5S2WvkOaD/o1cXj6z19MVBY5
aZ15V+KkUOUHolmFvN8iPN9L0UhwIruvUgfgInGQB49qHVMwJ1rucBS4Rhzi1pGdSpK8fm6dPRF5
Pcl4CjI5xNlOfLJzo8W+MV79mbi+q8nIfh8TlxnobiHugCKg/zELGEePjQqQ6Vo0HaN5WuTPiCPe
EPonQWkqdPdMWS5WMqXHdF2z85wb6dFGI/tVZqMWGqKB7usqK7l2tpMnQV/Py/00IkIMGk2WJOs2
vGPPGdcBvqstmsAVSXLTRjkgCnIL8list1ROw+d+spLsAnSoYETe2HdpJxiJLClGkX5hLVt0N+CQ
RwgcxGUvhnSBKBvgOPgmlpdoqfFuBusaIRWj+JE5e4QUnOxE+i9+/WOKf9LNKuf5xUhT1dxbxiyO
caVPoWuxkuXZn5Xqzsb4MvbsVG++LN0MiY7mtPdZNJQnpa+YZChb5q+PLMe5c3Jps5EtDC6JbE3p
/Oh/+pXjuO+7wCrs5RUuo7XueSeQWXAbJY8nzEuDVIx62IsOFFHJkp9oj4wwidP8QCQ7AZMx7KHZ
pmMw1on90K4GKGuV5HGAFq5+yK2yOxG6S0R52aoPcIcyhAKxTpFhL4ibOtN6l7gBBDOtAD41KgBf
stRlAn+LtwU2T5XSnI0Y88dbUY0Yhp203JDMMFwyAR0n5IMwiPeemJ3cG3mb1MeV0s1gaJIu8Rb1
nVodLt69cZZRjikEIZfMNiEiVUNH/Lny6T2MfbytlNTJxiyxSmVgb8Gfz0XHdsdDbyGCJXE5szrm
MaWvz/O2j9KgDU44+HTu2Wri5J2ylEQJCLHc9rDnKpXzZDK8gvafwfYUJz1P1ZDcWFElv2llQq4E
rfQYEr5ULsc5XhIT620NPAgURSQHRhtafcASslC9QV0Glagq5PMHsR3DFXYn9+m8YOWdtBNoVU1Y
EHd25Ng4UTWk2wUkXIILN1EzTWfYghESUTEIFU34NlnBccQTJad0BO8olRvfWxURHz5h5aV9O7NV
uRS9uSmUbRqzWGf4wTRRmfzMbhy0VHZ6oUwsiFKJIpAAk1ChLigLR75oaV9j0jG3MXqM/rrOQ7Y+
EIP8nayzintKIeDbd7C5My/YvPbrbsBrERYKn9OXOaqF4TnLmDwhcdDqPdqdDpmAILobdo5V4oEn
0fIInTPXR4RyeKGnxIdY+0IkmjzaWaQfdTL7fkrF+GyOlnPW2b/jOkG6Q3OQOZvXY8duOHAaRcXw
rxe3K1XQA7tK7kdWfBnuYjFPM3OEAcyXNgPD1J1TpjgLvKFU5vk8ExFxY+tgEQGvlO8dJ+pDyjHI
y5Tvqt4RcJUF+BfpD0qziGlHREYRWG6m3dRW5Ya6kyluqFDUJDihzOpTs0JwoLvR+J7Je8/eutZG
ycD69TOmKdNrL6jXyds0DO41VpKBklH/lKrFMraLY8Mngi7rQ0ZPcXfDH6CIURUAIs/UKONjz6Lf
Tk5Gr5h0RYthm43wSOg0pmAe4RM1ypjYM62OhJhqasAT206vw2ggpI4MDABt4xZNA1GsuAQWT+oS
68+TZH7HJTxQLxPdRj0otIPlSPvBMlM1iIdoCQYtQbnmklGC1Hyg0VIw6SH2W85XqkfjUpTaCIve
2aV6S7RKfbsOq5XtnbaGTRjmlxhRHCY79D9qQLp74fgTwxcEJRPd0W0JFUEKndpfS9AyDDM4v+IH
dZ6iTvMyo1jW5VDq9kA8pG9QTEUnQCrpXAwnV38tQf+7a/qbeootjGBB87/XU7igd3H65zHDr5/5
57ZJfEK9rVIBCaRkGLX+UVA55ifKIUMDwyR0/S/bpj/mCuITritUW9gC20j/tP+kfmIc8ee5AtMO
yjT+MrHZD/L42BYnvy1GXLQ7ToTdx0F34leeFrMHh1OH5A+80K8/omE+4GXYvjil+kJlrwJJLzu4
zdOwIOBflVY76pKHeV8AF+I6bh7dEUVbtwg6VaXFaGNyEURGkxVwVJJ25PQCgqxovuIMK66KBnFP
dtIY6KQm+42zWVop1RyOsX3NmCrcyzUNsOUob0hrk/xtcGM6KC9PVU0LSNDsTgI9WjuVd/iM0rUO
xgCyPB+73l4fzD4yg9qW+PoscnzSUhfnMKqPY0Iam2co6oNcdXPfD/EXyyjppaQsoECL5HYQqXqT
oZ32BZPQewaMXWjimnHPJCgEqHweZwB7nR6a+sE8lPb0jbEezZA+yaAzmvkt5Yi5ySWcpO6uREUz
Yt6bvQRWNTp7LwHEfGkUc1jo+js+6voOM4woSHPL8DAm+6YR5O0T4X1i9VEio2T2kXHK79ehikO+
VZK37epatv1u+AiIUO6ibTOAnms+NDrM2GzX6tVttOJlmMzmizllu9KVD6s6lFe4XpJWCqcbEZjZ
aNXA8W67Ro9lqLEO8tuqzV/GtU4f0OEZRx1XCh+Ml3VCE0/dY6sr0aNmqOaNkS+gmkppdod4sNoz
KFd66epCvuBx0b9vm8DnudQJOK05mgOrtp0zgmUWIzI3ju1YIKeU6I4goHimFtpkHgbdaV7tNGNM
kuE/8VzlCDvNggmz0Ar1YlREJ1C3oK6BJm66s92iPCLDReXDcynDvWSEr+61pjp1fcS0d60ZIbcK
lmQY7GDehbtHzsRFrVm/CRAwkGZdZbxhZ19tbVJIN4piBslaGj1nWlE/wiCRo1mm9aOa1+pFt3Ad
NWTmnnlcZ1+xJGYPSAPF8DjNVxUai0CUgd3L/YKT+GUcckqykUMq7FMGXSsl90FH5sNhlU4L/BIq
kJaz8JlJuXjrRls/KjrHmx/3A59qhzFbl0wzKdd4c9Frb3MtIdSnqTar07yZJ9rsMMaAkNzlXou5
NM0xWvKD2WMo57VoB642zHrqlWBQV6bO9U1fmxb+jky5EVhjEu2pA508c0EG6MvE6nceyuY14f7b
pzjpM8afR4IE5xRxFrh88dyoFVLK1ujf03ad9pgbNT/A8Ob7CMeru4/fLAO9dXbTqPLXF5pmP8Rr
QrkAnE3SL8rSB3SMztnYhuVFmRgntAnjU58ZqBmwpLTIiOWND4h/rgvjh8/2XPIHi21+Y048RAJH
r5dQuP20z6SRYY3ClZaZA6+2xluPgaaItMNtceCQo35HvU25m8QZm9y1LZ4NV2pfZKWkZJ+Vhv3Q
mbFxrPNovqoz+dRdB6OnxSNWpdjo8dRjI3FSypVvTYsk2X2yHN5pd5D9idq6gytY6JhU7RqJzLnK
Ful8whVJ14am4CvIIkSryfifOQkrYWVyeEV7ISKuiJPNxKWd9lQC9WMbt8hNisENP76tUrI2SOOl
d/w+j6rBV4fJ8euMT26xDfOscsIDQDtwswEOWeTGbRmxdjFz1a/8K3WYPzF29DU4PL/P1ktfJZep
Xe5HpX+aWkapk1l/pY1l6YQJhOvcasN4J2R8n0wCs4UhOZBd/tOU7o2r14QCKa5fafZ17vWdPiX7
wVqf466nGxKzc7ZwRvOayAzzXvG0ZiHnR4OuHDjHRqLR0TyrqWpdjSb7jEuierEmnuG56sSBxfwM
eVy1ubkvF6KskMFnjMfqk17Z0b06KPOdOmu4MdXxgorNsRKW8+jZHHcy6CfyksVl2x2mqWj8AX+U
BIWe+l7FQKGt9qOtyFuFr29usnWLadZKwn0083unDofKMR84JjeH4BGDYEQir0qsvdC9wCTWpbdW
fbkDthu8cqmmUCl1UpF6grk8rdMA/S0LMRTsnk9Psr6Xk+mzsCR1a036XTPMjxXyhZNr53s9GxIk
0StfcGqpu7kdI+DHJT/nlvrZgnlCwtEe83kpjxAa+kHyEA4Eu+RwrnJ6SbR9TQyfTRfy2jKihY2v
UWDmwj51XPj7DOtEhovRq1DR6pCt5CGs+6kvzbXBbu9HqtnpwZCt+GpbCpGeef40qH32bVkUMu0z
Rvqp3jq+GKse1zJ3OEF/M6GY1pXngT4Vh5ganBE9oyAsAgPNjR7bsn9HihAx5XWWC+t92YS46aZs
4AZNLB5x2GO4Tlp1rlWL7krmD1xWDIWtSL2H1zdCqY0VA+VRyQ55lTcBJTujA1VrfvQkieGyqx2X
ku2+3jTfxqJG5uv0LvGY04uI1gmfDE57V2vNvWKN39nUvLYJeuClRYGsbj7PCGc8U8cvFHBUue0M
8zOG3Ex1uA29LK3iF9LEe/aFejBgc3OWzhiHFAnOOz3DdAVlVz/TEm01BPAMeiNrOSHxkaY3afS4
fjxlnzN7zD1M1MjGiezsx9B1BUt5lKdV3Ecw28q040yXu7znZ+NSD5d1EBc7yuoHnHLnALqOygpL
OE82nXNppgbMWCzFV6mp+sXCTs43qbC8jrYgKLiLeJIP6Wj7SQWwHeWl424JV/F5modcPfVapM4e
Uw7rorntuHPithTcEvHzYM3KnaUiCs91bW75EmsYhy5WwomA0TPiP4MrpgKPqVuz0TxjlRyD81hf
ake1TwYWY2HUgl1H2B48u206XGW+plmIhhMx/+BWygXzSvNIpZDvVVG3YTqzaiikWTM96eafValp
d7gRDJ9ll8pDg0PhFzwjaxLrFnJg1o3usGVP7nODF5+9HvOSKqycJuUkah5gcIntAVVY7zfdkPlZ
hDkZugCkLC1Cv8Uo3uy+cLy+i+RdbinitouY+mFUiDJMSwBfUPH41Ay3c022u6LsYy22/MJZX7Ou
q5sgIzycZMwWnww1Vz0sYDCwQNbto2Q29szmbllOL/sOf24GfpG+w8Vtul83LUw+1T0n1+RgWtoW
j8yk5MHRc+VVH9wL2+3+h7RR57f4lOzcxop3IxZjmDts4jBcOIOxW7nFdV3zQFiunKD1HXKaEdPP
cWGWBiavN/OeTjIOen19xHzIvszp1j87TrZfKnWP20XvF2oX1lMd/0AIwKKHI28iAZ10jmwMZzxX
TumEGIXeOcKALDqncXs1ItPEv8vJjssKvBtlTuIOAarJXA0tfb2ix89L9cYeFSudwmzbwzR7XGSy
GJtaxJ7cwhsVwRveGAkoNYAJhnLAE/kvksL+wCrmD8TC/MAtsg/0YtkoDDQ9jOXMX3QG5zaoRvmB
bfQfCEfyi+ewPuAOTsMvM7jHNkTcofiGADFG+RhtVIi68SFgVPUOCY9xixfGS7vqKCIa65q6NWkY
G2GSbKxJwdbxrt34k34jUbKNSVF7dbiVG6eSAqx08aKFcmNYnI1msTeuhdQAyAkMzu7djXqRG/8S
byQM8ap6gEXdV6wkIqJix+yb3MiZ9AOiIZ/3VCpwNXEm0H62zDFZliJM2vgbJlVsJgcj3RMm9UQg
xOyZ4Drrxu3An73bmpzQ/ZTdxVLJgayN70mh9UG0cT/Yh4IAZR84ULx0wxuz2OHdzs3sLDduSHMQ
xegbS9Rl7qOYRld4LbUMqNE05Mf1A0BaV2M5GxikPjQbn1SwM7ztk/I7DSjZ8bXWAjLJYTVvlgpa
LAVzajfeaUAd+W5/QFCSdHnMF9Np122MFOWLFZKuOV8HMmt8aqCrvjFV+gdepW6klTDcNkBnxp22
cVjWRmS1jV6dCRxhxNkuQ3GXV61t+pvN1lvV9sxqoo3uKtWEowDxHtAXrWFNHVC4zrvzgYVNsale
040VG2CLXteNH1s/ULLpAyuzPhCzUcjqqaLoD011dW6ieqh3PQ/GEN+iY4pti4fELOWAXvNLGo/y
VR2YxVhAyNiiVMy5OxZvtafx4ncterA7tAMEBFepOzyBb3ZxFOIZT7YJugbOwXXBnwdG5v+xdx7L
cWNrtn6VjjuHAhtuY9+IHtwEkJZMMWlEUhMERYnw3uPp75cqE6rqPqf7zM9EFRUSmSTsb9b6Vuab
HR6btunGj7grir00+2TfNlO9B9j5I5uBJnVLKGkfu5usHVg5RK177xT6eBfFfX3PamP1s6mhuk0t
EBdR5QZtaCZ+qtzwyA/2ROMX+lLF1VZLC/eQIxD69xbtL3lx/1hhDGzknw19/h+c+rJ7635do7FH
4mv+GPqoT8hcifNi8+UYV6HIn1s0ZX1yBBMYBww/Ex3CH//copnOJ8YyijwPxXKLDMRfxCXmJ2Qg
/GtowUiQrxFv/0Jg3HVo9BdFrhB8t6vFQAoBQtH+u0y9SRqD5fBgHezchRljYzZoy56ehFCHYx41
9h7RG4FK1TQt31kOyBueU7y6XCGmexpTQINdrb3lNJq3wJvVeQVu+eiwnmYWWzu82ztLnuN87O4X
7ovHorOhHg2srIrIEV+rOgRgm8r0iA47IMSo+Ya6LuXecNsEyfM0Y80c6vUdFjc9ZBhBigrnzHjA
jZAdsU+Vp1Ca+W4wOxyOfXlb0b17Kg9x3KQMgsXYgfdICrC8heaYbAUieYS/CyYozOfPFU3wrs5d
dbPw1mFJ5MzGZdYGBYkq02/FkoAfATE6bsbKbLaGRJ8hKiN6ESrh5a5ld2LG0Roa4hGrJaW1gw+w
bHCyI4StTUrwBQthsSCWFWNpsHFoe2huLGxEiseBLCfchi16g52d6/X3CaXL1mx54jRJi3xlqLKn
xkodYkNyK93VxZzuVdfDAbYmOAlyEV4vjOG5cpMQQ1o8XXqeX+9qmZYXTMDmJQJBtQfpwWvETOeL
7XBwYL4mWwgNwwnjc/OtMIfZx4sut/WYjzvJpMMXzDc2Vlbm+7GcgBJl1vBdU+Ymae3FM1V9Io7t
YIH9DgYCCCBaV6Xf2eFtkdXFQXO1A97BzMe6xeB8bJtd04z2R4SFE5ttn4A3saYdA9HwwGaouCMl
aUUjoqXZMcY/pAUmweMn2EHpl2hJ1KtsHBYVcLmhKCAArcepeaRBSW5X3dFv0VBiCUctmjyTCtHd
pIOeP1iVVe9wtRkMy5pK39tzLtNNxsDtsi4yuWWRsG4XKaFiIIcl8TqpBXKQvnH9pDPHKz9Mv1Mt
1wr5005ICWHl7wP2mHNI5OEeYJZ5cnpe4UXt4Bd3ZfLSQHg/l1FtX/Derfs5XvCHa6N5MiiC9wSn
RZ8p6LtHWinlwbHLD4U2HOoyvLItSts9G01tvJZKOLdNZGUHUPX1Pk1z/L8FrIftZMX257yeTkY8
WVyOtLya3uOsjPq3eMCYxm6Vus2oQ/kGa+iH3czFIVpqtg5LYR+qJrS2JNi7/iJL44tpZe+0HnXk
aZFlvEq3fKxGc/3SdfWCa7jUL1XsOCX2PejGZFdAu7iGtJ3jUdjs5hiHvoE6Su9klDUYxExTvWMI
i3flyBdFa5I/uYleeKOp0fONWXFKI07iZJqIsAYoJS6I7Af2Sj0+eSTx7ILEY1+VB3QgzrHCrFhC
0vRQzBYlQ7s0uxBRw6Y8zPfOMvVHJ1zLAz5BPG01PdjAw/K1rxTbb1qVLdQE6oyOmios5/QeIan1
Y4VC4JkZgdNrDOgsre3shWX6/CTJJb/URlF5nFAJajnO6DWRBtxp7bydcqc5NYjLU0+prd2nxS5k
knuLAzGHsXNhIzi+aCRJ+hm5QJdUh0vOxlWnHp/0kRHR2L6bPSZsZN0+ABO5A9wwB2MuBg0Jk+m+
9MRe1ptaX/MEy+BSsT9aos9rV2U7be6pDpbFll47zs7Vj0cFEpEDOJQrgcVrNTCcU2p8iuio002e
kdWeozDjMUde+AZ+kX5CQ1bfUsRBdhfaS2pkLROfiJ1akivGe06D+huNgJdryTMlt37IdRy3qLOa
jZFm1bccTDbVUqwuNr71Q9fZM5MRdrOXpNcyX8rSs2ly3pxUzrsUweSd3jlF79X4nM6jS6PphsVK
1+TmTgClS31RvDXOK3C+Z2wCyU2xjl8VITB73oirh2d4PHcRhXFJwvNNlzosEhZN3bCZa+/6NGxu
U31qsA4nOXiYog4q0UVboeBOrEZcB3bXmM/ZVLCi6/kt29CttvGcGj9WGQ23E6GCb5bZXF8ucMFe
CItOnggaGfMNvYfaUm1FO1gYsA2WiCm8COM7IdD2ghSh9Y+a+UEfOPRlbK/+svR10M2Ge2LQCEVo
zqv4synTiQsNWZvSLBsqmz6sO9aIw64EvnLI1Fo/5QMgRFGnATko6102mlbA4hrvw9LrK/58rbQo
9Oat01TjWYyRcVQiyr5ODRyYyXDczSh43Sbc4ieC9Oo9G6W52mRNq14zx0n8opz0lzzE9MKTKT6E
PfsSw7Hv1iHV3msWVMeaIK0t6J7us0jK/GCzNdxik+gu+TK5T9HkhluhN/oD2hL4D6Nk38u0yNma
yO7O7dJ8KzHUv+vrwON/aPsVo/dsRbsZ27W/YvfbGJ12slmUglMooc4wkaoYgzJ7R9XAGCNL9MtV
g8e7P02jxwFJBUKNAWoVyhfVX5iG5vsq5pbezDVrCoT77VSiHnebDwIossOYx8wp5km7SSBIQeAq
7sarVqe3h1cmzXhUqqsb36XH+Jb1ziswrTc9HD5kvr4SJHdfCozdBBrUfF5THFoM/kHbJI9MAesj
4wn5ONaZ8SVLp/Idf9H83IZ84Vg6Gpd6sqAWZSTHb8Fkrumasd+hS4XIdkuphfMbGEam20FiVL0F
3yOJb2ZiErDEM02/a/pmcV46J/wYoO26KB8nThyadYMJH04sD2HAjrl+ve4KLMG3Sd1o1WvNA5Ta
S42+mBHoNBlxWUdXy1psvakBccvMTiJayuPQJvLVXuzmK2H3UXoXznF+krEt2kcgD3G4y9csR2YL
AgrEB0lkdvrdjedOe7KbcLaxAhG7hDkK2NmhQS/il5rO5ENV5XZ0umcsDtOmnaPcJ/sL9EFkPeO4
nfYOuiBocP1w5l/OWwXl2wPrdUxa62ZQBqYgXavsTQZi7gugF21PLfJUrnEexI4hj7xBCHbQkghK
ZC68qBTLGUVoc245m8e1R/MYJ9PbFed/bJWjbTpLY6hcsosrCVRkgLIaA9ErZntKkgMJ2lChybWp
wn4PKdSi/3aTXYdpz1tC61IwovXTRosOqxX1B2CP4bEtjOTY6/AQRU5kMtDMG8w1YMsi2XwdTCf3
QFUsu6QZE3AOHaoGcE5Bm+RVMIWs/VCAZbzIwhrOG6d5PyBQxkNlFDuCcvUPa8B97tVZDS0MvbQp
vjtu6bjPHWNX2b0PlmwyZpQNAJ3eS5o8IaDjZ2vy79X9/7C6Nx3jmsr+j1f3zz+6/j++JKzvy78u
8H//yt97OSk/Yed1rsmKwr62Zb8s8I1Pjk1iMU5SJazf3AC/20Ut/ZNj6jjXMVmimXQkHRjirp92
UfkJXb+Dm5RVmnVVTf4rvZzjXjf2v7or3Z/aAcuWNHMkkP2dqx0tRM6VaRQfukIOpwoODCIXo+5O
JlYpP7d6bvdsYDADiR8MVQRwjYsRrJWY9jigNbBz4SAhyar2ATEaGnwzV18St8f7f0XCQZ5T1ama
bQJLecVn3ozM+dCFq2y3QzqEq2dr1oThybWJibDQ8/qjQkpk07jsqT+PpUvnt2kX5hNR4UZPouxU
yB6qDT3lpC9qmr6gJw8dNPHd8rT2I8xTRojbZNR0H4jgcCFMQRwpFHkjE/U2BT0oo9FbtbC5t6Fk
3fAlCOVb/UqSqrRLEtYpHjkSrPat2aC6mRZq2s7Un9e2Hdny68sjCkVzu7RdfGcoOHIbtV5/87zM
mKQxkPTJvsi3CFFH5HXTUjxEMex35lyo3zr+WuqNOEGJeKoyHm+EWDI6tJaty9rIAxdWQYqpmI6i
HuwfMiIi7sJKmJfQMnWeGE5riS2x6fzGuautvhoQRqJotKjjRwGju8l9fuafQyQwYRVwTihZEuaF
+Qxrtt5TmtxICyWFGOLPkUskEUJEVHS+hGLoWTatQplHq3XTa0TubLoSFZPrrDCkin6vprJ/srol
RWWO8CjQRoOYhnQxQb50pc35sIcbpGn7PtVfk9Sw/YHfJcjC/ktYLvpRTe3TkgHAUotefgUtuhxF
XEsaDjf27WwJItHbPpG90X1nlSZmETiEBEkVzTkvY7ZUiv2v3NQFe9QIyuIdMV+hr8VyfKV2MS6E
eKWBHTnzzbLWP3pCmHjYM6pm6J9Ed+uUdsdZAYcD1OphxZlvCJ4NNzlNuD+UWngRZv+CbJECtZfZ
IXbw/56mHk/ohaCGqnlDT9Z9pZgcPpIUdK5T1DZ9SmM+sLVJfTK/hhvkoo2D9qTgkE2EJt8Ohv4V
m8xw1mpDC4xJ/0HG6VeUDCwBCrtsDmOKJC1PTP0zVlkBo61d2MRG8fC4Ahz30jHMA6cJ8wEi9zAU
e90iq3UbOlWZE300TV9jpMC6L8AwUVxqkNJgL7Viw7zWCGzZFwEx1qN+Gauri5W80xuIcdL0ZrGE
l7E27jCRvK6detWReLR41INWwgPaK17QyrNk3LR4Erhi9Mhwnu3QfYzC+gf8Yux9KZxPRCouDXM+
stCIc8hwpXITL+UlvY945tzzHRDhml187prk5DpqOsAzLjou5iuRCRbaZNx2qlujnRvObQSHuH4t
Eq0e7luUQ/xI3TbVhhAhcnk1H2d0J0hnfCTG83bQFcscMz5kwEmaiwEBt9gPoSjofYYlPWWmnmZB
0tVlvpn1yr7tbDMMpFnFh7gIRdDUFAqO1DRf1LxbrbaAc9Ovp1KXGjKVLt5lbs5M2TGwpYYLkEB9
mbY4e65w5zx7mW1WvEXaTCc3kVur7BnHhosAot5Z2SZrU/uCJjYLaoftogMw33PHzMJ9VTTHNDMR
SQ4DJgurS7yRbdftNNoTRyBd18cm1+2D3busoBA7fpkiH2/KadCRDhMiyjwquU52Z80siJQ4OSB9
DCKy/KrtjMO8hmvAxqk+5bZe3YoczBveDY3hWFM1BrvfwTblIWMJxZOqbS7krZiPru3GnuPQ8lP8
wYpc6pUoJC2sCJnLs+x1TdVACS2nk40vH8zs+DXP4M3F44AYDAACYGxMBpt5Hc/5Gi0flI8jfyvl
NkYzQV5PUg+7OezeCd8FwCNjlW1ipxR+ZejDISwWIKkohpEbDV95sTjbqc/Hfbk2jDzysIKH1wOn
c7yiSPp3o+RtE2Bx6m6sq99kjMRDJB13TwiufkqQQnttycIrl1AJ4rXddzXie6I23aCULHMEUa17
oy31g04smBeqLD44E9obR7o6w5qJ7PUrMbirdeNmkEKd5lImAaSi+9BhWi+7CG1WrToXX1ZyLc2H
ClybawGiAhE00SKSqGE02F9EgY6YwYevz+ZdKyqP0FJjQV1iLbcg4ZNzgiSCQMiapmnNlM9IUhyX
vgm309CckLM0gQ5mjHFqyyK5qKcgzfP6BhctFuPBig/tqr65qmd+Y7ffGxUNwZBN34rCGgJdLCIY
Bl43oo0PLgz+/TDlpl+E7nkU4T0UePMMxgt/4DDal8lKim2rsSBb0vuBcKHLFKd3WLjdI7W+wd2Y
nyNZrNvZyRSvxiQiFsQZO2dr03H5lNtImOxxIKrAmpcnRF8/TcCTdQ/TL3KOa0r83e3CoqYKDN6c
7cZIZrPeoIJaMEVYU7XogVO6qx7EwAbXhyLRlfYydcSm+YmUeKnQLBseM6ISpx0TrBy9PZg0sexr
O3mwZeukPuRvSpkuyy0i0gQ45QpoBOMJuEZX1nXxY6lIGt7QaTeQMQ0t9uu0XZ/Nepifr2qao+xT
cRrg2O6aRZt6OK5ydjyxZONRd7KJR39ecgzGuIcQr7NTLHhiupnmvC2pixqFpInjiAzDRGYsi3t3
HZJjoRedb5p2gEBgwhPnRt8bY9CQFE72Xbe4zXZyG8E4lzhFsMY8XrPG5ABlSzZvYz2KvpDsgFQy
LfoNHS26GVWYJAW3K2JlfUU3M6ErnDa83VYi7KzaPLX1UMRBb7S16DbGMiiXEfmob+2Od9vGXWLG
VJ0ckg0dXnxcOlEyFHG7cTjo8TKc8jjTDlrTOBR+mA5ZqOGJ/SwQN7Ln7tcmwb7XqKACNQs6mjRA
nPKN/toRiodjIdXTixu3zX2q0gnLpwMKq2IZsuuSEP6Cqzv7FYzEyLh4HvWNvrQSNGm79M+4wZSP
sARvXOoWNqKweXlhRWttnc5mVx2iz0twlS6IrmHkNxm2tq4yx30E1HEkGI2cTpMUPEjqDtp4KqAm
9wrWLQcrsfRnWOlI5mo9jL1oMN1sCz2yREuS9Tpasr5/4eG9BiYH6VQpAs6u44RF2iR/cEZDYtBI
ZJw3CggQJschRW8x2DAnETjVngXz8jOLSFfgB4qHoLfj29pGBqaQgd1Mg8SFCXz8OrVATNTl7ZAF
4JnynVXi4iSXxDy6A/MBP8cN+X1mRPpVUXM/GYsjT6EVM3hLllHedDqlmQ8BOFK38GFNSI7ypS/M
7hmTDJuUyLa2ubZGHrQx/dDCRGgRdaXOq1lb4+R1bk1guCl5DuSGugVgsvwwEIJ7PZGnbzxPkyOR
YSJAuOe8jCOCFA93kwy3Gp5212fqZDAIKNot2R/mPYYmM7Ad5i3VIrMAV5HaqbkYkISM42mV43Rm
XTLdE8rTQsCfZlJbwS2QfBO/gbBm2GNUlbUVSdU7m1rUbdAwB/KKis7XDPsm0JzY2RqjLr8bpTHf
1F2ynt1mrR/qSbD95XmeflRIlB6R2hP6IYCQgFVI1ZGhXHhM2DUddbj85MLazUlvIudiMiHwJr3G
KAETLdBWImmEtOpgKaWg9tedwLbDwatkH2Paz4tyOzm1vUuJ1jjMOrV4rfLpsWpzc6sxlurrJv2c
RC358mkxnlMpjRMPidHnBuRmkSOxGSNPPuLkEy/Wmhrad+oEiyUYJGfj0gBQ6LjXWys9oVANA2zZ
DQVUn7/HmWOvewm9OUiawfkY+2r67hQzqOU6V/MtyjgkwRM8xH9L9/9XVkiev/+0/feqsvzx3ifv
Q//rHve3L/uj9xefrjZ/Qfv+0wsp6OJ/d0NKk7GADTMNEIAlrqL6P/e4lvEJmyI7Wocd7m/L2j96
f8YCrHAd2zVt+5ov9i+ion7S7/7S+8M0U4ZuADni0aX/3Q1p80CBAp2M+6qMhG/EgH/jtVS0Pv3L
4mTfXJ31Zl2tfVDCb/ZAU3Roe5fs6Iqs9vTefXRHNztqBBPfzkN+M7pXVr6GlAyDzAYVMcPXFIvz
coXQgjZet5ZZ6D7TUhPXWaO2tdJYvDqD8qQyLnU46j6ufCDimFAC0QAIjpDSbxia4atCFoW6vtH9
NOtexlwxAE4qRCqVARs5/eZote7nBf88E8xDgQa0h3psX4Qb195qjyaePlsLCL78Aq/zPjXFt7Hl
4x27fsmr5IMRGhAbkrw86RgXXJq8LUt+H9LnCadomxdHpLhtrmqSSePXQ69HABHwbn/U5KFtXcyH
fY/ajUMzqjDg0UiAfJp9GJk2bxyHQ1lRevk6OuhNPnIILBA7/AocBt09FEmHVKflX/GIoxOoLXY9
IOk3Q4zJLbUgQFXk2SIucfjbzLogPuyD61emFkiURIG6Xo3rIm3hENQEHQV2L9ZLVOUXteRjQCfA
OQH0SeXe8ONPphEMmF19k8aE2iF6IhqPnZO8roeq8mMpm2rfmC2pBujD/Slb8KGrPHoPcw0dWYsC
SWeXaJZIaDsdmu4Vl7m1EJgRnTuytk5V90gkQQbrim0odqt1C4d53U8uR8/s+NDJlgdGRo8/L5Kk
WdgzWk3n15LrQCzmpRjpIltdPU5swvFb8gfvucuY8ENFKY4ANoVqK1L4xVVUULEpXFQYtLiKev6t
jtE16QTe8aozAoYbqeeEzsxh4sKCS4En0rbPXM8fswImC+XM3eRT8g2+Gud+5f/S0J7Zm2ilP/Uu
VOax4msKjlIn6JAMWa+3hC4pr+3al5/nu4hA8Y6sxTzyMddtFHPJ0BNx6hsWC9jt8qMuog9ucq5q
ZrkbN+bqdCWXSnW9F3DjL095zP86LjhwwQ/Cnccypc7wBnC46HUel5Uzjx6Pu0tO4XGCJnOLuwO/
p+xeJJEYniM5w9TyCJ65G38ejLLmppjQpJPmUHwjvNUIQl02RxRidmCFXLR51oXHhWXyPZje2jNg
fkBwXUbP7Oua+FfDCNqMKUPRWhxSfeRniOLu5HbavENiIW7MJkzg5qxGkEluSlbFpMxQxyJJ4CqD
l4NYssxuXYMbFf4wmUEjk3x2EnlAh/7BjCW5jLF9/nl7IQFb97rAkjwz5sI56zL6Gq61e8Hptmgb
j1Gsl7uZHUZA8AC3YeZW3s9zi5jZ3GhheeOQGM0jhEugZODhET9Ug2vm/BF/um6rulU71oZZQG64
2jomLkRY4LX38wK4XuHc4pfEWkkFWniMqZH721rVuv95mvuBurNvuYzQlvTBmIrwrU5sbW/H/Kqr
xmdB5db2ZJPz9AJzzeKGUyCyD9pAkzkpd4+OStIrzF55RinCI+OX8kbSCZ7t2d65U/pNi5Jlo8mp
vAkzFM4sSBJvWHUGEzb3aQU/A2l/rLbS4SIrC3RxGjR6by15fNElIETi4SBWFuKztVNxTjCaNvPN
xDR6Vmc6nqTr8vEYd/jGu/YwOR3BPCUM6jkpdLBvtkkYbMRDkblcgJdB9zWZqV04GJfYVO5uFeWy
q3seJhSVowc2rvZILE+8abj2G7Ku9gVGVSxPUIt/PpsMNRt4kjmLGOtHtATaI987vrNbLonWti7G
cmXphZq7sdnP89qZuJiauQYnQc5Ohjmf6CO9vJmxfJ8HmX2wZuXQLNwBP481/rXMzwq+5SA4r1TV
WWBhffE11+YReF2wylwL73BSQ/aompyhU/PRYPWRyDEDbvp6Q2LZfLS0PNmKtn13dTIeSg2iSNXI
L0VlVUGmxXfahB8bjgsWMxz6ONshVml5lyMBhKESGNkE86qcEZv7a75+hcZPxDejBcsJGJXTvK1r
m34z0mpm9JQq+HO68WhHRI107lSntwsZAdTgOqeQhBDiKKj1aeevHOBNXCX9XRxZDgJslk9IcVp8
dqm30MEEIDbaLmBdXtOCNI12rMPhjUCA6jskxXcr0athE5lz9uHizVqhA2nr2nncGNMe0He1JU0C
d/em1RrToyvmnk+tUUN7bqDkF254q6Zq1ZBKl1N3zozYlYcSyGSx75e1116WyBq9GDBijsNLmbSq
LQNWr1ngkp/t0TGY8sLP0u5L4rGPsXQef9nE3P1WwfxHORR30KD77j//D5XaX3ca0rRYmwDelbqD
jOOqX/vFpZgr8qLJFB/2MlnYQq7xR5LxcjFL93FoK/pxPLOelXCl//PP/RtdwnKvn2uh1DCID5Km
rv/1c9ViGYvq62Evpp8PO+5BM8m+l5OWsZHOPv75p/2Xzc31067RxYYlyKBw//Zp6xSBX1/LYZ8v
XCDXSkBlCKEihDe//V7/XgL+D0tAHLdX7eM/XgIeyu/J298wYb99zR9STusT2XOYPK0/NZm/dwDA
YlFpE01MDPIfLLA/tn/0DYRSs+KTtuCCcq1ft3+Sv7h+GZ0AHcS/pOS0rL/ysWkzhEnWBO2HDSvl
v3JcB3IBkzWetUNorrNvNnn+Zqchj5SBRxGYCdw4JIV1gPS7QWNmkJFPAMKxLW5XJyTrEhRzRh2R
jN/lIIrPpGWUXxUgChRHKotQKZPc4s8s1BHgr+VXkunNg+4I4zOGDrZK6diat5gz3ZWnPCnjQady
BxOh+yAJg7tv52H8rI9vRdW2eFTi7Auo7vYVtPSoeevI+G2X6fX81oFCmjHaQ9/HIxHhi51Vac4b
s0dqxty9yb7FWsag1GwLHtGL0Yao1eEwZXODljLM1XB79fma7BLC1fLt1nCtgJxLViStqVKB7ZXg
wEYhhbiq2+IbE6+pG5jIArGzkqBFSomWVe91V9evFZOR8wAqjDyWvIPv2U3vbjGWr1af2Lk3utFy
SqasuSx1Gr0ZsWEwkDOqDQpTDJCUE2Ql6QjB3em82nN1x3qhQpLozk3LAnaSRNkm2dk1wadauUlR
vaA36KoDxeBA1EE2eGM5tBvHuhLtE3mH60/h+DeL95lXE4rXwr0DoFsj8Un7BwBMHfrFrgusaTGh
SNVEJ5VaVh7tPpI+/ODh5M5TEh7WTjTHcWUgSKqcraINWiJ54+rMjb0W6PsXs6iHh8G6zneYQRL4
ko3iJZFZ+NJr8MvqyW4CEHFA/1dMHH2JzaFCg+ZNc7jerJEYnnMgk41nq6IFRdI2p9h1R6Q7ak0p
Ha7KsS634s+jVZJQQ3pK6peTIgFDCDne5mw2iO+A3PnWXK3NUTdj9OI9jinPYPj4FV0kGo0pbJDO
UYBFd6WrSrHndZPcx3VmPhtRkVzUavNppi7bB4HXZDs0sXUSBhNTnMJVvNfMPuo2S1X7Rj82e3hu
432EIsxzYNK9amXUHqlt1Y+pndhwE7EbodulPgDCC6f0XoF3ZPTWRxW6uoiY5pi0zQwXDzZ2kD9r
9m7VlamuXV8WRDoFiqKN85pClI+cx+xpEiyd5Zx2t51Y4qPEVKgCgfoR4UkJvc1B4uNzuVaPrtno
nyNSKyh8iJK+gThk3TajNZBSSD7CmYzZKulQGnOXv8ylSK9qwAhNOocHfZqODREhF/+pShH1/QZM
z5I6912lZj2/KZl/lWT94PWmHp6GCXIqKTv3yzSayzG243TfTM6dcNPMRz22YghH3b1YrXogIl2O
aOAI1gCxtGxETiyYLwdLdV5WG5XHZtB+GAYbO8mSiN7rLfI24jLRzxaqgJvexs5pNakNDqhjn0kH
EahwzALXHLgUuV/uiS/Bh5zg73yaw8mENjz0REPJBCem8q16HfQHa+0wV7ORckr7bIhG209D+8Vi
xnbRMlcBIG7N6WC243GMSue2qut2h4ABR9Ccrzum6sulIQr3MKR5Q2tvRwd36fLL1JrtfU5sNCEj
KXgCU7GhqjmR4OWJsO2SjWjiM70yyB2CM+Ae3YzpsZ4SvpOpNbtBhk2gEuMVvhEw2FQ7pqmxIRGW
xRVFI99Gm7wZJ++XGDzPIeyIoBEcli3DpO5zoluvaqjJ00IyHFTTqN2mqwj30fVpvQz6cyn6mjoS
N1m2fG+78YQOL/fCXj+lidGzElOZDoY5fpoJF9nkafXFlYuEO1u/o1DKA1xk94zpmc1j7I7M9rMz
peld35QvOMNmFgwnii59W+jVw5ggCijIr2HICvlOn7LRN8qciMdhrt29jHEpLQ5b2WHsGkz6MSrm
RHTHFqI0ok2YgQo4lmGOli86ascN0Hwd00oWH1FZWwm/Xr2+okLrbqlcWQxMgoZjsE4OZ/tGj+Cc
6NpQ3oP4qnZs5rWdRXmKMrRaz3C9U6QNFQpul0yIS7Ms6t5cmef7EXnSF2Y202dHtd8lOKBjRsDf
iRAdhsQd7bZX2zPoS3iYrBVdLr9HiZfHt8kn8Rs2ZMGaEMcOx38556xhN8so2qc1Awuu2VaH0TK5
wDduuCWyGJXuSLpTmxUI/dE3j3kYXmwjtAjQoqWzKx20OqdJhfrkZ4YZv+Vz+BZ3hHgYtZzujFnN
p6TtzHsHNPLDMIFf6k3nCG0Wud7ApZNq+rPdxWCaNP6I0/kqnOEnNTL5Ps1jd+8SiuatECq25rKq
7QAt/MPpSEBdpwBg2nAz9Rah1+0Ak4ZnjHaDHl+i8EeNcW/nNM2NLLOTKSuTUZFRM/bv4ncrz7m3
VEWCqcyGey7CHJGfnt+l9jUApXRkkDhE1OA0uZP4YaHhpO2hWE3zLndN5WvDQtDfJL7aY+sEDbaJ
h0KxMECWYTz3ldVs0QxkgG8oCzCajzqrOUuW6LiNFseT6ezYISQnAjTV0e6mBeN2Mh+cnlfknK3O
QaMjEf+uk/9Xw3LbVsyv/3GZ7L3lzE/bvwnlfvuq3wtlxGefhOlaWJgM46ez6c9ZuYAcCDRX1wlb
QBoiLJxSf1TKzMqFdOm2aIEUnSed4B86OeOTbfINWdS71N//4qxc8Bm/tpTXVBVhCKJuaOtIIrjS
g39tKVGFV3UzDPOZuakKxglyyaaiCmQvJKfxAuB9OaYzYuJA17MeX4E1PmUWJcimU2Xz/MvR+2/6
W/G3sv23jBesXpK+glXBFdr4608D7rrOVDyMDNpLcY4y/FObQVawqmY2Q2ozTtbwKgGAJpu2cGGA
NWnLRjBcO2l5rpLld9X3UAOBXJApl+fiidG4K3aLY4c/xKKJ+bc10vv8f6Mf1X/zExu0LH8/ftdm
lZ4Fbjg8gr81q1ZCKqijlv5sznA8fWde86cRUKS5xcuABm5cZpGy3KeTXRHh4mDIdHNXjO0i/Has
+u/Xx/z/Z+88luxGrq77KnoBKJDwmF5/y3uaCaLo4E0mXAJP/y8Uyf6rimyW+hv3QIoOtUhcuMTJ
c/ZeW+CSbdwN5MWaIMIyMYmpV24eb+M6S67ynlDnNkSku+ygHljxTnPM5Brpj+GdpyoZyv2f78Ov
t8FHcsdogomA8Oynk37WZ4DOR3ZgU7QXFfbVhzoOBPJy2iFYMxiYXOFDC2+bSBTv/3zYVxt/VMQ+
4nwSKiyeRf5r+VnPDgs7I3aaNq4ukEiIC8GI+aJq1Tolcu/hz0d61Uh5OlLIXIj4JE+EfvDqOWuY
P88SoO5F0JhgZ0ZGnfuoCyZrxdh2awLkoa4zJ/qumQ114K2HZnkons2nODwPiuWSjuJ4HqvDq8P7
vp2S3QR3Z5E5P5ZZ7z7mxfIb3LkE5wYSbTWZ3Pr9WMgny1ntfyW8sz2OtGJoD9rKpOebEayd+eTv
2qqxyCMImHM3xtBsTIPEb3YbtaMOfDDmfvXnq/c6RmT5/fRnLEFlZzm8qwtN69mNMr3erZggG+ei
j8pHZAVtDHgu73BqYPKr4pMxSfNPcRA2Z3qWyc6rHZ2uMZb43zpc6vV6SmIfBWc2fE2V7X8ZXEwG
J3/+kY77y01GlcxDhNuUtZW381W+iqdwXamks88hQTdRyGSffS4+cw3bF4BWv1ZaIh1EFdevAHbi
KxLVvkVPskfpZzEXl+VNU7jswP1ijN+NWVkfJwyHq8aVzT0R9bCAZBWRI7LwhwkqhUUcZW11MTYA
iiEtEZ8dC6jFhG1CMLaGpDwALixurCy+wpzARr7ofXnRQT/unjjIgGC4kOlksTY4/TxTWgbZWZGA
T0ai4pwkC1J5jjU9+9FMCJBb9nh4DBf+8rigmMUIlHnONBt22d32pgGxGW2GD6Rf9pgULetOJmLM
95FvwMPE2hN9ol8P/Tml5vsIAbLcNA0iuxzu31HIsPiSDg28SrDO+W36RJQeJHBpFYGZxlbR7AVa
7ks5lpp9tpI7ITRk6oIxb7wexjiQ62GBV5etDca6CS+x0EG2FqLuDnxqrHFdLejrAPTre12ayaml
wubWJQx234eZYdEaL+fHwKvVFmsjcziGIfEOGKP5aLXAttsn7vZsLQzuKl543FAn8baNQLqnJ163
WtDdhLmUh6ppXPbRC9kbpvfgw2pYiN9+NJLEUC8ccGdBgttPdHBFbx2swmRejzbw8LRFHIb8wYEp
DrUKvri2fX3mkd1ZRNf9KLuyZE+35Mx/oY9iWfOHdjS0T25nyBCCFoo1lVlnwyPtUEWaF13e0Ysm
F1bO+yHsu+hYwr9oVk+oLQSa9hHpsb2gvPHvAlczl+FOUgbBBpQC30PyaEa5Ra4Vm2tVdCK6ZHTg
+fUhn/wx2Uy6CLszr2V+Ea9GVNbtyHjFNXaekWTRJSYr24vXEgskD5ydg/apilSFK/Lu4N1s9YIG
Nr5jgqcIePm6biNsw0nYjwj3MDjT0oqoCnYYfMp5HcwuK2YFnhXkLOJ5kOstTf6rNjVKAApxGnwz
+oEB0MasrW6fOkEfXLhPcMbqB6qx0q2E3NiarG7kxMeJvxBWhlnuaPlX6W4qvHI6mG1LI4kBf8Hk
BgcKiL1UpgaFv2O9M5oSSoFteznjj7w0jUuSyQ0mjV1VvcuYb5bselGdbPOk824YNto26tvaEqfJ
mLTMv/0EbP6eYXVT3fIxtk8IFbTyXd/wC7Z1x5AZQIKe0d9mUzOel4jMoq3Bq6I2kRA9GzzXLTZx
ZMf9MmvidqZ+S31SzZk9fyVBKMTsyQ9gzzyBRT4KSOHoukiwZQhM62aT1mm0mfsoJ5ByVE14lUVj
5qztVLKtLptsNk7JMEJN1ESxy88N/QbkRzLXxyQVY7zNQycBTsf/b7WYsslGkrEtGU+mi75Up8ZH
RVQm8N2U98i6YH6WYqoMBsew76YChMmF14RYtysiJc/dvuKTFCNs4g8gx+NqRWkiqg9searkRDJc
1GxW3Dk9FV3c3TmI4h9dHZFFHDDlpulYaXzdrTdDIyMbOCs3aHVzKMVjtE1FKj8U40hlkcXZcNsi
sfrUqMQ+DP4IPiLIQV2TOh3x97hFneldpQa4n7qxneu2c8Wd6Aj3Xo140AKM35OPkdQqM3AS2gII
W/nMOC9Tww8fKlMuD2eWyXbvFy3oEj0xzl+bcglVSMaKH1YjAhenfMHCB5y9PN0lq6TaBGLBzeJv
iqyrDDlbfmMFDISO2snG/ryDNETxibn5ykUeqdm3lxy6rmekwdoqu3lv5v5y8stPH1mf+F0LvdRx
K86il/hzV0le5/M6zOlfIXnCRXddKZ9XXtEneoz5d6ypVlcll1I4EzGjdpOY3G4ybUChMouFVwWY
Uu/oC5lAlcB8LYsGL9OaM2IB0aFY6uSuKh9ILA9PgiEFcxaQ5MxzMcXe41gRv73SipAnu9MmjV3K
3IwsDRIIbwO+Fnt40uIC5a38wDQAU0jiJKl1Ugdx2J9GxNkMG+SNcqTAnex9Y3FZcYzJ6XNe5O6V
7lsSlaU5Dfm7kcyJ9lBGpJ6zIV/WELxdyYZ9QIAF15oWVJhXhu8MM4L1ODYxk0tQXdtJjckNArr2
lAFe5qIhVlbMsuc6oEISK3xQmTHE28KqeE3wv9jh0alqIb+WLMgTqh4eqe24rNjbzCXbHHHrPGz5
yIzyVKje8pivFt3Al9amHYpmPPuowiG8MybK9JM57GCooSWe2lW5tGSP6YjSYqsBsSyeHPohx4bb
gkOWrNTdXA9Dd64nv7iFJiZxsLQHpyRP9DCPxCxhUxAtbbYiB3xbedo5MzqysreJrMrhNJ7GJgGS
3JbJHZVI+8UMsePjOU3bYZUn7YjWdBwCyVdgkrcgKUT6XtSYTAdYkEY+3TOxhjGcSAzpWKqJqD0x
omb8RJwECOfCR51yTJF2XWNxjOa96mWbblMUvMSxW11mX2nskO5F6TXQAODkmN65I5KlxUZ1027R
GXDXxqCi5almH1Ro0LbFVmhbq81QEPezn9Eu8lNBgfubKSL/G8YPTqJ3ozuJu4wJS8TrkIYPPOtl
e1XRqWaBtZoQph1YYXid/QcLo2ogSOoa/HvXqkB+jm7cOecOKODhRiKeVXzceaK3qAm5m2wciP1I
7S4n2Uw1iU3zyCy8Y6SXqPdUayM+z5XRjJuyjVgzqMb67hyKIr9fMc7ZtUlAf2xE+nhEFMp7D3nR
TzFeJf75U1X678TxjYnjgvJ9Vr//kktEpVqrxy/1C83h05/52UcxaYngMiROkigC21r2TD8mjmLJ
LALWwmyHTNOn2eFffRRBH4VEBJoc7AFowbDl/NlH8UhgENgUPd91bZ+/5J/4DZ3XW7rAD/A0kvQQ
cDgnfB2mapYJmmuD7zMZIzJDvBWG0MzfqyF0KnWSmeWCPcuRRSbZ3ge1lLpnNNDLcRuXqDz8jobo
5DTxQhsMcvu8MtgjeyhkOt7cjLh4oKTtvs+zTkfYdlI3Tc/ceBwQX838r1F/iHjtQufedAfwSETv
9GWvkzMxlKSF50zZfANpIh12Gof4w0+Y7PJxyO2xQIdDmNhgfrAqFSHn9TrVTLeZnIWwgYbGo4/S
XfdJeJmmSKO6kNdwhfTFKNdUCDa9dKBtxkSeITFv69itqSq/bzj/fWveeGto8PGY/33/cfO1eBwf
1dfnb833P/PjrfGJZ+VhtE36hch1n+S4P5W6LiJeH83t0nn8/mb8aD7a4X+RmPAehSB3nnJL/v9L
QxKsg+HX9HD4BksQ6z95aUS4bMGfNUIgOuGZEgsJnOxZeFCvumd5hnZRzKE8TN6UvGdsWzVkl9sE
TGmS4tbaVwQENHBaYV4yXoTvilLWh70amQ2Eu7RCG2rP4n2UIkVfVRWFNF+38avuvCXBHGEkBST8
1rhjKGqQOdEXHx1DIZnBUEiUAvu4yTbjrdI4OFZcxPQQoZ28zTqEaRriyEWRubjogh59p89HlXj0
rFQnnjBzpHuI8Ay067jxAdtS3KtTZtnZyiuZKhjazfYjP85iOu81R39m1FwbqrsBiO3AZE4/Zr40
3qdFiU5MVrhepa7Y9Voxux8krU3QNpc4o4JNqdtrputfXCPnJCPOVCTWNZqcfBcyNNpMrm1QRVcd
Nsb8W6PsdMTN0VHGm0icXeysO0t2zU7OHD0ZrGvP1iZbk+4cSJu96i3EgCK4IyHyXEQYnxJd3bKI
iDONWAtHCP4RK8B7gv/wrJ7KMydo3mOZtdZAtDX5ifFHhLDHhc+xWqBCeHo+SheNpl/Xtzoz5g95
gYyxsZMEhHnTI0ZAfJmmWFH98E7jBwAY6q3yyFt+glx5Ln91KLW992ffvIQeadCvyQkOREXxgEHY
eaDgQLu4KHTh1No76kcNsKijNDXLb+3cXNFznwluN06WEetj7Qh115B0tkpSiuC13RQUMVZzRRv1
EAUz9bDbyUtC59V7Jw/uvDat97Umv5b5HAyEKPe3sx+KQyg9gHNFcF/MjcHczh7vYydi1S6BgSEl
XKJqw6j/bJhSVWtfmvZ1B+zvAm45rqHRSjQi4kTO2yKpbm3a0VtbEQK2sWr7BrEHwVJBRAKunVCR
Lm7DLB3STVJQug2lBomspA3uI26EQMiHGCWDjA/6cvBqBr26P41B0fS7URnuPYVzeuqUnvnR4cQ3
LQG76xI9Rgobl9JzJwJ6OIgmJvN0BO3aHWt4NSTPZd30zajc2dgH9CGjb1Poj+eFpYgfjyskpQUU
DBL0ihioTSZu/y2P/pfYxlDYLH1/WOhTIOfp5+4/9bf/UCr15aeXbIbvf/7nok9lY7LUBzS3l0Jp
KXp+LvpAFpgrocGiC/K07v81crID6iGHqgTfcsBK51Gv/SyVgv+SmGBb/Evy4CywD/9o1V9Uii8X
fYZejg02wqGWs5czf949npBWCfbM5iHXS4jeN0KVL/UUHcF5o3upDrgiT1poIrxI70XOyma33+eZ
fzu1WSwvv/wEVJSEb3POVkgq5YufUBNZ3gQAMw81CQ0XkfN+olXdorSoShJnEYiZnew3YYPf0ymi
86aJqdosp9qO1gcHD8CcILxmV2HSaEnrYNdh9m18NslLvJ3jDitkrxu2pMggms8OjKi0RiVfJSsj
/5ih2V/+cXIYhafTfTvX+xTLeGtsJzc8ODWxOCuCu86QolfTaobNTxQjg3B7Y6KBmuzqYSLESPFM
HDT4oxL9FxHjpzHzbQRX87XTtUvBiHciMM55oRHZdna7bXMw8/01Kw8M3GpxDoIW8sIPwja22H0f
gWjhIkEThkZvzcxrXcpwRQTWtq+LzaAZ4/f5jTZIsZSjAm1eboeu+cj3ytzjab6iT3SKleXTjBqg
y/K19MiQ8GZ+xtgRDWxX1edSO+Y+zwLobOb4uXJipAR9ewa6Ahuk2awbr+Vg8y7N7cu4zOL1v4vL
/7K40J9eHvC/X11uFwLLfzaPed09Pi8lf/zBH8tKSAQeukoqxpA2puMtM+m/dmDOf/miBtSLJLoA
z2Lt+DnJdv9L/ck2i1cteAHvxA/mBK7F8NSG42cK/tA/gHey/Xn5Tpt0LVwyZgTyBp4592m2/Gwo
FWIa7aJIGqdUsMM1aX0lQnFFsjSIJ4RKyPJNVJ83duEN+6DGBCuGKcSmA54jzuvxbsq98tQmkHIt
ZBccwFkNLvOcrFrTSiIl1quSbd7FN9RmByenlogczNeOUz2MfX41WiDY6cYHNIEsCjQPnRRZRyGN
U4RAABOg90qnsG67ite7aSyUKXaMi3cc2jsoX8mq9TtnM/WKjE6DbLjAvife6JvdUNX4UX89MWS+
yWrP3cvRdegDZn15w+ven8DtlKeYJQakbLLM96ALAeIWFaSQ0UPhFGuIkXCfTxwFSqBre3sNy272
NjGX80J5hqVXI/ZrXnLdECCgJd96ICbTYTaVuTUbB5eTK90zU8HnKqybBu0Ca0ooYFyKUxjyCPM0
+IQ4wKaUJzkbSgkzrTMbtoghva2gwuotifJepaNcx7mNXxecxOncOfnOdw0opNh3QX1F5ap3/Gan
rVhXB13xEVm7raaxXcy3EqLIZpySB5ih1v1Yuh59WH/4UAEhRUUrw4052XV00ajJMlG5Jgw01tJI
hHk6wGGdbytgonm/Tcc6MGhOaoHJno+tMUPwaTNGM1XdEnTjonFYGU5HgCg4sOlGoq+/COPQNCga
JVM7vENy3JfYSg6W7+o9iiTA7ykynUt8c92NgfekYxpkYI9dBTMMTchgbPhxCJvY/VC5bo18Rjvf
EQHDVAlp6YUBp7ExNiTR63je4+CByXNeZ0VqJMUqr2k+oAq0h5bNTzNoNMcnPkEYHqJhK3Jv1IzO
LkdnWaeQQ1doI1U2XkddXu5xuwV+DIlvHoZxF0aEwM17Z4YcfxPS9J68+xGIn3lrDJMXxFsjzAoA
I0hGe23tlshnDTwx92qabOdjikBD7tgHVf0a6p54VweNvsbkPDP9yipp7aA7MH/LjZjwQPKgo7UB
ITDc4us2HpLcTXPy0fxyIt2r1Oe5MAHqMWz44s6xBBgireimKhIDq5LPcHGVMY5/iNwqLy+MjH72
uiRX7XIeRm/AAY5JjFZ3UiOUZcJzMmUiwfFZGDQ0fTteYyScbhU9PPTR4Cvf5UAewVdLz/6I9hW5
Y1zGlzKZ5KUn02DbDQ0SZeYb454fYAJUxUBGRjKukwqGaYoN58prVfUQagmR3qcfz8QQRCO596FQ
RwgMBCoF7ISCxjcIkmsB7WAk1+5GGPCzgTNUPrd8zstVxoQTfSi9621itt1NP/jVFX2TeO9LZ5WI
wb0MsyEmfbfRp03RkOgEn23+8O8H8X/5IFqUfHQi/v6DeJkXj0iFX3wMf/yhnx9DpFuQz3zQZ3Q1
aDCiC/rrYwiVmgaJT6lsWrQk+Vc/OytLTrqHy44v5PNWpA382kUchuOF7+E/ND+4C2H7eXVLKxOD
NdW64BcsPohX1a1itldpD1G70xmYH5xi1/Fx2NllF5BvTAbrEZU7smwQQDMhNcrrjftkIR8W6IHA
omlDNTARGZim0d7oDRtY4iSLUwY+KZJYr1IfB5XCVZy96iQRcXHaLdTFcOEvSjNNyxNroTICURk2
pItXZ9kTtLFa+I1wAhaU4yT28YhxkzQkQI/lMAJ9HJ4AkIEJUkl1Eirk8ESInOhUbVB0J2eYCSBI
2t5QVeswJiTtceiM5D2fTBxatarp5DdtT+XcuWbSIROAM+CsoQqliV6VYxrYZFsmVDb+LmAk2Fwg
4uR0UWApNu/VhOH40LXMnzWxQ9I0StKYkJ0wCLGI8XI3ee+X0UVgzdGiCi+4nqA6ppLpP7t12k6b
fhig7ZA/LczPRKjBlORzmLrQdvKqdWdFxnZNj7T83jD1nrqn1VMnVX9vqybBLB2isbPGwTnioc8G
9BM3VsJKEmTUxtmXOZqm1s3XXRlP7maI69RZsTUZ4r2V60hd+GVnHMH7qysimCKClwx7NQ4O3oU2
qY6JYQz7mFiTWwaWsFHs1iT+nDXvWtAL2XlhMz36DVipsegLPHdTwky6lbshKPMzXOX2vibihRFn
1+/pC/GJlFXtYfsu+mMw6LXfJ/muLKt6Y5NPe+lazKAxw+oNPNV843T4FDPSkQ7tHEbXakmyiCoD
4XbOaIfJ3dAwsvfu87qMr+1YtlcjhKXrosmHD2gfCIkJMZMy4dHXPA812ed1+lC0OroiMHV6h0PY
sPBn9sM68jHLjCJdAu7z6CFpNJulxDMuDR3pbtUqA6iSr+yzyIuKvZEZhMoIvDnTQyMDJutR4d1L
TyADWEDSyNsTIpTcjK//Oi2Vr9f1NM/HSrFXXoUde6G+r7rjqGeFZiuPH2zMDqfh7COZEyBS7pyQ
TtIKMEmUbfpcFd/E6ECe4auMtpxo6mqbWzUhemzmrwiNx3c/umy0/E1LdYCj3tb+mZiamICRdC4I
LFU4iPo4tk6F1vXBcSi/uowII/zfrbpOCq96wDdZ7YfIbz7ReHonpBpQjQTBCXcaSCxz9PUENup8
ngp9HXltclI5WmFZtef3vT2XJVgXbX3OarjJxlyBDJfS9k/GQmM9zZqvQyijA61iuU0QHnMH/ew2
zIP+vellxbuJSJx39ogzaO3KIH8niZrFa88b5hmd2ptgIIjvG7td2ninY031VwZpsc+UPV0yFHRP
Rt2S3ldNOdMP/qxxKTIqnMXEQuisZ6ZXVZTpE40BhwhQSkqeYixQSKU09LDOwEptyImJfN9gjRnZ
fRdth6+8gItjmNSz7XhSM1xFieFaDw6Cm0uogPfprG6zxvC/aLdGlE3CCvFf7kg1srYId73zVeac
luYUnZkdfhKPBJkNkXdHTKL++TQqyavRt7dsewvcVmb92eupcBrgslfEPM+fFqmhRCtXwNhhwH0a
Z7FzHyeOi521sBzEWnLazHMYnzuW6D90yLkq8AhLvpG5nnNB6m+m1Qnd6/ixtZP06yLaWLeDPINZ
Ny6cGr0BWWa/R3SVQgvzrWBFYst0ZuFMgGDlMUDuOsvgjXMS80JIbexULQxkSmZAZHMG4m/ddCLc
Fr0WF0ObosAtIvZCq4SsG31AIKNv6tFBdJHHo307dFHwCcI0kp8+7emtBgVZc1CIphswysFZPVTu
Y++q+pQesfKAOgvGR71JLmBMyFIDrjzBTj065jkNVnE3CfhcPsqCiRGWPW6E7RakHgBurkukC6tm
EsGZISxyldOW/jc8+XVn6s+Sb96NGL3pGBsREhMicUEpRO3RzZtw30lHM2df0hCQPH3GQ+t+qw3n
CzRh64yJftthxKYqLcJsSwefcIXSyM9HMDTnIXuGMyQXXgZn43NiWqQXmUW9crS+r011S+0L1Rv+
GEMJZttp7yWE5wh3b6ZzeC2FqiH8WAktFYb3h9hILoocmZrTo/Sh9yvepdJ19lnsmjve98+EWwY3
ONbHdSKL+i72BStIopqTMcvLrVKRW5y7NeI6t60G0nnN+GCMpCEydPC6PbOb+pont6T1H45XtIhB
pjHqJ5gd+xtljxM8xBgcT/iF08Yamwp6WIMtHKVGeYUww90V1lQfBcFlaxPFHQY8Mz0zsKVgbaiI
d+51v3F63X2wFH3rIqD4Hvz8Y9eKT5lscsJqrPlsGMu4X3ntmFw5gSxXFQD3jS6BcE62br8Jm05b
D9TxNjM9dzsgHEQjBqvKCWpGM4pUzSWf6cIz/W4/hvDrpzZVl0MM22SbzaFaGl4lO22VGMexP1Wp
Q6JcNX5SwD4/Sj32O6Dd+Zcy8KE8kUVBKHfwkUD7rypP2wWu4SNQyYE9uPxTxBRiNbmudyCpBmAe
KQMY+AVbmS5FbdkY2ecwC0h1Z1+y73DbkHIWFddZR4iP1eKEarpMHnsKki3I7vBgO3W78zWVF4B6
d083YDjFrIekp9CN3HQCIKO5+HV0Az/U9tvqM0IUoiic4o7gHrHup8Q74DYj4do9nx3CcSqH4Huz
Ca1dLdzP0myu+x7GRsX8C0Qp20VlwrC1jfcidSa0rF5KD22eVl4B6olAigu/Ude+2e7DVi7Jmz2w
iXwESVPhkelyosznGH1VE6wkqmng7xV67yQ5wVQW7yKnOLdLw2C7qEfI3j09yimDpWaX19gpryaV
JruuBH8910a19orpmgArsclTAnDbrqk33dxUGyeu4R4kvdhXNChYhH370ug0Gq/Q8O86x0oPcxbV
ZLuLrzLyjC2MK/qmpJJD0QNONUQ50rbK7q9HSxCwUE5y66O9W9Ut+GwcCngVhoCPMVbWwe2JOA+b
/qhLFR6yKjaYl8zBSdlN10XqfnQi//7fvdT/spfCxrRgCP5+L7VD2JF+ebGV+vFnfmylAvO//BU0
7DDBEL38JMb/sZUKfHDRtBMXocbTroZJxs+tFMoOk/xophWmbVogA/4aV2CrYVvG/APKHhsWPOD/
pLG4bJZeTCs89Bw2Ib4uA1zY1cs041lbMUYVNAdN3R8sqwdGTqwEOljHSsIzp7dDYCSuqoiu7NNq
EybgRZ5dq6vvx3lOfOAEnx8djeNCzELvYtLgwUH0aisnJWmAw6xZBntr2PpT6W1FahXklqTl4f9w
KGjUDNDp88KXeHmiys4GIUp3+Ygw+CSTfmR3QIYE9gX5fzgrLmVoL/He4MBoFz+/prPQOVhCh5wA
rVOU1LPcqA6Edqf9/vjns1qsCM9u39MFtDknx7R5KGhXvTwUtiFyuF0uIHtZ/EOThbwSzpwmiDum
glxj7jMW/Uu+xglSf584/O2ciWfwNwdf9vs8xdAfX50nacJRRAO32xu1461EppNtJRx59udT/PUZ
oe8tLARIpGrZaDpenmIbBzYFYNTvFbFbMKutikrX1RIvctaUOA/+fLhX5iCuqLsY0kw6H5ilvSf4
2rMXwpUDZk3B/g/oTYd8VX31betbEGNHF0V56hF4/F3+8w8uo2tZFjtsxg+O+EUlEiWQcsg57vdM
qAEiotXkZoX19s/ntVyml08KR6EzFAY+8fOuvVzmZ+dFJAGDSSgDe5s8ajqGxhnEkUt2ZNDQTECd
fz7a767i86O9umlYAmMZu0W/DwbcvRFppvEA+5StN/67MAQtk+ef/nxI61Vf6OnOoVPzXMj7IQ/k
q6VsArYYjCOvnUg859KpHYzOZo9yo55JaGATtenljT9MwVoWZFp7nRmcNK596Enf3g99OGzpCZN3
MfrNZ61t4zh5DDgsIJa3s6LIAoa9Frmc31iYxK+vkWubjg9w0A2YLr1+4oI2pi3V8RqlI63ylWOM
+ZLF7ZJCbNgIWeA3rJugHjc2V29rEb7y0Zx9DSUpaC58LI4AUWPYrgFN4T9fUve3P431eXnDXf6z
/PtnD00G1iPH+9BhK0qIwEzcDX48vZaB121bGbf3OrWztTl6YbGpCRo50VWmzvBSkIVYaoZIg1mx
FWuXhPLKXNkI+zdRFUBXsqBpxL2lLixvNo4zyKUNySqknfkuqhcgXg89qn7AIQG2ZwwCa+UY/o7k
1HQ12CpgkKpPulzBQTDAq3c0qMhNc08TJ7/vxwC6kTPZ1IxzvlOIoeCDdZd16M8HmTIVIUMWZmBU
sM1NJvOdoST54hWhc5E7fcsn+6YLOsYNUEgOnZd0l/zN1e7Pl/bXFyRwXQoD3non9ECKvryyuo3h
eDM63qfQ1Y28T/ABmkeR6rt+jii1+1L841eSIyIZJ/dkUTmEr44YKj0A+827vYqio2gBpYj4c1g5
Z8rGAIO0+/2fz/DXdTtga8EeJEQMSunzSgfRks9ecW+6fTYVzcpiG3SM6xHNpaWmzZ8P9etjGpB2
SPQHZrhF+vHqMY175FgjbtN9GAzuaW1IcaQz4r9xAX97FNqnlCmYQbiGL29ZiQC27EYuoOEpk4Gf
HxoHDCjB1Z9PRvy6jnE2ZCoGVIsC3Oir4+SYWQQ+FTxYWtQbvE3ZztMl5tsWiD5pGT4lBQ8+JCuM
asE7vAL72snTt5YlRgavPhiBSwmDxEq4zAKeJMHP3n0pGSKng9/uHQL1tiNGrR1unW5HAG0arG1n
dthHayIHzPprUY/+Td5lI81Xczgv59k+wRUWvXEHrN/+JvyjyCmZqrNpfXkLYtKcjSix230V99XR
VO42NGlWz6T5XURt068Tv28+FNhV1oU0psu+Sae1l5p07wOatn5VfC2EHi5ymq3zPH4kI8taE3Hd
3E4V7eKGft7BjZPxpJqKCyL33ioufn8CIdJim5Ke93+5988uaiRUSGLGyEWlgxQTYbvrRye+T1jF
1o30M9DZwlyXvtfxxVLlCeanR+IJ7lrlhce+iaK1DtTAVK0Or+vZhxbjzF9nN6pObAKdd3hKJtqQ
mcG3oit2mMeaNz4J4pUOga8sj8WzM3j1dIL15wfXE8pSI4tPojmsTjpXV0RJE9uSKhb5Hq1plplH
u0YH2TaEGv75BbF/+xQATkNdG1jCf/26BxNrCa7Wdp8ZpObS+gzcT5RVV77TItcOzS91Meh3DI+S
z/iru36I11ltoc5c0ChD3O4ss603ysNeM+IrQxNg0UZNOOAeVevSc4jFV8K2BUulf+sDqnTNDFel
Eb5rgkwdmF+aZ4YrigPh6o9QT2+9iQPFDnCRBvOk+8Y1/7V0W4KDBMIOBmsmu6WXDw1SZWBMYFn3
ks5zFe39ISs2xkxOIyBJ+4068TfLtkcNzM4TqQu14qsdRVvkDMBYdPaow76FmNP5aiN2dfAFvnGk
5W96WZFyWtCQrdBBb2W+LuxlFPeNT8z7flLxXS7s+F1WzIv4fmI34U45Fh3TMwgv8ETyxiP0m6+v
RwoTVAigEAu2+eUVRa7AzCujY9T70wec8aQkyBvTib4VfveJLa/3xgfqqfb85VwZByFXZMONuvzl
AcPBaHWa8siyDa9uepu6Z4oIFK+QfNvD/BVH2F2dMkiKp4bixgEXOrSxIvd1fuPUf/swYSfhy/KE
t3v1WU77bnCTgfd3DOpuYzY+ymwsvZD3a7quSfbtzy/rbz6aHjPhBXrN3ptN/ssT98IsX7QW3ORJ
wZttRLSe6Ym/sUf87fWlV+7wJHF5n4bSz9fVrBVxLaAr7NkjK4JadELObRYCDg7ooeLOXsc4EDcG
c14S3OKSbB4BFGkwTufZe3ON/N07RD3C6VI5A0d5dbe7eECGXZlqPwkn+dT4CJZXo4q7yxbRCF52
r/a8dd3zF6yMCX7wamA84m5wwjCUKaUPtn40pvF8SGzooVbX0e9zY7f98ud785ufSbnkYo9Yuj+/
vIANbOGuCRy5J7REXdOZ9Min8qPTTC1Cur96YlffH/TnfZ5f2xSBJ9gn06aA7AK08OVTME69Swpf
zu0ZwJxCR8CUpmbCgCbGGKUw1k1bVvvE75Zkgd58Y6H5zXlCZvYYfINmFP7rrLTECNLJrTy595gg
73oHc6SDnopAMTf954dCqOf4XE0afsHrLlOaibaRuEX33RyV3xxIg9cz8VcKarT51u37zSLG7aMt
QokIpeL1vpE5fZzVPbePAKoYrlfV3KLnsbZ83VDj6BL9bZ1Mbywfv7mWjMo8Wi0IEdFDvnqf49is
4Ey4co9cCay3qxG9ZaW1UabVvnEorG88Fq9WTSoNsJk+xjObFevlYxPkTt3Hs+DGOcqUO28ii3Od
Js44b/AWE6LlqdbaeNTkxVraw2js2Dn2ejtjzC7JZnZ5lFKbHiO4NUCH5Kxhx1UVU9wNBlCPRMtI
Jo+ElRrnOZkeLeDvgilrWy0psBWnZKOLRJy2CQd3FLvx/7F3JkuSK2d2fhetBRrmYaFNADFHzmPl
BpZZWQU4Rgccoz+9vriXpNhX3Wr1vhc0I2mVGZERgOMfzvkOXJf1DI4r2gsswXrbun0O4rDMrWd/
tDHnVy4YsV1h1Yu/JTs7t8lVs0T9yy8YlmQbSQeTn5e8d1iOibLPX1TVWuuxapiu7fG41+7WMKV1
qjWuzj1iDxhjXg1u98YdRjK/fIU3fcf/NmYMxL0qAaK7UdkkDQbr7CYMmmvyqOe0ABC9rnqaDNaS
p74x2oPVl+w6ieOz+02Ui9caJYiLHRVMyZGYzwyc+di25W4tBVw+hGhNfykm2klQ+5FE7KzUfIXr
Td66JO0ENuFcG/hNmTvU0k5kjfRmMwnIrJ8B7lwMc+mwsC9jGflEuo9BGvKgivV+ToPpqRFuP2xX
gzSzR5PNZ7Yd1ykbjxSxy64Ll0iAf84Ac+AZ1EBMVRHtG/QZ7bZKr+M/07DRunXKC18KFonxUtVQ
zJSbT5hKpPRgV48PzHl3I+yVt1Ta1XtlhObj0PhIWyA+Howra9LporuRzEFCX3YLKPbHlF3Z5OYI
MkEH7G2XLVIZlYjmx+nkTOvMllx9FkTGbbwRBcZYkN4BOeDbdYx5i5wdGLPbB3tWgyaBMMLfu5Fu
gdMjpSvwRZ0V2aFfwYDl1yXibNME06fufO8wOeA5pmXdeKJ6RWO19Undvr8CNbeW2QjC8maN0kdY
57Cu8hv4HyRSB2BZyON5XbTj7T3DehACPQbWg/SYRi6JjUU5UlTg3Kl4RiVKBfoBWeixG9DyCk1a
mtDlXcl0CQpffyqXxU60WXbbZQABV+TpBCSLOO/ZQSXDN3ufhu4jnvxla81hvgOCTYQzhpwktYmY
05Suj2lWyQ8Y5ualyQNiAYbOT4hA63/7RtfEBhrEJGRgvcc65R37CvtygL726JhQFBUBXDjVphNW
nx1sP4uEovW9xv3/3oj0EHjukxjXdwgM+BRY/+J2S99r37gGTJZ1eJxGMHKT0UGY8IxnvKjpSaWO
SNDjhFuzcA2+hw5JYxHpJKdveBS9Md13WR8+qhEPw+yoy7CmAXtMoBGr0fxSHcvJ0BnEAS4ggBU2
9L9dNaBeFoi7YJWzUSVNbGy7Bs4YS1uzB+3Qimh4RtKa643NxfNWYzNckqCjj+BRziFRYGX4gWut
vO1mrrJiJREgLK2jOWYruI2hxfClwzP/pd0u3BDb1LO9VV3Cdc5m9WPNCVvqoOGm7lwmGqLPD8Ny
dmaRATsxwBPIfWDY7c8l0IRGOmVlj0kd9gFA4BbzzMUwfNDnZRCyZ67WyTNOjGdNcLptB12i55Mi
ob0hixL47XPOVP/ergr7Oa2bUhzngqgjD6zLrTXb4Y4QEoCxcBqXUy6U+eWbKfUk8125DbRZnSWP
vp+DCjMfznsGbmr2hIPzUPlP7lSmvyOG+yO7bR+r+h8xInoNlxf2TPXvXvakYqy1sj7gbPQJLRqq
0caWPwB/zAmci3U/UC89h8Sh/5gUv2dFdwLHxO5OrGqrWCyNe7RdcpWYwl0thOgBr2QkroTcibr3
HHzPz06i0S4Xo3sPOna0BR7h6uhAvtiBw1Rv2H2BDwXtPCd+6tVDMmrFzVHZhgfpgECFzPe9uKDc
O8K7ICKdEfKWrpQ8vZK+qT7UEvDVZhDZ9Nql85Ww4gmLPW52RY23pku8QY3g8SibvLpeg8Z8yqIi
f8JxXW3aAHrDTvFxGq9wOfgTgytA7pzZmrdKLuHrZC/jfJOBfr4TYUeygEm2RUuYx8UFM3rlNoi9
awofIYvtIQdfg+7kyzy/A3cgPxjd2VsGZ96VN9v526YlHU6PS7mb28Wt94Dssjvi6qYARVHu3XET
ddxUfLsM4btTibf7LiAJ46ufsv7B1b31rASftyjKda9hU+zDnA/V6N31bHBpPkivl1/etcOMGyK3
pqTsCkFmgCcO3kK+u2/AX7N6tztJq4guelLya1hl/z7lfK46CLqfiEOQGOkx52OFKZGeMqYR+xGV
2nc0K+/O1R3q5KmNsrsFH7mk2q7r9RtEjYuLUtozglHA/1a6XnAx2DKZI6w4Brk2HQ7AvGg4ocaU
WIXWtJ6ltXp3wmvTF4ne79b3xvbDz4hAGa7x2niMdGoBAaa080aiFLIh7E5rb6ZJBg/ofE2ZPrhR
sLyERsG5mF01S9fUFmka2d2I21JjWveo/xsczncuHO9jX15lNkPEECcRJTEhOYJHAaSXNJEsm6sh
KbTEMaW5zxljNeptXRlakyOrvoMMoVWartXR6ofrVT7mcmTnYntPos6nV7xXYxBjDyA+xDPLx3Do
5adD3OeTEemugn4353erXzcWjo6mf686vdyHvhpfTbmUj+L6dcPgDi8emRmPnTvxQqWx7qIgQFZB
kZHfuYpPLSzy9d7MjPW3qVuxNxaAMLiEw/QRgo177BBmXHxn5je2unykkF5eIpONjJ4h9Zw0KIB8
i7lg/R1IxnxxOuZpu2HeolCYQtFFhGG04IyQhtRImQw/fXRzGowNJphuPdbT5Of87VxJ2uh6jl7f
5UrjzMrvqrJoUdlb6NUMp2CIO60V37Wpwnw6+g4xynGkht8YKOjYJrMuIDjP3W+jLaxXN4OwMc3K
+kUmEHg1br0OD0Klf7d2IfvYt1HzEZ/jjb8gfGjMNWBNDoaUfCw+T3K1h6SLUQTjovWs7QrFyWBy
mgX+9Av1WvcwpM1VY2PL22Fa5Y+lSLsHawizOxI3xX6ICA4h+wBylsqvhBDsSMfGyIa3Dq+x+dAb
oeKMRxzlHdu15cMLneCGnjjdyTHtOcSIXmduOjgjC2En/NAqHG7TGlH+VBHV6fo1Xw2PzYtDUMy4
8YJM3Puukjtwguqll0QKXyMZQGDzfykpZZJO0vlCa+3tXAmCSLqglWxnwfg8XTmufF4bNppuUmL+
JCbSqddHq+6Xe4oQpC5ukb7aVebGldE+oQ++mYJr+oJpCnqZvk9mCGm3HfMfc8ynU1HLnpct/Ttz
BjEEPotzAycQQTLCuFlIkbprVi998lO7PUYLSiMOXbI7rYZlY4eO8+iJ4TSta5UI7s0bM5v7S5MF
DXE02BAp9SkBI9Z/jFA/Iw96VRk0y2PZTs73VLmnTpgWRxqwTe0oeOi+RX7M4J6XpXDfqLdNLEVL
+xXN1z1TO+xyJsvHjvxVtmU5BelUoOAFyJ49mk0+I6CSB7+tuiSaDWAzgsymcNafzP/qH2WNMZxn
Dh+SbbgZBz0dThysKzKwoizVsTRM9KCpAQm0dolXAaV0zq1RJlSoM5K00tw7RaGexs7wOeqi7HFU
vMjopcH9iCh0w2Aak2KQup9QtPxXOGrVQYjgldzHes+4NKcOpJTb1FcTdivm/EaEDG5ay74GDlhf
uZnOaKYNcz8QxpKEYnSSeeJmVBJL0FwyKszW1T9TXLhvhevtG4D4O24nDuC2oDvNfNzeEVmRv6dy
tN8W6Vq3UR1dTVu1+4wAuogXatidx9l1Br5dvWIGCB7WiW/Jm9RCHCB1ITr6Hogotq5fmlWTHcts
ELcAxhHYkYQtgBQ0hO1KuZJOWhcKSVrRw31DDaoRAI6BT0HvZsVngQr6lOHNHcquAt4MK7ldi+VB
mzCL8TntuBV3sHgIRWLHRkEWjLe166UvUI4oM9xpV3IEkrkWDuIxNHudlLUTntUKBCA1823uVSQK
O713R+x028b5HBHyjO3muK7tdON7Bo+dOjRKbjg8BzJbCoTiTk5MWgGAb9P3DW1pZRTcRuzQppuI
DID32nb9vWcxgGe01vLE0pJBwyiM5T5Kne6yMsy+hlRNCIthUpdkeAvz0QugMxTBckiJaZxCVd6A
SGnPqsFeq9y2Yjk6D8SMqQG6CgGZWMcO1mJE7xE7U/qcz77FHVXnno47SQ4QiM6coKtpsN7hjvXH
1g6+LO3/Svu2+6BirT6wL7QcWsp4CSoQfc40ZtshGOuH1adiqdbeYumNsC3OFpiJlEPLAdTZJE6G
gxI3mVD2BYcAcTDPGNdv74w5u0Ln1qC9Y6gCX90Oi6xlDVBxCKEgLD7qumge7C6sH3zBHBkXAwdo
kc/Dd6Vs86tRRf7dpSaZn7bBL+xQAZy8vmifSIIJ5/eeiofvTdDkwGxCnzsZvnOsZMgTJVrkD56W
TO50ZaFNzhhIHttU2M/Ux3SmZZ27p6wk8bfGj/qtRsUQQa1j/bt0r0n2Sg/ph6kK66v8AxbVuuDV
VLekH3aJFSJ2U2HggdOp+jY8Cafc1lMEnqH0mqeqWzgYVL7M7S7IhqndudHMRAMSzlUbbo8UOBjE
2qecNAVYkFmbfgA352ciuVQ98bNR6SVuY3IZNc46lMmkeJdAw5BLJQ0qrYAmZuFFC+E26iy0R6a7
MpvJyuMZC162o3jlN2sjhBvnzgw/k9yNVmNvrNcSYGBDCtF4qaNLkZtuk/h9TdFakXhuggnlURdX
y5hir5lyTOCjuAbXZV792x4JHNmMnQM2eHad6OPPD9ObjGzcOKwnicZSJsq0wNJLu6GfaPdO5GWx
0wEqjZkF8dHj922ePPRjzb4SBeMelAWCBrNcyoO0mALd2Z23WLvB0955xUT45KE6lnyF7FuvARP8
fWXgMQ/ppVkWZ4WKYcLLg/Djhgyx6fdE7DW3kg3O9cY3rPy5XCd734zgF2swvA9lgGcglmRVP0MS
Uyv+dRdypTvyRx/sCScco3aXd43qnC+P3O/GYP/Xki7Cd8K9y+w/XxPmMnyKkzHw73Vjq29B90IG
+ExFvKpJ/RKQPat9NPYQ/8YI6gUcPmEvcUUsLvUuX6c+NMz/TjMIZcw57UBF5+WuLAhx6RmiENJC
QsCmE17PrY4Un581eH5h3THTctOQ+QjQVQN7vssnxwRDTQlZBY09EMNl5y9WYdpb9NvmiZ10f0Bx
S+hfFi7ERpXiVet8fsEwPP25BvtvTNJ/gklinGwxGf3nvP3/oosdv7Hz/auz/e8/8XcFqmUhJkXj
icoTVJLPNfd/zHxW8DfbwWaMMIzxOMPef/jaYY6ZeM4BHvJEQ/TAhky1+Oj/1/9wLUgaDH4piTwv
8mBt/Jf0p+5fxtiIUVC48rZY6SN/Az/5b4e8pZV2oxek/i1XqHHM0mbpzg3VDn00nE3K0CtrsnTQ
FkEFqZ40aunoC73gr5zt55MblI4XE2L8DA8DE2xgiDNbGUxQ4Pp4dMrGD2ue9ypqE8PRmMwpFDJI
Otk8dy9m06XGBpQpbrdzGQm1J3qkKG4DBLDdZu6qcEcz0hzrdGUUXIxdjLUvS5oaET0CDm/HzJZ8
xSIaH/BhDLjQzDm9VI4EtzFCgl39qTvZUT9/aws0Ew7Fb9JSTMigbbA3pZAffV2asevVPu2H+nT6
wuLv5RQAL2T3+Vmv+XIwJQnLfFHGbVMYKQ1NMBEqjikjjXt4SlPPWGC06ols8IrplE16452R5/Yb
dParjFcm6IpI+xS5+bgiInkciEdP2MS8VZ6IXhZvWe+WBiCRtKO3ZQn97WSucepM9YNbGN2BRAv7
tq/r/jiGThqbBXS2emrnI4Eu4iYyqs9o6Dw6TfoXj/72jE0/2letMX2pMkiPa+o5u7KxKoCVot/q
IrR+XdWXXRySgnKIbPFrRAq2pT5Z3j0rnElDFYR/d+B7acCq8MO2ydr2ArxRS9i+1aLGcMVLN51k
05HPEztckv4cp2m3KGGAg0tM6xviFycyW+vJswh0i+qnQC+slqnI5PF6Rb50k/J3VLY8l9OxKg/o
ADqxyQN8GRVBtEljTJOzN+lmVhYGGC82fmllj25plffYFPUdziszzjWa19yxQfESAenxKk6L+Stw
925RMQivDUc8zb6qLh5j9Uu++s4N8ixUPXk632Oq6neNUsvPIXSxvqEHH+KxNOTviLE31IHZtfZ1
UMyXXjM/WLyGMSVQp3az+HP2ndNIxtV15I1oFewJ/tPgbMmI2lEMgQmWdTU3PlFMBIE0ttnEnT9F
oAxo6oEjoZ3hmWszqyq7ld4rEImd5dMO5zbzLaM2SECt7eg81fVC9JN0acenru2v3rkL1N75EnS+
xEixqpeMiN16M2EI+d2OGipCiFskEPhVe8/49rWHNCTPC3jhaUZb0hug3xfNKtZhSrULCjN6Q5lK
plIfnGXK0BsadL6rEBR9TSQl7rDe+z/LLtUnvdRTHvtT7u+vLKhNbw3zOzh4597ApsfOHDrDSJ5C
FjflvJ7bGdpBHIZpewohSssEI1C+XVnY3DNUbreaSKrY99GwwE5nDk0h9ljRuO7xeo2vzL1aJusN
m7QiBdcTRBnxJJIGyqsjMmXCiD8JAjyiRhuGPdqdmfFUP61b4owLhJPpCpIh1C8TvnoSHjprl3sm
dRPpvjQwbnqTh7hZfb9LrDTsnwXO1cfIGQ994+i7eTTnuF2CE/sGsGdFZS9HkdYz3aLf3rN4MxjG
W4qYZhmuT6Wq5E2tJvvZtoG80rJ2JEuVlGTEWhFzJPL0iHMqAFvWwSBrVewsoADqwNiaTTs/ZG7X
X9ZCFjGHp3lLY3k1UDV4v2rhcCjAoMic2Tzqzvq2Zs+/lW7XHFkE2sdajT6MCFXH9Fx2ef2S9z2K
0SQV8tkI5MruyXaGJx3l66/ahEWgjWA9YIJxHwLMaaBKrXyCDWbnsSW8cs8kVSbi6mY1bT2cRT4u
L01lurtONlnsAwW7IcnK2LQtB1GEZitJGV78cFozP0CvrmIDRvi2d4fVSArwyz94CGqmcZHxyyo6
A9sgpjUUvuPvIjVamMWifVR4Yhlj1BvAceZnputs21lVBb9sAqoyKaOPiaLPf9g6Gy7E/hCq1Y6n
PPKb2Ol7eWacMdzrxmt38xLqe9MS0Z3KeyKQhjHVWzfz+33ttmQFOEuYQNgnYz7I3V/Q8qftHCw/
xysCsOTMrDZpORMyRGt4yQ2327TYbN8ki7HYtaR+ROkcJYPT+j8QU3BvOL5k7REykBPlctPko8GB
lTHN8IT7UVYTjWtAiKeVNs1em631iYXNTSAAvqQjR7o9r/bBm3z4KKaRMi4U1sKUUpNvHVWP2rSO
1+U6rHfHujquVr7gxvYivKHTwyzL7A0cIJqKEc4TyVD5fVGptdkYXTa/mvT6p8jpglNGonfICZpG
B85NhgWDeVE4Ux+1Hu9H4ps2XcXOgMluif1vHJ9BYtTX5cSGW0LsSThmbKiz/BiFxmO5Rlxqc4/r
ynHSLGZdGB7E4uONC0Ggsw6oYzNMLxT45b5lhnlMMYyDKme8NEtGXdxQ+W6smU9mAxnc9lKx+ArT
+pLh5uRRlM6fuTDl3gASfGYQHfy0gqr66pU0bj08yMqpvSfWmy/mSjZUGaXdZcZIe+wHQ+/DMRi3
nRdML6rOxxNTnc9CF8MxL1A+dCX4vWlcy8OoQRLAI8jUSdjpuHVF5j6SENLe6+sygQWMNyGle2CU
Zv9g8DlfaOynnE4nnd4sIYxDpSfvUktRnGzh7Ui26WLTZi7ku6+LMbsbk33hVjROugmIdX2Owkzu
R6bUd4wqrHhRksVRl/4Ky4wjMMvzfagiWohcVQeFoPuSu+58lmS1vE8REWiBmtpEauZW4Gr1b1bM
zzl0GPDuRfBUpryFwSqHmPfH4KBwbiZO1a3MrQ9YQcaGAF4WD7K9VKhbmNlB8Ekt96XqSC3smM9v
YVdOexTm0U4sZfrRj+uC+lT0H4sBQBLXLNFokz0dg7kYd5WvPmaLcyUyawtH5JXKTBRlNeafxuit
SQ/6chOEhT5FhNUFJRyHZTiTtuPi/mvr6datUDyh+mMeYwbVS2H4zRNFVXluupBHvWexCxRzGRZ3
8ACsPXJwecu8clf7jtyHi9nfsEtg9b54xj4v3Hpn5nZ2CVj0bnu7GMluKwRTZFZm951HkGLuVtZu
CUf4y0XhxbM7fyhAajFbHk/u59nSd3IOirj0euvU6r7ZeeG8fI5hCqOB9ACKlFL53qaEi91sfFDO
idfq5WcDGODDR2tpUuZ+1lmUJryR31gLu11RNxF5JI3Rk+1hhnFdlGRQk5dGgnRX1sXGcsvmRi52
GTsl+cZM8bo8Zur4zQzWZlagZx5pPm0iBAjGoWVxR90bD8KsdjMN9s5MJU/QOYUjzjkQ8xCWRLWE
5iF1DJO1BLSBgRj7zTig8Ae+m23RQ/QbSg8iL6rywWNL6WyUuS7nNFW0mo1Nl8pX/YEGMTtA2ki3
QTPCgc9WVcIVHVWc5fjfOxAOLiLsNHjvcvOaJz/CEBLafAgkD6TNvGYFS8rB+rnIoII0CuKNfPsq
dkjk3qUNmAHrKVzSscCSMIV5+1OM9cRmH6BVVD8HS16W7in1QlGehyWM2ud5nfjUGOoshrFuooZK
eVP07Goh1FVWMMUNrXfCcrQEDU4ATmIMaTEgOF2XX4SM5N9zxDukRvDe+Zn2gxSidLfaE4mea7oA
nZxQJbOKEKdxCrubTvKvW+W3PxzuPKdc+x2viFIlirqEVbG9F3glSGyVS/Pdp6Z104olPBJ5pLmD
aeZug9F/1qznNl3v+d9uJRXAjEDLM24JzPQ4jR/7a+R64cN8NWpZP5gzEFP2IGsGx3MeD241ALhj
1ZpQ9dlJ61LC2LOqWUWJ8uD3lbtlpmefzUYxVTQxwAtmy9uwypfE89fa2QQGr2eWssUqMrlvivHR
gmpB1gyyLIM0OrMCp88n9zijwIlFNaw/Zi+9ywrsLBuzipanhQl2MhWZSONh1OYNnAg7Lgalkt6p
rkldkGdG5kgyvAt5ChcIKUiDQRJIjawkMOgF/NZzFlbke1F60jOp6XZtdPZUe1rtwuuHDXW22EMM
pPvy7BpHRgqzhWHaMm198kyOa6G6pzStzQFgCP901JF3LMElPQ5ZhAChs7rXPu+td4tNznvTZq9p
HZgX12ZqxhCH4HfHlizjmshEsDyZ5yCq5RNbTdUkaSqb4IYhnvvQ5N1noHumxVIv4BWN3CR9BLWD
iIXOXPYpzNLwua/VW2HK4iUs5nQfQoDMCIm07D2t0PBS9uP8PaEJiCXTbcZYmYSykDW7AmpWSzxm
oze9P3jrhtaDWqdDDJvg7Zm/NFUfFb9BqnzfLut9F1zB8U1Uicc+Y49igtjtNmy/7K0KDWtrB0ir
oF6IY651cUFXKo61EwW3zHlpYBefi8k0vrDR6xcyz68BgpbPH+esHBqmV8I04aiwufJn8A9FoO8M
Qh6TCqE7m4WpeiRECMe85rrqNaIVqzORnNulAM5qs/oTUXtoitRiLYL+k/7zWshaXn8hS5Spb2Ne
p52alNG1m4kKUijVuvd2mMP6zoIF4SBK8GnGOounACtjOPnxmPvKhG7l+vrbWBtzvrciozj48JT4
hZOxvg3NIpdnPRsFz1djoOEd2KooJ4B7OQZ2IDeR0y/zmY+kD5FIZFAzY0dZ7Vhu/mftTiq/cotu
yTnap0bQPVdVvbz+y/jn35Fb/gH4/BfhnBmCIAVe5oHAxmPg/VV1K4EEFJVjzbd4/LzEiK7IPhKh
g6UmTolcp+zDrp39VNgnp/R2htvvvNzahgEs0FFvVTts+VP35PeyoBf7//eb+4uC8M/35mPpRPSN
X+evnrLamrrGTO35VkpwPpJaMT2I6fa//iII5q8xglC4g79+AGB+F5reab4VNg46/uMb1Y7g3N0f
L/PfI8n/ZCRJP3H93v7jkeRt2/+7zM2//+A/MGP+39DC+5jjUW0HzJnRDf8TMwZzk7kjQAZckVd4
+l9mkz6SAGaQXOiEqf9zNgmO02FCgv72T3679V+ZTSLb/TcCVOIWAvcP7yNeES9kOPkXAaoLTkX5
S2BfNCYCwIVCkWedJi0XVL2qG2Nwoy2PsoqnfAg+CcS6o38YdkUbybjioCZpXFIexduVyNldtnYt
BYRWN5zGB1Sg4ynkYErcKvLP7dgYT12jZNzCczjjsbI2tKIod0K5vBTkKjUbotiMvSU7QscVlb6v
gC7x+yz4550gh3pKnX3RQSXkfS/AgjIwn6wqHB7vmDDQBnbpw6y7uwX7S8DnyFZUWoeOLmCDlJkd
c+WfLJd6aCyjJM+679GzwH4Vkhpw6osYp+B6k/YZaTODiRTU/JnTmdG2gdYFJWrtVlPrPZop1nOZ
vYez3bxF61RslSxFoqkWqqW/A0OFzDUrh8/eHpxdFcA6AdLSH5za5/Vr61rrUdwOBH0fVjWKxyDL
24RsGn1A8EU4XEvVP0s5HbKhuOvXiLJRlXpbd8JiPRPhaDClg0nKc0gFvmrvcSBwvleKRODgJrei
dGM59SONw4wIPNhH9XiQqOmgntlozqIWm7lDjpudmnsDTTe+iPXVQ5URT8P1j5DlgAIIEW+1jgT1
eAbytnD8qlWUONSZJ4mA+Cx7vGeOjSJNBztDVHLnacauANyAKrPN3nQwWaI0OhFsDGLnimUWOjVe
V0e0G8ccPc5h+mVnXJYdz/FoY0z1erSpPp6DQuqjshgfEB5Pou5ieTtbGWuiFtPlee3hnwmz/TJS
znbYJbeRVXxItuxn9BTHFZJPjCKOKlL1UBCqbJ87uCWjDn5LBV+yLLpnCs/XcNFA6dgLZ9TFO4Mg
b9SoOt8Hsv7UrFkLlKR7kG99PBdzszVJtDt1dvTL1UYBGS/yEq6JZwBmG3/mkkBw+BC1Rbsbs3IF
wZmSAQ5yYgqhPrmqIid78I6dXVgfKxu5GHPveTHKL6LmCSPKQ7ktRLEerolssQYjtGGQH7FKK7qE
zsw9MIalg0b+GpsV/x9Sm3dDDXVSBkua+I3Ci9au3d4K+QZbB3GBT9QBOd/FC5iz7KYx83rnhF+E
Jpgn0n3Is5e+8Vy5Vq1iqEduElRCPLITDONG+SbwznzdSxH1z2ZDlWIRcP2og9BFaKtv4J1XOzLU
56trmtCkcqwTMAfBtlkoMSFUmffC7/XWBJe5tZAfxaNHRDlxjtRfQeEfLYRWscjC6WDb2XHwJvvM
Lg8HCzGlL1eF946+0Elstwho3KM58WBrIbdhuKS8wnxZU9fcDAaLzXrqkD3mMoijUVsUUmXzVBrO
ep/K0TxZg5qvsYFM8vGclPkWcvjMYKj247EiFteh69rxVsdLYDQO/9C4NBiV9m3p3xpu+SUQW8VF
w+Rp6ljVjOFkJIHm85RaeWSFI6fAnvCbzX6YsLf2TnLSZKL5w5MZiuPYTP4p1Ncwot57hK3QIe1l
ep4DId3oufIT12UCaHfRz5FkScGuPLXG+woa3YY1BMm3wvhVu3rdVb0+90NwETP/nrC7Paysld1m
07AqZ26H/koS2MQ+IMdeStsrPruWAVkW6ifV2sshmBAVVOyPNnM4DjHujnVrC5qevum4pBjd3ax2
wMTI/ow6BwK5KBxiC5T3lNqAAeogQsNugFSzGPq63a+J/MZNoNf0FmUBS4TKsk408uWOGe60LVc6
WjbwV/lhHR5yx7xrK/vD99UFZFpxVN7yik0UGZDwobKsjn9E/t08R9H0VqX9nEgZ/PLzeY6nVBDU
nlXPANXOgTv0tzK0TwLzKJk7bXVznTBhRbqvcqIXUocSN+26330/mokg62bj6bHdu/C6Eszv4MEw
eF7Wau4ZvPQQjcC6HSp0L9DYPqI1jJ5Xdz209M5n7TOEmey12w1hNSX4UiFhaf1MxKK4R6h1KSwe
QhDVF8DREfczJM1dP3oedCbvSSKUSHx6j/PaqWPWd6SATYh0GcbZmyrn8UJMuf+jKpf3OR3HA2H2
3y2QGBZ3FXM7e5j3rKyMHZQTLw7qKbobqgnRIWV+B/+FNz7fSEi+8eDZaErSx7ZgJzGDjlo6Bukc
aMxKc+NtjGgYO2P5doQkyqQar6BH3XPWsKlayaI8cP6KU47ldJ8xgtvOIdLfsWepGFa2sxeI73dZ
MDs7u5JOvLgS9GdQvM2T8I7oJJ5XYt1U2fUbgPq/HUMGp6qp0h3BKmjRpW/tvBbdu+XW5imU9EKt
y5Ncc6ruepJykzlctdN8MexqhhdXDKkCuhtinIAfjXTMvarQOuAQr0M61QG3IoKIAmUsV18d3qVe
H82SJEW7vN5kbVF7yjl0Nrpti6Whb6cvzkhCnl9u8Oeh0956quX0xlvxJ3K5ueKX0SMEPijmP8HM
vcMwNMJR+we0ufk7w7n5E+n83+X1/xd1im0RRe1/XF4fq0pwzKp/u/T/44f+gZ0K/oay2IZe5EU8
ev4VZx9ZfwMB4YdXFz3UmT+IVP+bvfNYj9xIs/a9zB56gEDALWaT3jGZNEUWa4OH5eBtAAFz9f8L
SpqR1H93j/a96ZYjWcxEhjnfOe/5fexP+zoQBdzG1Cnxh1iG9RxPl7G/7f6ycCrItAUuaU4qlf7O
0Rrgy5+O1gvrBqpVwDUVpL7DgX2xBfwhCZ+4CdNRCyzn2Fg8mkNNmzg4cvdcNx6TVHrFJSGZNGCl
aPAmL1k9Rs8cs8nIKuYzh9YqiMP7FWfWefZkuM11NQ+rzjTHh55HVu6tlNKuhyxI29cG55izxq8a
pesJ+imrjVA0IvIhaQBAMgxY9YU5S1IQvXsJUqpmV2po5+NsQXFfwLbBFrHebreaRES8toeKeIkK
a72SfBq/BunkfUP2ggjsB3gSZ5PmMNoEO7WeaAmAkc0cV1wC0cUbFRTuHURIb1Xonl4cYew8Rfx5
hU5q2uhmVvJUp+n0MMZmd20jUTwWKVbGrTdWBp9wf4ycVemYEcOUtH7MnVpjtqVHEsFrOkTAWE6C
w+cZVWM/JqLFCF4lFVW2Dj2sKsYP1w0iszajg6tRdp54BRwu2Kbb/MkSJNeCWH6JsCDfU9oWbMi2
2LdepO1R0+G2iS1xi91ZbUhteFu47gwwaiO/2Z6RX+1yeHRMJGMnz/Hn16MXf8ORW+8lIKo1A+Ls
bBUFFlx3bB51i2ay6uMkukPVldchLimWQuLrL+awZZGqrmHdFj9T7UKzBeiyUw7kCebM6hEs2jcn
DCtmphhTaf2lV4nmeO4882sgDY45GADW1Fuf9FBhGyMz8pS2yn60x2A827UHPVKZBBKy+GsK8Ond
qdxhgyZzZvI7bRz8kitWR4lQVhsPuhqLp7zNCgbK1MYLO6OhmFeEXs3soc3T7mqMdJdQb6s+ZeNM
R4oS43UiNbSpCQRuLYc/qYH5d2PqMHqefQ+3W+43+AfTsmKQRXtru2Uoap3tuDFPk9l/z/nv76Ne
5g+ehhlP5XEYPHrkoh58rFVMmMMUdwvpuKs0cAykNYJNhgV5Pxt9+WgKnmjP7buLyKQ8T7lYUZxF
sy6P/V0FkuyNMTvpV6Pr4pNMaW8iB5M3zNK03DRZNuzRxUFMN/2Zfgt1MmP3TmvVYHt0KXwAuk/3
WDoia5a5zpBgcdiPJlGZPjS6tTt3LwaCS6zmR7K35i70zlJj9lNN+Xka+vQW2+290WHrndpgE+Ty
0UII3pZ+/U3VHqUOacU9iEBhLtSXwuMsjcGtm2h4EmdHMtwtl3dq+m5EIFYrCwjE3Juvsg/GNa0X
4aEetHE30La4Dfs62qSmfGMxVPeiLsadgekE0F3k0Iap5IskUkBWzlP4AlpsijaESC4yHoroCl/n
G7b0Zgsau93nRITQlU9zl1y6ouOkAfZ+KpNrGaLQS5crWisLwEcpJaJDnewykLJridL4yFk9f6h9
JzrCbiC8xdDjCDVnfCjGfN6XHWd/HPXUi2ajeydbjaXXHo7tJMNsw3x/eBhk99Jbk3Ewmsm54gmJ
aS9mPCAH8wlXEBLCprEYO92mcLCLCyfta9H6X6umcrauOwfPKaLrDnhaRuQkCW+T7Sf3TqzeS1kz
DG24PMyJ9e7W2oF61prdF9XyKy/Fj5u2zsU5yikPQqzhkTajnJOvzJFP4/wGpZoYC41lK1CJmJu9
cvoy9wGh9pD1Wfc8g5zbJ06PIyZ02o+ap6Ydn0qTqt3IL4v7CsssscsA2fcWOaF1tGtGDpiRJFpq
7mgT02xaHaFkEwNJyg7UVF0Gj13q/awr7BGRwNQ5wD9lZufTu0zWmqlF7ZZFFa4liM2RuVTv4KWp
E9fYWTMxMF90xW6K8d2yuOMWGPuXOJ+UJQ+TLrtTwW2wZ28xmm+ZgXOfTuCULPEYM/O6z1qfAE5a
jbSo9MwXL6Ns3YeRDfvJbkM+ItnAo8cgWDuflZW0p3hGLFoB6nK+djz9ydoCG4TNwQg9kMhu7T02
pFPR4C2zPaEt+admCimFCyB7UnzZHSnPiO5jkOVPBIlsb9Vq4rSU2/PgBvMQvxHiV1stZHGwkih+
9xHVAzosW1gm6FXyEtmtxfBW1twF5gEkmq4ZJA221npF8tR4qFnaf5aZRPkGmDHcdVqp2zSKxiQ9
MzGbmq2yBs5NymlcgQLpX00c5u9NayZv7Mn0SCGx3Cmw2vehdoKf5hj3pCzz0H40MNG+GhScXAvT
OxLOxwVW2O53B5kiWSWx3fQkE3S+jQjMHp1KHwtW27Xi/DBtpnw5aAchryJz8Nh/6fXkXDgM59+N
1EzDU9ELcudunQwPYSPdF/YRFDlsRbseB6HBbNWrQ6htVhwdW6pyv2UMDSSLURS+kJvWC/iD6ppi
io1bkro0SwnUsjcymdnVzhcguQ476a1FUMzHoG+y7xSnZI/1gBubI7ZgLFOGR/xgxcbKYj6sNf1W
93NjYwQGiEwXlCCiC49cBOZdncfDmzNMw4/Qj5svviQ4UBop8yMjooBlNTaTcWqtVN+IcTMkteG4
f5PmBKaPAAAgFiI+h94jD3eggaP+EtAi468neP3H2uqgSSOQNEwmvSJ9bfxEypVf2d0j3P9+KWy0
m6vb1fmRzxyW4V6Y9bRGW4HXncXB1vZa8y0MulBuEXqycWNpw9n3uUwew6A29/jEvHWJI4jrki9T
iiVj/BQOGUcmx8KjjKdrThbN8xu3luZm0jQS5YIHzsvrec3tUG4b00G0TAWljTFxxpWl6gerV91G
OU5woQYQGK4XQiUZEbiOypP0gRd52b5lbdoxi496BT4Y8fJzNom63KK+Tg35tmb+QTDevgtNzF22
cL/KKA4+eXFZvFeRqnZ2DMB/wxJP/w493ZWxJsnOiojv0TwmQCPugll6X7TT5oc6rmFSiMiZEQLt
yf7qDdgwu9CyX4IujmmELuwRVa1FSSgrUR2wPfOXGTW1/oHIxvToZ2Gj16OIrXcdUKZWl079heFX
9+AEHU6zdBTmWz9zgNxG5tDzLJmqX/mlZ30PGmxb27BwI+PkV2n4mShx+QmYsqt2dhmP5171E2Mb
wyCh04IyLwgVH9Mou5l0XH9uSu8aTXpTxQWNiv7S5wNXrpy6gNK0wLz23tJJFtDVy5S6FvdEG4yV
b0XevnE5WKycVsuvQPIEAmpVRy+lnDxcb8WAd8MybGtaWyoxye1E0VV1Yt4OMCgohsn1fpZOt5lr
O9/1ptlfLAx2bt8WP+JU9CAbehe1IsXZsdKqBMTkdu2nCNPvV1dy0dWVSTaad3NW67qV/V0sRmog
OWaRSg4dE2G0jVJJzFum30Fj4mZitlNyo45zlhZu+hWuLHSREcQ03RiwyR2D+0HYX1osU5gcIEOe
s5bin8jkjFgMEaIT9AKg0E1/8JOAziqIhNln5Xsk9LBlYrKJE6cLt3Ut3C2mw/mcGRaYctzVF37D
/CJkknwL56TbFUnXkfNt9C4K7PLY5BG6XDa/1hOO0TXo3/Y9wv90s5sG75mZtMf/3JL/b7dk6IL/
8pZcDXBqfnx8r+P3//4vi3kNX/D78Mn8xUJmXxps6Df4n8ETPXA4gJhDC8iFHnTmPwye7OV2bPkM
heDJ8HWMwH67HUvzF2i/gQMxFiDLUoDzd27HJFr+fDsm8Q2XhyGbzfSSe/IHAu0Pt+Op6Dpdegnh
x6YYz0aKeDlkInscbQfwe6nn4/CxL+G+YI/KPrarj43rYw8LPWXc+Fyzs7Gc6Zu0u/Alm7nPnJtl
E4w77NXH6mOXouvKNtYki9gyqcfd8iHyXianGx76trYxAkxFTgo59fPvetl8ddP7L/FYUSg2f+zO
3cdOXS6bNnvQMV62cXxr+Tb92Nvdj32+XLZ82vfyHyWngIik1jUNRk26rpGPHGQ4LfS6Dn92yxEi
MvRdho+LFbhM0rd5OWpQQ6tfx6hhcjGp+Kdh25xHiJ6S2m5H71bjai4242SrW+pE493stQCeA4Ln
Pz3g7g9VmWIQ83QRXbUhYMJ+nIUiThlID5UtLyJOM0im6WyxDw94yGb4Z4fcDdXW0WH8Zk02FSm2
X/h7tegZ9FsQRpgsovS903NuATB7SAZmKQSN/BPloHpvVmNtb+aCIV4RR2RVQQHlHkob6xu3FtFz
bsYWT55AVsH3iRx0jVrQeljKc83FK2i7tQiz5tSHWbrF0EJenFsxIapmDM4tCIoPxaREdK79K+lb
sCmEjvtH7RXNIZri6kBUVH2Naaro1kFS5NVagrt6avKhO1mez/lIjLw4Qc4E06jL/N7CT2WSr5rT
+8SdKvJtjqc/5z0lA24vOx9RoUJijedpXKJbXnAicRJ2xDaHdJsTBrrHe8qCPyYcRDClYhQcRrzo
ZqK6U5cWVO+58Rjd/K7+CY5h6g9mNzfJxgCA/JNcXy4JrM4o54mcu2802rnGIUQ2fwn7MT1qu2y2
czClCy/B1e+1Ffg3d2jZ8thld3QBtR59qo29s6oAQWWE7nc/dypKXxozC0f9gCKbVDlKCRffvWfp
5HGgWvCGx32y8u+8u1R1rIFWJLy2oywxml1M4L9VcjXdpR0pUnigC6vCsyI7jVNpcPFV09cX+fyM
UDU0E85Pcun0Q1a1qFWwLF0ewtKqd8bS/8dN313rQHgnDubZjvxdwccbPhldFuRX6RD0ljZBWs+r
rTJpGGw6K9ylMa2D9O6JbbI0EbaRXWxyygnF0lIIqABecCUB2KHVD6ZDqwOdhpNJu+G49BwitvC6
o2Nj79VLE2LptzyBsmzMq4HG4zKyojWRywvGy3TuTqJoiy3DNg8SRjBcqMvBNLt0LzYO1zkiAXNz
dlXTn7A5Fo+TxZhllVSus3fTpR8wUA9zzAczo+Bx9u1PFoWPbk5jBZXLckOcGXBhkqpnoxf5NR9G
j7pEduBkdKwnsuesWv7SKhlwlocAuDRNEipYpUv7JJccZu19dsN5+RJIGiojqAEro7IPKeWV7tJi
WSx9lmGDLTWl2MVZjSr3D+3s4hdeOjC5zw3PJiXUiDE0ZHpLVyYTewzeIhWPLhABhqB0ahJmdY4E
BApgF8FSYyRVf+cEmbltxhTrKuaxVzuX8rNXOOkGUHiOEEarhNd33rPnOf25HtylCCdSrCnoX9xk
Eic0vplEGJnFZ9F8b4LC4EobpbdZszZmeNgO1SzloTeC9DJYRjBuIxWNu1DMUI5Ls1jDuICZlmTN
teh1sqdCfjnaiHfTxeWKi1rvxpDcuxM03ZYoAP0+Ni/KAznRbBsySgCaFeW82sJO+aD6RkDZBMQn
XnNbc3dORqhNcWiUlwR14D5VPl4y0zGgG2UUm3VUT5o+fRep9PodE4PiM1qQf6OPjNtExNv/OSUW
JZwel3Q2lveWZrI05ZH5TOQl/6km2b15ViSfPOrgH5oG1tKE9rPLyZbc6bnzj4g1zDjyzCDx40O7
XtMD1D8l0ia+ESv73VY80rbdDBfup+Wdb9XqMEKHuFdLbxjTkJ5P1TA9RVax1AcbVgJPIeguZhDq
i3JwG5mxk651qjIMjT5LZh7dWwEx5yQ0EiIkveevMu173J3taAGpCrEKu3g+mXlNIjhLC1xFefgp
xhwbr0h0qy9TIpb2JkMnF6EzdVAibBSX5vFrAaCfKtR6fra1zWUgTL12hbrfRSuvUZ9wyGMu4cB5
4UKgGUC6Zsrz1sSPjttbT4S7xG6uUkaXQ4P+5U5d/Fo3tbrZszveYlWF0YqFqTmwo4/vMfH1ZzuW
nlr1pOEQoWzMlYKytZSnkohz99D1k0rBvdhW1302G3dRfid3sDLz82Sg8RwIm7TJq3QE/ZvrrnJ7
dqLMxAQ9VzG2WhpKaAOzSKtMtqZ5tTbH+bvfaXcbZlO5btuEJTgmiqhJrQ/hKoqnfj+YxfMwjpDq
sgHUF07OI29lviE5mz/Y9dQhJnunPjLqTUNA9T+50V/PtP/GpAWgTxD1/OdTpPN7qd7/PEP69Ut+
PyHTNIIFyiOOtFDK/2zPEr9geYJX5y+tBfQJ/K89i0nPH2ZGDJOspU3B5XRH8vRvdCBjEPyHU3Fg
Y/ciZOLYvnDdv0RFG0iteRqN7rkQtY/FyvWwJ7kWikqz7pVRU1jo/VpfCH+BqtyqnNiCW8c0UJnn
jqfyKf+1+VApF5Pm1pjHls42P+SJXve2xvjqfVQnZjHeNG9XtOicw7X7tWOR+T+nA6nQF6Ndp/LC
vWjZqG80hT10MvEQmoThrWXserucpBEDiyba1GKengx/nmlb6uKkXjcEWbiGLhHAec/tcKGljVYO
RkqZXMi9luqvQ974fXMj7pk9tU0YvKl8tskDselafMh0Wp+BKMXQxqbgs4HFp+JHTO68HYNcJHs0
dMD79lQWW7tK/PusKd23xvMGvKDV8AUnNjuO03m7qp8wXeNc7lYpQBv2dhtcJvkno95nc5EfUyJJ
X1zlNJ+FskW1ssCbfasC/1s+TldQFzDodIYvif8J73Tv2uCSEvMA0tHadqkdrEfbJNylAW499Cno
k7U5TZCih4i2Mw7hQbHi6MySKEOw0YPl6ENpzMWtRxh6GeMCfaGdhj0TvukhUGI6sTEyTGfBHQ3E
ASM5YDFJvvM8OA9phoVgqyth3JNKYfjluO1BVaN14bJUPseMwPczlMMbW6y31hisOQ9T6nwnsde8
GvjD5MpthH1fyajfBDXH5QIE1pG6rPmcY5jWm6THZGQJOuaNZTUccDfs7MGeD7lMR4IWYTN/Maai
3tH2Z+xxVs9HGYv5m1kI7xgT93iaade79kZTXSrgBgVdxXDKx352qafZjVp2gmH87//PXEDq+M7A
wwDcPDGRbuhn0wF0phOuPJAlJ+goQ46dD5RlGuyY9tF5RYQWP/OvDZ3mR13nfxSH/4viAGligY3/
8xX1BSEqKZM/qQ6/fdFva6rn/AKWhe8DYtv36T7CUvp7HRQ9uaSCPeb2Dt7twMYC8HsdVPCLJIZv
kcm3XRIcJnrB/66xfDdi857r+UKwKv6dNfaDLPBH5iqqRuDZnse35E9h4gT481ze1y6JyimyDr4/
lVzEdOWvWzNw1nM5NdirbPqiwy9T6Tv0HPpR/MlkwraWuLbIaEb9lUxiwsVb2zv0PSvcMmbkeDhF
9RmeX/7MkgyGFFEGOFL3HOpwRMHum3fTrrM22XB8iD4he5cvouOAUxcDUUgtjPY7jPvqXMURxVSA
bd5ZQaG9jEI573ZNyelKuDJ46dzK+JGNENcyuyrGH4BlAy89JYzJrlxcty1ePh+6ztkkF+jvXR2W
z4MtsZGuILbJa98Jy9qIuDKeDenU8DdikplA35fTWsucs0Cv2GC7GK9WO+abNov9L3mW+7jzqCrh
ZamEAJczRJQCQ4PH7MlRm92x2ob+QAMtR108Bir7Kou5PEcDJBbHnwlyce/53Kaq3BI7kxsDhQls
ij28CJFOj0XlWNGR+0eyr+qivlG1adICEcbyaI7aeGMvSjBzjqATTYW8Cv0EiXrGkfdSqwTOj+dC
8NkC7CQMBFcMlm4YRHmy9khViPsGtFGzMzAePLdo++99LYFXuvlQv8lI+pcPYtk42MurnFm8FnEV
WM+wZLArTWKwnsluwh/KYQQumK/c5OxHYu6qSPOCLOwUXjcbdaEAfqih+NBUAF/EaJsS0GDZV2er
xUq1/vjL3OICvQ5rl8xHw/mwWE9xwdeQ6Mi8S0324k0ESCprpyvClxTYVbJ2ete/dLDjEpxj8II3
0egEL36VwZ4puzB4sXqD83br60ovmpCFV87h1/i4QA0eaXVi2oF9tOPOeYeUA1YFqaMlkjyq+Rxw
iOD35NJ/FpGVcZaWM7/QR52naFqZnrtszuMT+y9/gIHO0WjrRdiicF6GlFEMBTSXKGSD3DhMddON
P3rgI3ySiOIa6pwQmOpCE5NnrRPQWFXafU9ThhR0HPL3cly+bVw1bb4HTdE1a2oItdIr1zD5F5Jp
TggKYPnl/blL59UsGLat22Hkn8yNZx8/yG4jZhJcAxQWvrlRb6wlYDrUdaZANx8P5+XjJ7pen40w
VEEaDbnFs9noJWzDzTt8GdqsW2o/nAjD+iD0vG9bS76zm9OVKqOxOrtmW781xM801uaxPcBwcORD
lJLazGx67I+JnbRqG7q9ba+BbfL9IxubyH4q4FXGuHJe5VLy+/Lxp/TzuY8O+YQdjjypwx8WPy5P
mSFsWGEt3lTuiIqps3IH3udssbk+dUMGwrjKl7dUmMvr46dgPK8dnm4aWlUF96fi74MpgZiEU0e5
aAcocwyFeCACHOR7b8hZoTxOGQdZmNa0S5o6/znPDk9k6hrLM2UJGlIjx/CLfdVjMDl7VjFSPlJn
43r0sm7YdIGYaYF2h0dzABsFSKt+s3nS7LVZ0dvEc1pS8EP/X33p/H5NuptRoSOMRq+UUFhJizIi
nt4qb6kJBckeTMELbyaJKqpFrEcIi3gPckytb53sVQg/QYxPmqd4nxJv2s22RcOpjpyHPunUt5Tp
jY3jhI9FHuTjk+8amGJEy4MtWkLUjFYq4+Ka0uC3AwllU3YJaGLdDW2OIykomTXxkun5MAaOdxhQ
ziGnpp69tcrKt7cypMCEUWcmjxGTmqNdLq/vREHcS4un7OL2TaX5gcVwzxGPoK+ORIT5xAZx14TI
I0Ura8SmhALu3I856LJjPCCalY+4utBIdLYAi7wsFp+CDz/90E4/pFfYp7CFz5tiIv+ekyV98aN+
9Hac19NL07rJD5so1DOm0+m4dMVtoT7DsUuMT7Tgti+xkGpTNlkHoznwkz3tvEsS3Mgv1lgO/LOx
3JGgnrZlZM4/UEnwftscq86+Q1CXIJw3kRdFn36jx1mdO9jWzRptzzr2RGzvisX45QyQ/1dwDIS7
TsLZuzhRc8XaWfxg6BnL7UyfC8rR1EynkpwpepgBJdEgN0BsBl0QSICyLnnGav4wSzs+apPCX+2O
u1nbeqOarL4bepqBMqMPb6VuWU0mj/JUo+4frbL8bEcD8cAuUDOkxx78bp2VpvgU1nb1MsR5+wSe
+hY7unkk1h+tBuSqx9CyvKfSw+JCT3Ln3zd4BQ8Jk9ytGcXm50gM41mG/vMcCfe1V5PYVzRKt3tn
wM7E56PO64NuKQdiOHcYaxxOfS1uShHSc4s6dra5GZuYVGZK2DE4mA8qXmDHwjO3edqCH0URJcCi
sa1vUTRL3MBhPHwJ67HI15bEzAFNkI6sA30O1H8ZFmYUbZOuIZbdPWNy8d8SJu6KrRBndZ/KflWY
Rn3Urs1TPdjpl5Ht/UyEuL8iaX0ZWjKgNRgTMobDWBPzLcPuolwCcJqL8RMlDZioxtR6yCy3+6nx
Rn+Z4Ks172Nn5voBg3wYnTu89cw2MoxnTftZMJh/iGMrZNwJgoOj4HiBkmevMQ6sNIbaU69s475t
O3cLJC5aiIzFj7yDrNLMCWNgZxIPaYLK7CcuRFlQdLegDhwuC0OEyYRagQbDv0cHHLfEOzNsRLmJ
e9N4kFnlbDzZD1teLg/J1x1PS8HCF8o/5NqpaqAPtXnKzPYFiBxtQuC9Nio13yyiBumQqosxOfLz
MCAz85mb2rUVKmsLNSU+q0hG9zYGmLveaw9+Dysw8+CCxabVs2pW9SgvQ4xlUuM7XYtY2vkmqkWP
xDMZV1fyqJhJfCloHzmI3HoNERJXUe4Wq1ZUkgg1VDp3hLlh1bDclagl/es4qyI7COcNgBLc7C5b
+C6QtkkYWdT2gw+E7+YzLXmqmB6z0ZdQCmD8detsxu7ldTRJt2Dr6j765JqNdV5Q8hsL9sk6Ahq6
C7qieEpSurxXKcePnSC+sxmhXqtF3jLIrqPIrRg7MSgYW1BGtjk9m9zCz5Oyl/o4vlCDGb9jBdJA
KLi/b7oieLA7U+/rso/5WyHrs41u/hg7Ra5J5Kth21cLETAeKuvU4y+CMuOamzZkotClVItn0fTJ
VAR+Ic1gT+rjzyls4LUDIYkDxaijT7oOUDzUSNFeo+wT+I7xMJoRfIMg9ndu7/I+dIR+3VUBZJok
sde7LYT/2OGTUNBIijsRC2jSszvmcQBxySvyfT1Qo10H/OKa9vmnMK08IkZNmG7ZDiHPpCrZ0ASd
rfwwXJljaz3GIfmaVZsSkpmnSJ2BGkobMNPUn9FXoKEIASifrxnvvIIoz9pjvfmeNjSV4pkdtkCC
nPkQB13+DeWiOQRtgJ13OVrVhUIb0Ng8ZoI42PaK1N0mRkMYCGoXlQV+fzfUFt6pKafkXDcgpT1P
nBFp9XVWfm1/Yn/L7royt0GrFMFY3NIuAcmYOdVjX4yR+5gzN5rXjoEPR3fAfPxykF8zS5jRDrJL
yQfI5CyYuVZ2j9XsCY7GeIH1qEAIZRgOU+WHD4pjwB0JgJqVF9WYmYCmb2y2U85YMniLeqt6nKlP
q1dFFEMA6aeLg+vl2pD4po8BZ8Cmr5z+ZFd5dx6tBnJ2mYDCdjr1HA/FqRmac+3P46YJRHNfqEp9
Y4Bt7nXXtCf6qMJ9G/kvHNRAy6oWZmYrH1LgxvnK0VlG6IQCufzExI0aiySYKc8eJFH5NUmOKl0V
kBwee9usv45ZkVM/jlSviVMXkLLLxZtih/Ml61uj+DbpUd2MYCKqHUNq3kZ14vRfGec91/1UUlzZ
IpGEYo+7ggbNcHT3TWx7j5WVv+IOGeNzmcNsuNil+d4NQX0HzypbJT7PwjEbkpD3OZ2yrZ+lsfdI
dtgxX5OCvyKntvRX3KpaNUAoIScBeHfq4XWOqbWVdutH3i0SdXNj9zt2BTvocPjDTf7/E6r+i/jI
IN52fFrnUB8B6SH//fliTMaqn0TEudZrW3kcbG6iThKL53nyQI9jsNv/65/n/CUozQ+UNgw5CPWe
id7u/CV8ipl8ostREXEv2uDSUVnwRsbPec+MjuyMqPpvMTwkeY2039vHtnXtcFoDVYiLu9RJc1Y+
PthbF+t7e4+QaV0Lw53rU4vO+6LjLthiheIAKHGwcWwrXPXdjEw74EIvu/lJuEbYMurK2kPS9xwz
69R5rxw9dE/Ms+hKmRlt4vQuSdDLLzP3iWwd+iMXtgjcG2f9iLtIxorxjEmpfhtwV37nkSl/+rMu
n2z65LFENor/nqx4/WYWchwvmKk8Y1k7TS5Y+COZ16pe7QKsQ2pPB297mPgPW8pda8vdt7Hljltl
+dXbx124cBvr3+TIF7XjD0F63gOy4xKlBgXcRJz5y5uecUIOAQJUB2da7stOknI36K2c69q/freX
b/QPPwhTCccA6dvir0+X33KDA39UHfI45y2u/aLYdmXD+8NnT74rYLQL+3fkEkLtX/32d3+6T5MQ
hmNfYj0hH/rnZ7s2JssDwVId2rQWzy7+1U3SJBPnx7xlImTwU93O4xJgDAXXtn/9wy2GEn/53Uma
YGtlwkAk5B9+d6gpRkiKtDqgj/Ld9YDt/c7LGvFcMqQrNoRV+OWZXFdnxoycUc0W6Co1PZGXHyI5
Ws8ff6D/pPr/zcAIEKhkEfrn8ubzj/HP86LfvuL3edHijwoEa+SSFPLsxR/1P3F+bFW2YEtC8aS6
fml6/13bdEkqufwrFDrJc7AkgX7TNoXzi2+je/JUmr9BAP7W/Ogjr/+HT5lloboSXvIEUirLklhs
V3+wVZmdYQCyqczj0Ij2VRucPVU+ffM57F1ny2i2sUH6fCwqagkG/06pWn+G9t881RXhfLNVp37C
vdD43nwnq56K6NB2w72u0vjWl43x3nsEhwK3MqFm+iFOGccRkbqVnjPZD1ImmShWRgktiGBR64tr
IKGxfVI5URDAiNlcAeHMurq+8+vWhAVl0q+C0yYLdEefFz3uqaR4JzI9tuehbZtPuV9Sv4lppMgt
SHSjC1JHYOPdejFz9F2cg6A5dTJKSIBQcUzHJTjVaQq2SYHX6eRVk3iRnNkaxteVVWFYkUiye194
k3Psk8oxQ+xliZc+h5MBOH9leZluNnHlVO+shf73yE1RhGahRrD4bVyZQJJoIkjMp3FmNdl0/BHU
PhsrcWYNwuHZuzSYhCky0XroPDYSbaap3jLlnvwNrtdDEbG+jWXSkZEp7e5A9snfDswo32irwdNs
RzGFPMkTLjL2kLFP77j5VAeS6i9phYKQdgOWzyKAfjBECJkNR65XHEmMnicANZ4/3lHcdY6Hvn9V
ETGhPmeezrkUaoEOWGgi91s3hpw4+uFtTh21Jn+8zkb7GI3Zy6gBMUykfE8YAb9GBG23EKV6UHA9
juDZAKDPS2qAIl1xNxtwi8UecYNyTzX7o56TFzcXPysMAOdZVVjUsuiKWcYDvdy9VYU6AVYtD1mX
1MD17M04F2KlpppYXG1au7aZb3FUcNkX2UuNvrXhUFZtEb9+uEnp3hXuHN6GoHIhanF+D2gyWSk4
BRlH1b3U0oK4qe9FarsbvP/jOrII4Uvcrhcs4u2dTzBsi+XFxBWTJLtypMWiN4gqzKrxvya9AIet
neQr7vXxNLbTtK0bx3jE+vH/2DuT5ciRNEm/ykjfLQX7MiJzccBXunMPMsgLhGQEsRj2zQA8/Xxg
TU9HRlVldd37kpKSkUGnuwMGM/1VP10jcvHPyIyqG1v0D3afkvAAnb3HwkS9SVqnh1I6DnR6DfZn
NdtQd+1h1/PYPbIuJLu2NfxdXNicTxPh70dH/axsWRzZ9lRhxNqxkfDCwelP6Tt+vSoYbeScOEZb
8bWiC6uKsyoZ2TmwF1oPaCHG5SWI5XjG9KjblI9DVXoSeXSEHaA2RVc3G7sXzzZFZsC1puyUNLYf
iNpKP83Bbl+HxQ0ynbGoVJSyd2MDS2GYNQn5VuLNc3rueGLATUgTsviseod0/EitM8wuoDRx2GYj
3VBzQUbKkNqAS2pU7kNuyfoWrAl02iZq0zWr7ezWES2dArg2Az0fsseOs1nQazqCDadS41TSUI8O
bva8GheWXDaR6mFFNqiJ0TjeZvSKBOPIZRH7Y65vvGmaf1BspGnb2LXm09Cn5cHoGZOjHHFpTYGY
HWjfDb+tJEOk+k+9aQBVASSrd840DMknwCsc+lAm18osranVtUFB3ktH+oq5Z8KAgCxZoV1h5C/2
KvXoz20EZ3uj4p1JdXTnzNm7qDpv2URMoqIOZmuD/mcQsPAArxtzyxQj3zeU4qCNLN8n3LtPblpP
13km3rilnik5oiieigXAHpgHRWNdwx2XIcOC7KoU6Y+o89owNer0qWgzFFmHnrkL42KEg2JYcF7C
ErltiuhbkxuSziV2Puca6t9J9/ud6ZrjGT2svsedKx6k1blvRmGnYSz9JlgKnwTgQDdItVETiOcI
Fthuzmft4kRzte2jvgvjvu+vc6SrLT+n3FVCm/ftetdKhtl3BfrcLkIJ37KxA5qRj2TwrXSbzh0C
KqxATEUw/Rpv8TYzB+g7Zc4vTEPsgzUW/kdrdHfuZCVq00lzPJhe/92BlgpiWBNbwxyPVq57oRyo
mt70et1/RpVlbTPRiyvaNhOwZoMelhpVHHU10WcWe/EusnTWA2++BkgrbxahjZc5xR9fzoMbpuUE
kLfLuLXgIBOuoFccM++00ZThBVBuyU/pLbXPccsa3F9Iw7g4m6As+IbPldhP5bGXFowv1dqbWFf3
gwfqQTKHoSixgBg6VP6hmSbKAhriUUQhaWuYYDTSjvMBEWzcamuScdCFCGsi82FWVBC8fc/oHv00
g63iyTls1qhb1zdHXyBYtHCSp8b9VqQuGEKOaDutqyFZzKgdwsJDmZQTuAAO+ichmx+jXC55Hw1X
OhITUSjyKGRUyhuDncnZmPhiS23Odirtgdza8FmETSMgxFmwxGWJ3oBDdcOgB6edJGUPl5z1rnFe
F6b6YPPxPCSyfzUqKa9syro3OiPUDWO8eVPPmX7mGuj2XUqPi5Lyc3ByfzfVyyt72pwEic9altFh
c4kqPTJQl1n6pR+/w+jBNZH37S0+yChIRr0jAOjBAM9hxjha/ELpxSdS0E+rT/NdbrNhGCfruWhJ
fxSya55yjx+1tBYQAuTcz3awAOh1mQwtFlEEJJXcUkKQ3flGBRnbM5bzSJn7TrnydSgiLWQxBUkD
NODZmyseGL0JIRbo7RhPBOEAhmM3S/N3o6RVpTDm6jgALtplozsHpS/KXUdT09nQDWg782IFozm/
dwmI0BEHz0YxDIQxKCUAmcZ76jS4zNKE1cLTdCXZJO5ApZCSNb/+2Mvshdte9pdeld5j4651ushx
D5QBHnFbqkDkfnw3kM26Jb6RvcBSebAp0EHpiK8to+oOJlNrQA1JBqy8i/igExpFv/m2JAWKYQQq
h7e1lsihGL5zUWVRduZwaYp5k2Iy14O4MgivTaUdznzPG6PWq5uRlPgBXyc9JZPtvSoJ433Qpo+s
jvobsuAi245jMh6yujdvgL2POJCziQorrUa7gy7E1GD0AXzaNleEVtw3nm9jTdYgYrJqCrYYRm0E
Npicz641PYo7uwydb3E1rUI3bp094WGbW6Z0ek5xnY9ddMCUFc6x+VCn8zqG1c7kArPvHfn/9zKm
A0wlSKoZM/Wgic0fpOrsh9JJjQ89zhgPLQRa4Tinw3SsVQX3L5VJNpAan6cPLfdyom5D97CotjlG
LJ6UFQtKKUrnloTwFcVHvRuOPA6mgy6WjMvZGd0fOMaLIDE698bv7fQZ6JN10YfUDttC5Vu6Aeug
ruDLhi1KJFV+ZnVPahlHIJ6h7nqShsc0PYIU4PaIuWSgPAA/KFLzTYnhZh/rbUbWWPU7WoCNbc3v
te9bR+zRQ6Ji30DweWY1k8884obvOI+1B5n1GEIzNz1qtmLHGzXOqQF+B7aGdlOwGI7Kn2IDM/QV
8L+1SSBpTz6IrwrJW8ltnebE7YmD4RqfKLLBNF6Hzhhr20WDEtwvU/+secvwA7FqPHhd5V9VTHFv
iKi13yrTxlTgdox8Q5pMaA1aJ+jsrpYn1OwCZc62O/UY66yw6L7WgIvNr03iWTmxDhza3A9Xvmeh
FXiMT78puPDO91iKdAmBifJk9QbL50ZscXbNrcNk2oLyeu0QYCfXrCBRVe7wkGPt0GlULMUlL6f0
JSrsckfPW2GFxTLlR0J/WphhgvA2liWxh+GvLUiATtHdyP96mKDDn0hXPaiCvTFe7uG9LJA/ReIC
ue+X+Kot2ZLm5dj0m74Yi0c9wTmL1c/YM6yU56xC1SPzkoTQEvOgFkvOuLet7Z3SS3WXWzZ9YDaN
ypjUUrkdM304F+UybCwjKw+DS6CAOUBE9s7N2uoGY9dkh6Qj8bdKRG/HYLPA2MlnVL0ZSIzW3Q+2
m6nHrEC6jbIeqp5SP2bBw1x5+O8OmZ8UPk0q84jxa7IEqLVM3+ZLXbahCdF7U08e1u6qc8xDnzj2
s+GRMw4XFdfuoZXci+9oLVGoCVL053RcndVcwm22NbwYy6JB2AW+vgsCP+nbirmQqA9D5+v3U9Nz
FtAbsV9shr0j+HLE37Y+kvnNwqE30zNCXBpExuB+FvjpPzRyuwA907YHPFTUjx0s6vRFZ0oWFPQD
XXrux43XMcAOnc7zflZeHR+coWALrvdguBscu09LRmMtiY8FVhhY3h1D6OVNY2N9peYaaC3n48ol
BVrxY0+L0fR3NVLN92SyinvIxfZpIYIbGNSRhZAkwSPpSWFu47URqSIqHGiN7PaThDrT0rN0bVlN
EZr8jt86dpHbfpp8/EV6hpxMbKegxo9hIA3BQ+4eyaWQ7+DgDmo19Xet1Iw325qsQyHbGiQyK1O+
gtJcwKz7NGYm2la2dzZTYpQb2SXqHYF/3OeGdWNOif9DI6RCJhlERK9hyDaM+QDkHWDYMMRnNGZv
2ui+paBhOs2OMYi9bWbJ+YaLEkRZliYUyBfJFmhBwmlEyNeOPf2mInV7EClILqF4kpTKgVAGcrYL
sGnMgZWZ5q6KQMuXvituiDnNBD8T4EIyv8COoDMvLk1AsszR11h98rOuHesSRWnKQtsQA68E9y4G
xWlAtp9RCYOlxVGDK2PkoaPmu6TX/GtMjZLRSOocJJFOcg0aCyaU+hNdALceQPFN13UYFfFsvUHJ
ygDDQqFiY9d415K2xGAqNLnVc2LxWe6bLzFwGRI5q0xbpEnxIurupTFdIAKjt7fsCYZgVY8/4E50
5Cg1Cs0KchA6B088n3Y/bKYSWMAsTdQHNyYbvORvON+S7ci3tTHK6TttSVdJTFfw0vwAJvS9y4hs
0FmrVduhLyU1F6a5dXAYb/LUj05ZiuNLdlPEIEWjtYnGKC0Q5USbc4vZaEAObM4VORSuls7d65ok
vN1a6ZnQqsQ132laOFjT4G3HWhuJsbLfzrTRgJ6A/DN5XX1kGpNvSZUsByDE2k9VckTL+mw8FBZl
x0o0jGV7CEiypts2mfoTXYTZRvOke0LXCpNkro9e7WBJNoQ8GYyC7haZxLs4bd45r7EVI9Y2h9aS
FUfI1qMM4rGbn0fYThv0notp4mxiK/XInKsJ3LZ3rxLHVGtGj41jlRwjGI5wzAbRhuU4vPp6c1Hk
0zbMcZ9K+h4CerutHRYqL1AYqZ+TSS82ZtOWoa95Y2AMkf24VAxE7UUaV+WcnFNRIvC7HbjF5KF1
9E+TlXSnZnZHZVyXD0llvJiJTjPuWFo/CFG0oRa3ZkhB2dOEYfuzrguxAOPynH6D6sHme6qHBFhI
ce/NPYmeKs70sK89yr80as1xuI54nf1Z3TdwHfFfMExEduqV2tmdNads/gudM85k7+Vg+vclC1a/
qU04Lby9yGUq1Sa94E4gn6NJAJcM6tSSxhNHnSjkq6rdi8zs+makPD4mAiwqutQkhEjHgP29HT3o
Q9uBLphrQ3e8I//CH8nS+zRi497KKhYPL01OZN/labZ5uOqm+ohkPTR7sinxlq4Ba+O6GbaufDpR
bia51fWnlkdSkK9IksFYtcC1rWL2wSuCPhjXe4JdXqrbe8NmJxx3BkuCM7WjOmQVlLOxeYVId5q4
4IM8BTwtY3GJ/I69Tm4324wahVof+x3BDnfrSic/1TbyX8PABDYNAj07UyOIKKRp4/HOz5jpQNwI
h2i2t7hZ7hqL7A7CjHssLZIfrugT+iBmBETy0DfKsJ5T3cLJEhHFUPhngjg3y32i1fE2rQr9MJE9
D1t76I5lH2soF1hnNGn/qFXk3w2C+UUWqTRIqvlVxjrKWT+bOxdn5ybrzfcI+9+D8qg2cKZZtRRG
VOqn3a2F8GYLdsWxqTLSyJW1DWKURoxLj4R1IWYq0FnS1Ni2mpQHprIXq8+7gDyTNYRGqvwBy50O
UzzTEnlqeD7qFK8DjZnrN8jL1Qt0VyJzUizLB1myaAr0WYq3yinaG1fLxSHjgQdwwaUXkdlje3Yl
RyTXp8k2hFpyaiHib81int/ZZ3FrxRAw4YJ6NxWuyAu2/uFDpM5n3Ooz+GdSg6cGGfpumcjh2Sk9
REGdauqbN9nDrYEpYrluKTIC0+4W1R4VtKCSsoecvyy+Q3Yx1d3QkSkVHEZKVTJd7fUOPB0tllok
roFh2GNg8zAgsTQ+zrH9jR2C/dBEcbWLm7k/cB/MW6ftdA5X3pOi9WZTJ6XxEJNgCrrEvPH0Lnor
qE8JsiLyAt01jDTMOaSLK2WwqTnnJdJq04/JFXuIftrFDswczP7OcLJK1h/GQfDH93GkqJ5Rfp5s
VgsNe5rC0Tclhxu2dwpXG87Tqn1qa6u5ahrPA99Xwe7d4FLx93OdkVJkXXhxqsk3rxXZ/ceRH+CE
XjMsz4PswUHVboRohEBNYWAJc9ccaliUXD00XdSq36umTAk81nUb8sDy8TsMMTsmcBQb3YDSw2N+
3QmxyrwU0nFfrTahJ10OWX+gbY8SPDHRptARc6F1SmDNYDw3PdhD3SM+Aa53aBKgrqc2BN45o4t/
2JQtEtmNo3gixjDP97McJ+oTuNG2SzPNgFY6Dt4AIAgnTlpBLatZfyq211tGBHczZcL4MB3tVEsH
V0w9ABZk8H03kfV6zjJ24CFO8ILzuq3fdk1FQjlvRu++I77FjreNq9ucpNmzwLdxMpMGXaYgcnxp
Z9E/y1po12Bt5z2JCHx1A8XodwDyGaGLiOMLUASfKu7EeJ/zVJ76zhsfDMNEDJ0ANUAIJBpKps32
Smy6GF7C1O7gXJF74Yk1KFTBjdn6NCug8Pc8T2iEya8yUC00fzjK5psucC714BrCSXa3S9xZgLTm
2tiayFCP2uLGJxw/MgBpNX/mdaG/RHrHRm1xei9E6WivE9+HExRnafM8OGuVjuCpG5PU42EPvp7D
TooLrcv2tVBg25FGr9poIqWhtH5bd44819jeQHK4unaulkp964klwqCd0iJMBAke/EMRy0kP90Y2
9bU9K+9QJHq87caFIo5OswLc6FwlolX9xcsL8zvqreAhpupHjf3dmW5TtcMWZNLnTb2m9EVyPyfZ
GGApBYTFLCNgvl1cht7/EKOub1mcIiDyQDLEvOjUSXJrmJmRbNOG+tBE927LyZmOarbHkyNcOHZ4
2kPssDoXjQ/iFWIG9g1/uIjWlWcgfe+lN+nbMYKulXnzWzwXSWBQfsYQPkNW1KMCraydn0Rq4g6l
XGlLEMncCi70fTJCdB7b2TjKrkKzqWQ5GwhtIHvMSSdRBZuutyv2soSfX9LcgvxBAPIwtxMRdFfv
hlvsy+jAOsnxsLRXVP9kJwQ9qcwJMxsTLnrWKM/w7UNlM75BY8V2NVfJTpfessHDSTx04b9reGco
IrtRfYkOPMonQj5YFlmsbVFuU3jaIUrJm18ygvZjBh5KJXHYiVwLof1XO0OX1kHRVU+P7/3igSGr
SFKAutWwUpOwJTyK8TVrnjGOZLdYnw+RMIBoNf1+XKzxVUyMQQxTfDc1XdtpCzvkqREkqPAeUjY3
vBXkje7UQHqpMnKKoiu8LhuMqS14I3GDYYSmPM1Ijg2myrM1ih+WcIdLZZTtpmX936SMwRB6fOt7
r2zq3ApcgDVtMG3ePP/P2Pq/k8rBj7OWRv7zsfUVccnhQ85/YoH87S/9v8m1p/9BFITpsE+wwjH+
iwbi+X/YIEIwPLk+XTX6LzQQ0/9DZ4L8TzI5oEZWI4WON0Fb/9a/Nbf+zR/hGRo4kjURZPoENI3f
Yo+mYyatt0TxadTJIQcM5d07PL3LzlRlv08bKAyj9p4JhVLXWLSEwGZl1liN/QEM4rg3G73Zaz2T
g78laz+m/x3/JAWXz3FV/i921rcVWLXu//yH/TUw/2WgbnkkJTAhcfxy1pn6Otb/daA+dfYMt9pz
ju5IF82NTzz+Bg2KXkGiiwyX9KF6YEcprG3aRps+5gEt6hGcPBiD6IdXlvpdB3q/abc17lf3ealF
fA2XTfXEKDse2UnSOy1oz3rB7+wI+qLtjIIruMteJ0LL6YV3UBId09JkiYCk42YGXlXxjGm/JfMY
r/aVIgOUZucNGD7G/aHldgwLhSz9k9cO+rYyAB9Prf9I5jJph62vPPOWTuABrzn94Ww1WBXIVeKM
G1TWvBdzod1bEa3vmFJWF13K2HveeJLz8G4EB52fUC5RUegzZMyQDSbNLg1m5NWeV7bR0xTFYt+m
S3tq2P7sh8HsPlItaW/8Arypg5WcOpNTXTndo/tlA/Snec+uoqcjKRlPkwCynboLzsEcVOl1Y5kz
XfYJhi9iTRwMMRsKXIfaaj8UKcf/cJF58t2gacbdaIOtLiKuxB3MKvyLbjJ3W5WOuK/c5UEb4hyk
Psf3afE5UnXK0eOdJ4X13nZFxnkmYeaOFrmQl9VS555zb30/UjEGZNkrbu1xcTFamq0uL8AGOvNb
FrOjmHSR3ixLswU/YewaP1ePs4Z/t0zM8jg5tb2nBqXc1VjOZaC3zhDgrHW2C1Ssw2RG9ZamGbEx
F40zulbTPb30KtCb2LnjU2+u2OG2u8zNtVOsm/7J50B3SnQtj8Oo1PLvda93j5ULjqJRukuz5SCA
oHTpArDUmM7mqLk/IEc7OyhdDdNG3n1rEJvK57HdAgHvKQ2FAL1bGgUurZZ18ia57Dem0U5Bz5XG
hi5W97gy1DWmxfHKVt2wza3U31tNkm+phCs3hqJDcSl78z7pAc/zgDLYvKRw0fO2cKOdAhwwB0tj
Od9tfggn6JyEq8fRxvaV/mbEGdOcbJ5/GsxMLw3QRJJE2BHhN44qwLjqvJCPXYCSuol+NEYna0OO
JzPT+x4mIyYVsmQbDBeIoEZTuIwTfDqcN1j+5jCP85hNfReJR3vqePxbIu+PPubeK5/KepvQnwbi
nW6iblPoeXKOIVdcwUPk07PoNgwsWh6ybqSwczZsJopeZH0ADsN6nAITf1xUXZ79nOoqmo0aebER
5Dk9UlWxKqfcXYnXAPgiBTwy+88xjYM2UXcuvdj23pWVc5Qgw/xELe/uuEzbSHXW0XfIhCBaQv6p
dTocWQnVy5iA0NnUnjPT0REjKpIBaCXkL+rzZhTb1n0tI9cfQhsKJbB9XffGa7MAgjnpMBg2lHoS
7eCMnRTnmSkG+6J5HI8VleOY5FlE6DkESAMbt2JYNKaxcdPllrpzcFiCfCiTEQWi7PIbomlsJplY
ZBCGxkpAy9DZnsDJRoBnObgqEoqVAKbmxRPx5OY+HcyeEARRuEuE3/csGlJ1oWs22g0G2erRJdiM
L35IrVCr+HOHa5SqOX1OTiPppIsyMKinhpLf2FaXj55Nw19M8zzbagYVLM8svnYn5UcW9wLsCMkq
5jtm69x26ZyL78CRF2ZgTePfG6by0q2rURJJvxhplZ2lFf7PdjGbE0k49UKXIwxQdsX3ej82B4Am
IbYLgYA5VMlBMzKonX2TWFeJP2Y7V43tA50FS7aJ8PLd6bZhPFdjkd6784Sq0LVdfGtZVo35Bjky
Dww36V6rWWMyaEGetPctwZ01OSbfksZvaDPXp/HSo2fiedCVncDq89YhKnyMGzH1Qob2CDV0QyHn
+Mn67nP+SdSucSkNdITPS8S+tpxx3Zu7bDapfJckbhoGwlvWhumYuTL6vqrE/IOLjnWem1yaYOpm
rWKmOywo5xhPDCAzduOe9dhmGu3OBgXxWqfTeDnhZj5izx6ues9xvr62g/A4T5PxB8Zj8iZH3d12
ifORmZoC9A7LXTaT+ZQiHh2z2nVvEUp1XrX4MJrO50K0pXkzifqcRSz9i52f49mLPqauOvou7ETH
FqulpxChp1HFXNdWdj2Dl99bxPn5C8tk3CDH8p1i2FDXQK+1wDAGIywStv8D5wGc2Jp4xU/S3LWE
XK8sm3F70CEevFi2P36MJuEnSZcPA7tq2q/7kvdcyOqDq9Q2A3iBKUtH5o7ediaxc+4qxp4UKpjt
lek1E0Mdk/qFQO8Adm+pS4AnrTA3m7u5FSnVZMugPTlZ35fbxmkIyfYucvbsUwMGfic2IppcOT9t
+rwv0B0SV0G4ICiIZy4dRUCvGqcVCNdPWA/5uiiCtLLxRmiWvJ8150FOkb3PsoKWSIaK7kKPR2Je
ulQhWq4wjZtIltaRLVb1OldRv+sHUYRVr/F9UR46V9wsWflq2k3Bz0zHH4ZOQQb4K2t9iLbFxWtI
anUsZ9xF3byAJqKscsO+izF97tE9h1xoyDfCcxi5UTnsWTctulP8+pR5dIEhmXgCABaoZ/pA8oi2
AVE1DFgSOOBMDec7a2WDT1+YcOcLGY4XRuyGrrvHns7D2vbsS2JXiFYVt9g5hXPHIGxC86duMiUs
aRcIWcg1YxiBd/pQ2dS8e35Tk9hdhH9yLbwAbDBt2rhhMPvb+Qt/3q4kdC9boej+ykfvv1DpjD6B
TE9icQmhYOE7N/oCRVJ9QdbbL+A625P22SAmB0PbtECyDzz077hrOeCiBQBt91d++5gR+ADVm5bN
gYZna6IqJErobgBZC+Q4N72HCX9QWH2h4a2VEu+1qC6bxF+rOCsnzy4kBklfsrQX19SRTOiwfnOP
ZOu+NpyI95UTw7iQqYSoiqgIXtNtyn3TtWDrRFxoqOf6wiOjcZNhnyJE3BqgdAs6GejwjQeXOu5S
s9IA57d2JBCea0FZjQJ33UBoZxpIOfRXjjcb6NP/c6z7bx3rfMODKvPPj3XnasDm+Vb+ibbAKHz9
W/95rvP+ADuDsxJio/V1tPv/jmR/7RfDiWe7nkOx1xeI4T8dyeYfnGQMjREtIRpm6784kvmBPsdN
LMTkB9ka/VtEG/O3eIGuc4PDeIRDyUnRJerx5+NTOrdqQO1tjzYXrkddktDvNcb/F29M613VZB7F
q7WrvXfCjR7dxKfGtSijk2hT6gd4/lPZ5ernSnPKPVNgZjujntNMwn790SM7FboJnrhtpfV+oCfZ
dKOXYviZEQE5Y3fNnywmudu68ND5Qa1AkrMo7iwNlxlqQ/ZUj7VW7XtGOwfWIedhKIfpXwQsfkvV
8AlYFkdHm4+Bz9T8PXmA57floFrXR7aa0y24RX/PnsVncNCv74vf+5dL5B8dWf98lv56Pd/U8KaD
LkIB/O3Aaggoi7GU9VGJ1txMcf7Opmckmctn8NevxEXya6phfSXXNHRijpzcdbw2f/5uFwhcC0/3
HFInZz+D5ZudJFXBnhmlD6ORW3sUw+j+r1/0t8zQ14sC8EAv4GLCzL3++S8Gd/yRnSrYfR4Hh/Vw
I9YeAxxVrh0Ok93O/yK58Y9eDS2a1IjuWeBHfvswY99TaVlkNOloypaXsi2W3eRA3rwZcv9voYx/
qjXoq8rxi9SwvjXAKLyIa9IZQkrmz29tosA5KaSWHptkyqEVJpzlw6YpqtBrdUiaczLdDBznz6qT
44Gyjr7epp3T/dvv2V7DCC5xINBYLCp//jUYGrpzMbBjbIa1wogHfRc6cRQ9+k5daf/ixf7+GrI1
fd0NezZucut35afloGxiYMrgey/LXeW1JElx4f+EUi2T49ylkAfd0sfc+u9eRtQqOrrOQdlBEtN+
W5dknKk0dursWKpmZFPOtwlkQSmc3OQU/q3XsvDwAaZcdTS+Xl1bQyO/XrJWKpQ+Jn56TDnPhwxQ
cBfUWjtfxbMyv/31a60/65dr6Ou1bN3go6QY1bL13768rOg5o7B3Oy4zSciwYrdwylNz1MO/fp01
R/J3rwPyjN60r8vV+PN7wtnZtQy1Ukrn7ZFRiOI8sbFmhirRaNoPSZoymJranm77BQEp2nLSSi5/
/Tv8du2s7xX8KQsdVT6GQ1Pmn38HDmcybeye32FkfMzUuEFvWER8icy5OFWxx3HWMed/sZ5/fYS/
vXUDhBGpPw9G29/xgwhPsLuL8NMldF48t5lTnEjizNc18K99CwaG2J+o8D6qeYrdICJVOR5xy0w/
oAM37UcNyPckozI6xJooThH0/FO0ZOLurz+df/R7rmEl+D/sDnztd5acpNlMLa4QB40G0Pd5Hqw2
GIko8xXljnIOgPkRy+ZMuLTcVIqAPV1nax42io6DrKwrYO7RcUo989oXTufunDGpMtjrvjvu//p3
/fur1iOdZxKdstmR/B32TvNLhIBcpUdykbOkNNFj3lh2Xb/969f5bTnnivlbDo9TiMcS9/uzMRUG
HwqZiWMFmeHOTxf4KThw7CvAaPbDX7/W78v514uB/jB4Otpo5auC/+ttP3sdPo8pYzknmx/GXjSG
TKeHIOdWAXcKU6rG1XSlg/N4EdBQ9hxp+n/xweraV4j2z5erZ2I0BGDFpoBf57enSt7WwuDOiA7u
oNr56H4lBXp/MutjPNTLHWw97d1OIgq46YfHHVwnWcy/UwICykKzASKM0Qm/03zbg/UdNoyZ6jZo
8p6eD0MW+M2TDn522hj3S25Gn+M05E/enC8X8NkTAaCmdVYYKk6hwrOvRnzx9WqwNO5t6FEPJB+1
Q697+jkBxz+EWp3CpnLVcofNxRwwVSYj6V6tf8sZBb6TP4oukBA5JGP3iD4LT9j1qSwakLAlgO3D
QsdJh1QKTgC7Q7vuESppMepuDOstoWnjg3mA+U3B12YmjFtJBJitrM987C0VFv2Ed6vDFnGJTe5s
y2Zp0dsxfR8SFu+qi+1PlGXPgCLDtpHjmObFgUr9GGN+4lh7RZYE5Io7dT88lxpx2jvdF0pwW4+I
eMb1xt0fy52sfF6emb6483ALr5rK4L4sNIgzVvbji7v+3Y6D7iWebZNmiVR1CgdgLh79ypwvPGfy
p6aZ1c3Xxxs5qt8aZaLd1YCI5AmCTI6NSo8d82RQcXORtCIM22ZZTeHkGlmt6Nq5arGuuoGnT+K1
rCRXZKVheAvynCJagiN8drPtpR14NC15tKbUeh5azCS0R2jl7VqKsWJy+TkKh/mF6g3mlo2bvrea
r8pN1LZzTMW2v/YA2jwUstg0v3nliBFGGHy2hWmk73lcGDsdm+cbMhOIHW6avMVAVCx3tkLoCnrZ
Trfa2Ew36QwqEOyHnr7mTs/StOhrv5IGGsVcr8NirSzzBhgBILW8nj5ebGEMTIpq2ZVjzrXkFv1y
idVM6CLi6DVvegbidxhFGRytFTYhJAsovxlvABU4UwsdJ1xgW5hj9VuiYo1Zi8fVa0trum0jIPGH
IeHEwBRfPDogrPkeY2u+YLPITtLLt/6CUAchYrqpRE6PZIbaHyt6GilutAOcEu1dDDKTSEJbXjE8
sQIY5in22U676Ga5nIZGcw6ma0ePce9uKwt9sHFKeSGkSRo9st2bYnH3Ml2gbpbRBHokM188j9uu
ZmSs4X1kDDSY+HSnBdHRMAIdrObOn+gMo30klwGfqvHkp+NNivvklOn+Lkngi0OIr07M65i2iKEm
566IiRS8rVx6bUCYIacBBbuG0VGx2dvWS8vM6RIX6Q1WbG8Dp3IKx9mzAh44kPKa9JsTOeCJutq4
yu08wCNnB3Vfqr30Cw2Oib5C1zUHKiVm39RP7rtkfvdr460eREfspzDD2QHDbaA5HYXmfW8Q88GS
mDX2y8njqQaB57UwrdNCZyDJi/Q6cVJFVMl5HMfoqird+HuPRWCbwNc7JXnBAmyteyQCHddOapoY
ibvmTk9pURYjFq5lcc64p2ev3lgF9Vk+CZ+GsOvPBtfMYdYrjCklgD+cz7GZ/V/2zqPJbiS9or8I
E/AJbB+eL++L3CCqyCK8SyRc/nodVLckkjPqjpG22mlC7HoOSHzm3nPPVuM21iY2EnE5eADzGOtA
cGHea+snpHDOfp7KGNvRaIcXkAW6GwolN91O/ro4Q6P1JNsleWJkOT0sjUf90PQtEg3iZJerQqBs
IDZF7N1CBd/zKpOnuURPwbAYzFZMFX0lE/MebNOEsRffoqOHYbc+f8CDI2BNo6ztKtgRDAUFd1p5
YmVJKWAXREjJhVqkQBZcF7XfR74pMo4iTISJG/NEEEkojm1O6zNw/aE8XOo9fD5mXdPISFe2dnXT
m+qZwM9ua7Fou3Y7TXxaUhKitlU+oSZ7dpqAyTE97eu88G5NQm72wNiSF5Un04UzoDTK4umcT4NJ
Gi6Cq69OPveEt9bEC0Uj5+SpDmV6hoqNdsaeyAnSY8WFmVM70CKUxl25SLGrFvkKsMuDnqTGL4OL
2lG5M2x5v7bsR+xv4mWedKgPppehrRxQdxGISD1Wz92xRZ12PRudT+QdmyqnadrIUJ040kGHx3BG
boWQeJAfrR0Euxb1/LlTDsQX17wKyazFOBRal8yRa0qYWhwGUYZ3ZdzFjFed2KH5ByDDmEJaj0ZG
ZK+lsFbwo4YPyOY0uvKYlILaGN1vM96KO4Fm/oR2q8c03NnbwOcSQPfbYqZLvMMkyJ/zAzUSgpO5
T8XSN7eJ6p1NFVv5iaBh+4pvMNs6ROV0Y2wdRqwWZyOsr3zGB1FchfYtXgTvyHTfuQyTBL5Nqwn7
9TprWwVTcyhN3e5L3QdvqHzqiIOmi8aeJV8UqGYFxsTeqrSp7XJTT6yGkj4mUsecnevBDJobU8eU
/SG4zE3bG3m9Q5DYIBfJRzh/RS2+eAXx03y0hBRsL8AEGxNZu4Be+VC045ew04Y75eKNxlIZslJn
n80zHcW/XCeT3jUdOwxfALY0AFZzLq1FcXcpaGF5Vd62vqduApCRR6dDVxRlIRoopCqnKagB/1hx
cNGQjnaVD4B03WSs3oua7cmuwGf24iZgg3w/L36EXkUsZytYyRI7yCwpL+Wz6NuvFX96J7uG9UHo
aZslQqzHN5OVxMQh0BunBF4M5gzLVFGXYqZyc40tL14yCHls470hw9Zsf5uMsN1mQ4sVB31ED4kt
Wa5Y3zXvwqrHs0aQugX9NN8ygNWHBTvvlsWburXMsX/PZcGZ3ZU8NTgE5GfauCu6wntS5lALGDrQ
AtyN6WIS/JFiS4xU1qNlTFxV0yYp40fnpzWMmtbGMukNT+QNju/4kQKIPiGynhp7G8lSpg4YfHsk
pWBvYiJSHw0f3y37VrJAcXu9LAoKvVlU+HeD1aGbd+vmcrXtUkUheLAXsVWrn9cBh0eYSDmDT3LV
fHTr3LxyJ0wAZTHxzGCVtVRROQw+WZ5Fkw44EjosVhiCz5as2mGLb7PhOFt08hCgMFui2bPJJwF8
ZIKnpkoqYqbyKI+18Yh3ydyHRcPvxkPhAABInVudDd9aeqN1O4K4y6j4FmSQfY3t9VJmomRepaK1
641g+330TSd+XjzbeTPs1vhhI/24jIMlefRqjXy34c/O7hw+WXU2buzVWB2vFmtWGCH+uuyJwjjG
TeubBCJ0977zjGgLf/3q0Y4xaxtD9Wyu7m0zMO4FOktsBLWOgITvsV37oL5wfBMZUeGLALMlRIr0
rUbvHdBjA6vHKB7iGC9KO60jY7WRD6uhfPGTI5w/ez/gMyeYLzzQy7tRt5rQCwKAVh3r2e4rL7JI
SkYPOewDItoiAgmIN4+5nM18ti4WD7e/tsiK4Q+nzRAc7AWQQrUa3/Fizg+db6PKw3B4Ba7qh9Gy
Zug03m9/HMnoZrC7Q9c6nzO5lMfQZDxgzyO5Ka0cDi1+jvdCoeGkx+epQyF0dofG3fVh1u2rSZFM
oub8srDmQ+EnVPMUXBhfZx9V6nwzIUvCpj37R092aWRWI7atrt2WAxY6m1LwdrZ6drRlDqta9R9q
5Qi0sDAPlp+xBe/CrwhKq71c2QOqZXYAdQI4XH9HXNBb5ru4WbAtmkN4Xa/UAqP7MlX6ZijiM6EB
T62MrzhyGRitpAOS7n/kXfJsgUAQoBBaqmkyT8u30MxgexPvhqEvfLc8VOxaruxtw/KegCQQitrY
7/NKWyiNhEM+tU+lL9U2tJE9Di0KBDFh0/a/kQBOdt8nxMEz6AiSle6gHf1tBvlAUjmiE9x/E1L8
JXkxQWdjmZJBcUa/M2LNwty5oiMsvRu77BVNIEF7Kr30uicTIzXCoC7cpTAnxAqfEMTHRbIbh1fD
lsFunhBajfQwlwAByB2b8/U2X8yz52Ti1e/dmoVS5wc47CZ5yjqf8eiUr+2ECNP50EwWJTQaBZfA
CF8DsvUMucdNeO+Rcvvd9NmenY0WCBq74LAPzIM92pNzwfa77wnjQ3BwW9py/Xt2V+RvWDj8icEF
WjGoToorWmCelRummm6uNiapy3urh32Ov8GbjsIZhHGtBkUqXI82mfjMkKGp30+0nEWYRXKw4y9B
UsQ/+tjnBuRVWTF4aCAkpQiN1NYOGtqihMt+2DYcL8yZ1p3G0gzxl4GwcsiBHT1GY3sXeabn645n
3HPQxcsVkGW65EwYGIM737zODS8bdwq82F01CI6lCRIkPMm1O7GyefzItT3d5P5CCBso3r2VyOKc
FlP8JakMhtyJK6x7q/fUDisBnQgbWPO9aSbfu1LpuLa8oWqWKAUn+4LLk9KhNHzz0FqOPFHb86cN
vzZ2aUODznoWiZ2wBP0VG+KvflnZ20xS/m3ctL31pCbSfqxPBGPmSGwaebKLngcpvA1k2R5DAZj9
V8EgmBGsm5rP1xtb19gtKEdOMSjKA30CMVHCrV4//0mIT/ve9Gn7G5GHBwDd+kgKHh6GStGDzdJm
ShA4QFQ1ZY9Bs8muR9f+Q1jwZYLx94DuqW7/OShuS0x19twE26FgblwCbjI3WZaGByPkLVbpVJx9
reqDX3n9S5MpPgDg6Aqp06xR5Q3zLaA167XCyExpDy0S49EsTxKLyW0xU+9qIzWPuhj01dwui4pm
k8/lksr92Hq0fd2Ytk3kLXl3oFSjtx+w88GmK+IJ5JtmKsLwksNgsOhOTBIaGnf0ulMRm1XF9W9q
4zJskvaN4V92MIuciWIAjlnKHuFxGSpGMjDESe5LsHqoYprcyxKW6LWHIASTrWZDhof/oox1gW2M
687Iar0fc34BR6vyGfSwxjXXr3jZ2VjfX0oCmcHymKEIbdZdOazfSTmwZbP4n/xWMy7Ika+NIWXk
Wq2+AhVZH5p1FNcPtb4SpO/eEF8VwCPJ9N53uQKUu3KIw3H9gyVu9MQOjV2If25LwADzfNEG27kW
5mtl8p+gQJAnUa//30bxbUE444K1HLFcjfyhHQKv0Nt2k2G+ppbn5ttCFeEh67nu4aZYl5Zgzkr8
IA2/RdDZDw3y6WLMuZoczR8lsrl5Y5RYE1FY2+OTsklHCK0pPo9p3LzFqTnfLmjd2o2Rcgu7zsBu
clLxOcbm/laIHlFYNxsONMzxk/NdxtY9zQGfEJsc468Ymx0VMNoFvOCZfUnfIl9UuH69lVkWZ5iX
+mrsG/t+AjFApcUbhxucfq901b6RWspLz0M/nku1xCfFyJVM6cDo3wBLRonJRE51/HehzIoLDt/3
weuxXlsZrYdqv9VAxgg6w0nWjzI+m4pfR+Gre+lm7sB4WEImFjUUFDmqXdL4y5XDCPyqhdT9RU5o
WSPta+uiTGzrpobsdPZKh3eu6Hy8bc1xeDAdj+EHa9EA6wZXwYTN4tJrPUYKHnmu4HoR92G7GbhK
hDbfEzNvyWYKDIKR05Z7upFevG3oTlEAcj7iNK0PCYGfj5qG4IeIWz5wqNZrUJoLVx4ciTMiMyDf
gbPoI+LyYCsCQdsX+On4Efj0ydhNrfm1b7L56zwGbKF6CnLJKBXbVkpZwZORlNRLqx/r63RSwyNm
pOB7O7rxjwzrzXn0UqTtJMdPN242YcX2xAJXhyCy0xh28Zfc9zw8MpKEsK3A6TpuyzZrlj/Gz/+P
Xfsb7JrlrHGRfyF0OL5Nb1n2i3r9j//kT5UD9/k/yH9gfu0wKGRJwLrpP7lrvrnmTbAuZUPr8U9g
7/2pcrDtf4BKF3bIqm/dwQcssf7krlnBP0Im4qi6GY2zLvv3VA7eOkP/7xk7SngHjBPrKLZQ6xYz
WPcOPy2lTZ8ZJ6mM9kPfE2OCALRitjhCDpeRLqsQJk8i79KsZPkjCvsxTQvjHvXOcqhdY2nxQQaE
IfQz57QZl0TY+FbEiQK+Yx5BYkLAkJFPdYhfZ2yy21zO7XqAA6Fs0rlgKgO+p7Xy8NI2ON3IHpi2
6KSXA71Uca9zwlvChMSslJi6DwBeWlI3Ty4ywiy9malfy03aq+kNYuXyJkj4BRGU8rVFaTJyNshC
UiWUZncGcNy+DwRJvqlkWggSA6pgw5//skhUuSHhfiLiFlYfo0ws7sgS6ibK/7sk9e8sZdCvkEBj
Pw3OrIu/2Uf+Br77/AnWVSS/KmtWFAkrgvGnn6DSrosgv/cftHTCkwfhatfaK0wyRB5PRBw6EAKW
7Sq8xeZvX9aTzUdr/QAgXFZAMWYyvuyE8FAa6mG80rGXXtuD23y3UFS91J3X36eLMYPwyPOrAeVp
Sge2PmNLzmJQFy0iNae5CQL5pEqHqUo7XYpkYuaU2mCiQmDAfvf+001y+8cF9rM7YZXp/HrdsaNf
L2CwJqyVwQj++qHRAAdJbGJfdpsq/mKtv37SNNarZTOfNgQFzZBT+DHJVjs3rTFmV4bS+97JqWiG
2XxvC2TryC7ppxL8smeSQpkALfxfnWPbH3bbWBeJQUWaIva4dJKOkimIn/Gg24cQ5/5zUaMt8YsS
eHrNOZ+yfD4U44plaaAbaLPiml4p0Remdr7X/nA5Ic05KgzaR4QxwBNwGWyzGSLu7IFmM9swhX77
pWzD/AzdaPqG8wB7E7Ogb3RcDtQteJ1SWSNFHCr8dgSxlk3zPTdlcS1Gg5upL7Jj4ay24FxiMpM+
49VcexeBmzC7gH4wbLOs7wCDUDNg/7Kpz9dHTl3P93PNr7TBqZVfVYS7Xi5BaTPbqNuPAF20ZM4l
gWh46MqPsxbWvk77nsFgm12USplXNIzzbVBb45VXdHw42xlwb3epznGWpTkICDSe90am5pueEfAl
C5Bkn+lAHydvvTfhI6IdnPoXrCHde5gUyaXryjAyk/nvZEm/nVmrxMPGa2M65CKE/JYhmrKfbxiC
92ISZ4WBWN+k5giH+gAasnwm0znYSoFCyQ3Xa0c2+hsibx31at2NuNOSfs+xOl63vh0z/zS7F9FB
xQDYQIZ60L7OoVtsIV9XT/gMgAiMkiCdfKQZKFdZVoPDY2OqRLPeSubdUlEpzebaHIqFj7oMxnLl
rutIjqtlP8INXg/UpjhLD5fDDqQdGaHm0PE36WKvZcEm9/OypQCgOUEtfyU7jzqxbWIwhIH5GhhV
/xLmVv8C4qK7RnJHOw4thd2QQ47DOybYAztaiEADph1aKIZPB3fRGNCLIA1uArP7z1LgfxT7fIoT
/vuRsX79BFQErKBJOyIMSay39k/n1dRZvZFoGd/T2PoQgeH5ALDpjIec+NcraeEBitgMGI/5kqEw
9uZ2ZUlLMtIPAVmzzFC4B1m/lB07r2Js34rRR/4UdtO6WLYk5R7bVL5pGPSnLhuM/V+fPf/qAyBp
421BL3YEi/NfP0Ctix7PZSLuS3qs3Zxb9ENtkuw7fJ1yBRVq2HAT54Xtc8TUKQmbflBTKqIYubAm
P/7BvedwMC/NmzOj8fOnmVbXbod43wFLeCwFZLtNip7778Q/n8/j3758V1B4W/aqfmT5+Ot7R5Gd
Se1O3n0zrHXf1PfxD67mmBTVXrJTJJZmHZ7PN6UYqa9ZAWLdrGu49W02nptVTjiFtjyVHvMOdLbG
o/Kr8BBOzMSYmwz1jQ767FLYfP6pwljFonHqf4w8JviJMve9RxVyMrUGVlF0er4d3KmoDwKqeQT8
RuNVBvqigFu+2KmVI6s3gnPPhp2QJeHvMR0l+7ZM5y8kThFTM43xKVtSubqJ6iBStj1/WEnPeQWv
xhiRt9vWjojOEENK8W5V8ogsvO6gQiJLLF1ag1pwq1MTzLeft14cGsl3SRzCuGN7w9urmXppuvN7
DOLMQKrcGQF6del3Bk16D5OAOr+bxg+3rNYTZP1qchGfgQaCkaXPJcan4uRrM2luFqByjyaLuGRD
2EEGST7/RpZVc+qgGsFIt9k3r+MEwy3ty3Se+q0nyvkanirPkr++iCkS+aV/uRJCB21M+KnRWMvB
38oGzupqQE1HagFEC0GkMDfY5vNsBp7VHcjuSGlrSOFjOQnhhFKsffNtpe80TI9il1T9KTU6gVU2
L88dq0MGU7S5RQTMKKsw6NZ7BRmI2xX+9Psysebj+Ffv9uSOH0MmXGMb+l4lGJ0FTXaAulZejQBv
d5UwkTgA23LKDW6hGOydFdP4EA01HIPEmOHJtOIEnuhpJl/B4V32SxkZZCOGnW/ckUy1TNueFux7
hxH5jusrhRvUNUdcQP3B5a49Mi9cS871d20hAr70c3H0jGJctrOd6V3oLC9WC07DIQFnw/tJAZDm
3BBhwlRD5Kx+Ix814zeH+c5WjswNkDgwMAnLxdj4ju4OurPT5spGXxFG7VCkzzwHsme2QSucsJ2c
gJzkKn8BThAS9lN0TK1T6pY5qhxOgw1r9/S7QdLivTEyArMMOTdnEwb7wegrfytxYCcbJx3Y+8zM
U/i4BUceQ4e1Q5ygA0Kg/NS0kFAY0072rrstNdahhE0Z0jVYYYwkc+c9RbJKuq/lt8WFodRa/oQL
q/kMKJFOOvOdZHHOVdVVcHw42VciD3GXiceIaeFCCOgtm+bCcIkkj0i1cV4tQpcIfjMHfZfXIYQH
5hbzvaS2POJNwkrTA6xim1AEp2DQxq4cgDdsAh/NBs23nnbuSPMd9H6WYuePQb/IdcSQdVSZqHol
AUxeYaCdhl5Iuln5Q4jpXjWsgiKPsjXeTIUA0zIV1bWAvnFrVwLGos0+ZNOv08fPG+n/O9u/62xh
z6Hr+p8l/FdvWf3xS2P7x3/xZ2Pr+/8I6XRdyOEo35isoIz7s7EV1j9wHSM09IgiYiNDT/lnX+sK
shIDJGx0OwxDefz+V1/rIuz36FLolS3SFVZh/7/hy17b1p8ORySkglUwf4cGl1pxTYb8uUZZODsd
8Gxo42M8SjtvuSIl+adv41+0MP/8EtgXqH9YjPCW8Qj8+hI8Bte1R6iPY+xAVAg2xgLLzecr/a/v
/H/xKuu7+KnYIvZ9ht7Aq4j6a298beYP5UX/t5f4TXgLm81lKc1LcMML844eutN/0+6tf+KXn4OK
3RSejz2DB5b9uzCb0CAbbmMgj7BRu80IHRZRR3NXVd3BS1H7/Jsf6PPVSAOhRPV8/3fVMpjPGUIG
EUhLkzB1R/i2Iahk3pVJW/5N8/5PFwEvhX8A2pBHLcxG+tefx+z9dmZMyweDXPM4524HHWW0rkw1
Fn/zxP+1Y/5MJOWl8GFAPAh5xd9+JotIx6V0eKmahIXLolTF0Zc5hItZA5lKZvLuxmT5d68NPp9t
0Wjh0YEw8PuLellMbHKT9cel4Fu0ERdsfMlaPoZV8jef73ddNsEDoW0zCFn1+777e8pG4RitbltD
HquFZ9qmjA2qxy7IT4WNGb0sZXfbLha8/VKnV0M5z3/z+uv9+vs1ajs88LEWrUfTb/fzkrhtahYJ
rLyKYQmIwDVweHr660vz13HbHz+iw+QuWNsoEzHvr9fLbDVqUdTfR6U66yCmdCV7Cye+Lm1TH/Vi
gwcewnnXSGzof/3S/+r6cWy8J+uQKbTWw//nkyT0CONIbEcesZAuu9bxiN3MjUVEwjBLKuqEDdWS
qnj31y9LX/7Pdz9GbZcPa/NQoHP57ZvtS6PNk7GTVGi1/NbgaSBWylxx9hOnjhcX5T2EJlYC5cDe
qTeH/Qx3Zuezxj8s8zgdslbKZzslOBHeVp9vwe7d2R64+y0L1ukyBIbGyluaW0fNI+zzOH7A2EkN
JSqQ7cuqDxO5yC96OLdR0KCACVqgqUG/KxtrPA5QlJiLpCbrVayfsD/TK+Kilk3RDZDLM0l+phzY
cZmluAAY6yN6FjUrfG9Jr8zO8FlKlOABTNR+qeGNJKFUAxfqrMotHIfhcggr/UTtXG6pCsE7i+6b
T1WDgB4QZ0Cw5LaH8XZw7f4S8pt6muvFvZviwToYCLF2jSNzdncmqZqD5e77gjNUzK0Fhq2odjnt
NF3XPN47QvFH2HJcCs1IsNGBzSx36S1YlUxSGxQvEJKH9C7Ox+lbqKrlbtTOgIABRlMkQLceoNMC
VfTj17TFnrSlAdRPKO49Zztp60NK8hcjtOHqB8T3GZBWXqrn0CYAB2+Rcu9GaA2RWL9grElXRAkg
O0Ns3Eb+4vl43QnuK33EOxjcMfrGXi3aiPdXoEOihRmgy1/nifuheqy206KG77men1xtf4R16H2Z
bY8048HIXlUx5ydzQc24kSk3EqlgH+uaN9ykU6ePeceJkaNYn9mFa/UM0owsyJn3kc+iOFdEJD1n
66Vfwie/qIIhZc00xTuQvxA/sNneTXDsT1A/x20oW0lIGqt9GA0apZPvJ1EYL/EumBeT7XIZJIyX
XfuIQoAXsLUfdV0O/KwKiiNw4/GBOc/woNqYfyzDngsjyLy7MsG0bJZxcWZE78J0aIbdiB3iJgB+
C3reIZywQqC4tSmbrsnjyvNTjvaY7pnockBImRVHg2TFB+MhQXGemQ95TUbshobIu2F2kh/SJDEP
livj91h4EAZm24ivbTIo4qhI0WlvMPADCUe9dkMPbgOkXvxo1ol7XlrZXXYG7YsFK//kh61/GxuO
ccBv7twKq0ouJ9d7jquOARz928rnHk0kxZ1vnzoJHG4Y5nKOiiyN3xWy+k0IqFptHGMwDg0a5x9u
XgQ/0GypqDf66UIKK3xPQxMc19CRhUFOjbkzehUicgzX7yM2C5z6ev5OBDDfZD/O5S5NEOBbvbUc
KwKMVoyo+8hCXO/iJWDO6hiedQhEvWZfutNrYMcjfAkvvTOrzjyOmV36W3eY2VWLbER9yJ7mmwUW
99xVQ3XNrH96k4zZrsh4CG/oPZ1HNtsIpaF0GLu5szyAfMly60Cu3yetDG6JwqrfltSb7uTCOHUm
5vB67jufyFJ2xH0XehdFyzTR6oAEtovyH1rYCFuF4+nI2piRimey+Nh01np4lXas7iRp0vVGmzHx
bcR5eVtMLQ0gm8n84Wa+qjZp2aQPnRzz7572+yMstH5XMDY8cGmgyPdDb98uLaztZkqqLQD+Hkw4
2aaDCfevnIjRRB3VpY+aNSZotxH7PjdN6m/zUEAAQdEFs3FMHm3awvNSLN0FgtglKr0466Lcr01A
2FUengKahT1GeB+Ze8Iaow9Z/LMg37XESxxkWjBTqH1i5iKkb2xlQohw5iLl6Q+pRNoFyx5fubGD
KUi4mW2WYTTSA8OnaShwbFb/tyRede9TpxTH2FjclYDnDmluLpHiFPiaEZ63a0YhjgrGxYcwURTY
WKkuPoUAU5MxjQtwDr31ZKu9w11htlGykP7Rh9g+ln7GkQCTFlopm2m79r0HOC5IZWZ0/hAdxCrt
wKZLRoPajUHBYJVrWPPtQsdzrWSVG68viaCd3pyGfYxIm2Eh7ZSrWqxQ/YuYSaZgocs/daVj7D5H
vp8aFeCF9j1SR/a5bto8j1lVHT4H28hM4l2mYfnmhllFU4c2z5zXDXYzvIG5UifGakEB2yP3tkFc
mOvjveDwlON1iJISCcY6v5RWmF35BWAOi7jtcIMEfD42CFZBCaKwOUlSK+jeg7E6573F/EI0Pmg/
hJ/6yA6BN2yClzuGpEE+WEBoXj/tBxnM+2rz6VH22oDBCtRyXHMtISUQ6REuzAwTN5ZEpfE5amwz
4ss2xsxPHzgMIZp1djeQ/vj9U+ZAjrD/UEnfu4itBq+x3+PN7RJmyB315oFGVJ6c1iiepxB6T83C
42EdGO28ddEQKOQy5IMwxVwfdvC64SvlCIQmHwmTYzGSaEI0xuRhzreOXNw3q4IlXLdc4GAiirPm
ioZw6qodouj6I+cZfsLM0APt9vUzF1Jy66dGcqPyIXyoybCMfBdHdCbb+hBIx39V9KJqM2R2fFlO
NaX4p5zBjo35lrkMczfDHD/GOjaeKtHGyJIgCG4Dw//zdyrINfqxmLzZ2XWmvem21jUiH+MxiQsO
GWeVy8Je3hnenJFF0gd3YTMSJGgO3oszLO7LCAn1Barucs2Tyt+nXWpslywztghmEMbFcXOlE0Pe
N2lV72xJRI9ROPP157euPFYKTR8ENwTi7M0aQnwo+/zCkxgDuobRUD0AoGm4EPez15gXAmHwrg5z
daoW5ezarrLQQJkuN7EIibVBHHITB1ZywseClvjzWtaBhXXNcIFJMmq40EE2X4u+jndoc5PIcqHV
bBhqFzdmB37ZRy75GsZAh0hgJ7okyHgYmtrl59e48KEjIqOBvQI9KHSqCPddyhForVobfDzFwoIl
7ZaT3cb1jZBabzNCPBPEMe3yDBPb88iwmPKdHpYeJVkRXpbhQqxMIfIbEPyQOxwUXS5o4wvcNMR9
igmxnGznm070PLpFCt9NdA16G4KgRLG12VwA9bdSwhvBgJyIDIGkQcwBqm5V1lbEhLt5HLBX7gcO
HGogVM4Xlmurmw4tHFo+f8Tqjyppmaz23GGM2uNhNxYye2rj8Y9dOlQdKmbX6TfliLQN1ia3pvLa
FVu6Go6DsUPG2q6jf/IBn030g7uqRW7lhJn1/unwcStcG+40MdMlvgUKeMaa0nBXIxxWiB38Y5uB
OSY2WQhx9id32QVqkSf4Geh/nGXE/VWFPoQPAoo56ere0XcmyUQpDJYSQVTM/3gkMTFRmxC50uWg
jDyK+ae3uQOVZdPoLj72Vu4eMtPRJ/AqPqTY7LB+ohuRznaEoie9ZpXBPH3IqgeboMsdhox6p9vU
ONDbK3jA3mJ/XeolIBW87h6c0cEBWmTGBTLw2wFi3aaB7xVNufERsEDfWy5x2wP67jJfyDhdxmJL
pCMnp5f0cs/ye9oRQ2IfwLqPyNZiRYi2J/E8dqbYUSGmqK+9KlLpckuqURMVvV99E7XxDSHbzWz3
zt6ep2qt27oT9Bv4zTp7hAiuIwjJyZHT6sAXMUa4rOttgjkFcXfwagBXhg+GX2PDYjfeBlMCANdB
RWsGCuOIR8ZyKVo+L6Qll6qKQC5ObHTvbXzV1sSDFGNS70h4wa7ckOF00PB9vybD6B2L2cK/tgzz
CDtdNw8tQhNG1YnZ4RCz04s099vbui7aVyMpiFe2lwr2TYvCnATsB2Hh/dqWQVuchnHRZzsLiSkr
0+FopMD0tqRBuLduIPVtnvjyoU3W8AeEoYjaZ1kBk/f93SxkHMUyTQ9lqPP92BVM48wyO0PWW5gr
KzbFUlcXFim/iBVLL5TbqUmcCd0z9P3ioq/fKe+tL+hLgivI9cqMpO01d2OXQyi3m2G6jTWZNmpB
Opkbab9XAT4fm0hljF9gpUghkvyKW+hC727qdlM0pnq5cS2V39WeavYDnI8vvqS+2sxWal8vQai+
AOQT5wIG10u8CEL2unpwns31CelbVYuOM0iPc10PF2kWuFdp1asX2HHecVbddC69ZLyYjKX4ptyc
hXEK43rTDCq+HUVbfa96YUajb5EbSp4T4Ci4f2ersN1LqejAfSAYKPhAudPr9u6wgxzsPjm1qHaY
VggxIbAivW6M5aMYRfBqN6LGqaKDKElKDZ69zKN8JA+HGk/zKGRTPBATN5NrsUhOsrzMCboh1L71
2VUgPJX+eaGrwBvt6M1EalXSt3oLKOnRKBFb14qBFqf8hpltsK1DxNiF1b5IJydJy0esiBVCdADb
qIwPTehXj01RNZdKl/ZJSmwJ1PMVph/4U0UbDMbR6SeDaHiX1erHokpsUJP0TtbgB8+kiNUb+s7g
QBczbVC5xE9I/NQlD8XyllIxf5stp3nKu6J7bYd2FmCG4TRtIDRnBQw9L/Y2RUFJ4xqqviPAF7b3
p/CukD6wp0FO+Xm0h49kChCmM9m9nMOgvnCobL/VremTdy8ARhjFtW7WVKXeITVH4aOLkDo3l6yq
SUYByKQIKwqS65xiaJO7axQ5EbUdLjYf06XM7Xvu/++qJt5h4JkWbgbIUlgAlD6HTT/cFhBCti7E
jOdZ9sRvLERTWXUV3/Wt07wzBvvq5v30Favfgx7YVO0FYsKtgY7wkHeak701nIhbrXwgTRMYJ6ZH
ee+ZZV9F5OHufXLm93okzg2PnssCtnEPaeqLS7vwUQ4WchCntArpTXM7eUdXSTQiJ+HGcwxgksks
Hml1eJ5gu/0as8vbtkn4QqbHdGG2ln3grxDIMHfqwc3c76IMSOxgqAWqJR73Y4Gji+9tya/CUE+H
UQq+sSYIyJLLZ8l8hS/FicWLGFP3MRsbyJBDxg0rCViaamqqJfXDvWd4B+Wk9i09yDMHcnFDFBfZ
P/gmN2pS/q4t6/itCQsdlag9GRM6+bU/x7hTiKvFZCepbuGfdqQ3TPV9DQGSCtdg3lypkwqW6i7O
DP9WdGQB+rlvX1vp6PywkrqOmnxqd3KAKx/X6XBTe3N6WXqF9+C2+PWw5+rYGL7kNfjHlNiUiuN2
N7YrHl7N5l0cD/6xnLDKN6poDst/sHcezXFjabr+KxN3jw54s7ibtEgySYoUjcgNgqIkeHPgD379
PMiqmismc5ihvtte9HT0dLNO4tjPvAZNtq8tN+6iGxF987xe3dZZdx92U7AYHdW+MMJSbtuhfgH6
5vhJGPFiEQhecJEqfm54/Z5QzrlARDm8bkKREv+Wxa8Oxws04dvquwGj/blx2w5qSwh9+nuJYad6
qQFFuHSHAFcaBSKpiZfBfacro1wqnm551+D5QqSlCyHGhVGjBb8RGEqSmkU1nBFZZ/dF7hWL3JLe
NopniQpKWPdwe3+OI8xZdSJUqYVRX6jT8OZYZA1WpudLgiqSJAFNZtLAhOexpyE8qfkKbKsLzr9F
x9x+zKGJLc2gDH2iwmxFueOtAce0KlUZwN3hfZXD4Hej/eqQgozJtLdq9ZYYCncJhzKR0rnam+ll
w6VZWviPCNqKCMzWN2Gg+T1a6r8i27C+WKqi3zaj90tgEvQYcvQewFTU0cpqSgFyrB6DVeNqDp6v
VrlVvbFDTlQUK7sNe2zVqQB8Xgj9WAUFqWSqPNCUuBF3O0JuGA3Ws05M/dURNNy1vH+w6Wb6oU12
6zkU8j8f7lRnAgksVCOw6HW1A+rwt8ZRWAtVg+nCcE1r3QtdbMkAkFEMcKb/fKQPchFz5R49Zd0k
DKfjoh5Xlqfp76K2PXXDW3Mo0sug+zHiHbRQmkxDCQAmh+1O6iu2ZmSUA/W4z3/Eqeq94bm2Y5sG
6kofugeO0eLwpNYwzkPz1kLp8qoKqZN+PsqpSWUJ5xq2SuPzWDfKBA3QmTk9mEM7pMdAaml6OHRo
ZlKdWb9TH2QCiXdNgMO0GOef8tv6pWNXoFA80FkaBIqrQ/kC4vPl8885N8ZRSym2Wt3mtNY+9OCr
ya63ppv/1V7/X9FiJzcH+w+oHlsRlPPx5vASF+BkW/sVD9hV2Kn6BT6kVMv7If4WKbRaIN+oN2FN
rRV1QnWHNM251s7Ho2cgt0UdlfPnkb8cNSBMjBwMpQT5GGo4ILVoBi8HLRX7TEngtFResfrTeWU8
B892LlNUxo7PniC2ciVyFn5ejNxStrxF9tc5c5983IsGPXQg5dR3dCigR60kL9TaqU4z4cdtiCRz
VcZL2PJ7sBrn1NJOjMRHuJaDhCWKHc7RNvGaGJcT6ZY+Vxt8HKW5NKRzX9XJ4+fTdmKZNMcEVs1a
cXOZcwfrty1vV3lqeLVT+pjLruvsVXGzZZIWM5Xo4vORPmqju6CWfhvqqG9LomrPmgSIYPQe1bvC
DBf54LQIP3k9YiN9MT1Ii8Y0ovRBvRImJT61hm0Bjh4+3KS364QW0FZvyKVzfDZyqsdQmSw3wdHb
GKFQD9F0FWQEg6bAffhAtSO4ateZ3ibYUvXgwoayo4wlUaRakmsjRWzH05kPPUaJmYdWJsV9lQOg
ocpwdPwy7EgMD3dXxGWi9snLC/Vaw7BE2nb8mk+dc9FlGU2UDNAlKm7YAWGSk472zkbxIrZoz2ii
SqHJPuQB0VFrRxDYczBXLjhzskvc2MW6gf68ELHhIJySGDAMhxLN0l53LpRE6ZajWZo+Da5h1bau
vmScZEUe7+xTEyxDgiXecuS+XnnhsMSDZFyZ9G29tRvqiLt6uIJ9d2bK0uc74MRe01GqA8HBm8W7
f7TXgrwXtGEl85Iozb7XPGPHqo/YiuGBh7iOMfifD/ix8wtuDTIHbAtgL+gpvt/csO37fqjy0vfc
Fj1rHJvWAtnTvW1U7TZww3YfUX+5R5c8vPx85BPHl7a2CloXLM5H8EUdyl4BBI8ZYyzlt94etBfA
zto9EmzJz8+HOvGRdHm5jUh4+NdxD53mCEGn7Ao/72tKo0gVgOysOviQSVHvbPDt7rKhyyYXYCW9
My/mie8krjIA9cLmAkpwtNUdTMjJPYvCbwLwiGIAKzermMHyqP84DDDnSwrcI6gWD6/h92tJItiE
4AUzHzGNJykhrehg8zlFhvHH25RwA8AUwChgGB+U0Cr8Abqw7zKai92wmmyqL0ZyMwyWvSH7/PH5
6n2cQFOdrVR0wKa0ko6frTDOqsLMBJ9l5YaPUNVssI2k+LLJjPScVuPHA8hghDaEBhZdrePnS9Ag
jnC65MsU8z4ylCeEV34ko3EP1e1MDDKf5ffIDoYCn2Pzadz5B52x396VHJ8ZWSh0YxHcWRsUTDwc
lRdO1k9owqNTgf3kmQ1yekSUbYGxzYfu+HkxK8dFaiv1hdZfpF71Wkrt3qhTAY/VhrPU6fs/XzoC
bxg1RB2MeLQjLXRE0ZVyUl/puguZ9T5msDexrZ4Z5mPAaKoWmHkke2Hv6MfIqt5VxzjmH+33ij5L
nSHJXY28iJ9/zMdbhFE0lWADkUL7g/wc2g9jkSRa6tcGaS3pHmzJ7pdT2LeJaOmqwegwZHnmljzg
pY93yXxxwNy20Bw8Fh0M8gluewSqyrOALw+ZRy5eVJiSjx6tuqmgk9XIGRCPFEwKtHpC1KBoVGfb
jiLcZTSTNgNh0SQtcQfFFN28qiI4mMMCMdPrwcbYD56OfCEIXuvMrz+5MEhasuM01DCOF4a+ZISB
PUeXElWxTiQcJGWk2PH5wpy6IFBy4c5Dyhnx3KM3LDfhxhRhmflF66D9Xfa+mmr3rtOei1pOHFgL
8DioSiQVyWHf36+A5o2iEgUX0VgZdLODaDfa6rj5/GtO3UCwL8EjuiTlzN37USYEecewU1IQBGg1
9A7PFNI2sMWb7DtM9D+PoskZgYnyZMzqv8cZKqpuNn4FHFGZBj/muatj+zavg6fPv+rU4YENYMM3
BcgGrfP9V41NisVfyeHJYsv9kkqNOntg/aDiWm7q0HLfhgztWFAszZmn6tSdByLWJK4GMvgh6aF+
okaG2ad+iO1GWyhoA0D1SB6rZPrKdX1mtFMbnrQH/qtJZvkBLYjMHzgyRLl8/B7TbW5bzu2gozf0
+WR+UCKFEwvbDJFWniMDmPPRvep1+thZ1N18txvUxzhSy40C4ngRQCPJKNA7w0OiuXj2lm1/I2SR
XluZY2wjF2AXzpAQ7sKkWmkC9TSUB2jKdl1yLrvVTs68M5Ph4FRC5T1a8jpoVGvIc16b0aRW2IpX
rfXKJdCSZhc77lM3Up1wqohKZgGHIR16GARe+RLR1p3sWVdoyM0dVSRvYcOTxfCF7/h8Ik+cNRpb
hKCOY6Cad/wgZg6/Aa5k6Q/F9KOatHajzo7VQUYTW75+PtaJ6dAOQENrRqwSdb8/ATq6iqqJzpc/
BdoPlYLDKrfUVygmhe94RYL8iN2eiTBOHDpNo2xPRMOL9QHf3NeZHDF/5PMS61sUh+hM0rqnmFlP
M01MPIh6EDDlit7/829FfdubK1IEiMc3pal4YI7cpvTJ1a5Rr4E2Wme3wJJDNJvCR+la4ZnQ5tRK
ErJRBtA1st9j4i5nBXkjEzKOooZiicsMrcnCaG8H5Pz83CaR/vwLT7w5fCAxlMHDRrB4dALzoDaj
uGRqxx7OZWbWwwpSI5azwOL+naGgVBmuTcAIG/79xqkcM27zghRN88riC3ZC6BA5rX0Zd5p25vo6
tUcNDtTMQ5ghz0d7tAcXU0xUBvwm7+7Rq/xpWeIeCla9iENx6yLX9sfJERcYpAsdiW0g68cHUMPt
tsQ3vvCnmb2mwripu3pVUQc4M9CJixlssWqh3EsYgoLB0SRO6NCoASlgFlpPkH+37iTuz2wJg3/G
Uaj2boyjPeEpSZqYJmOA6tUWeJNUF43VWHd6ZyOPmg0Ns6gi+jHU1aqxk/ChHGocXLDl3XaYk1D8
64BEFTHtHnMEBoPbPVKE6HzFBlae8PGjW90LcSyREAyDSi22eQNCg+xWLsHCBbvIgvg8qSMcUW3W
6cWvRbubPBiEaqGhFFnmTb1VexF4ByntGyxJiA7LWfYMx6ubaHSirVY3EhomOK3eiPKrXql7/I29
+7hMmyUznG5yakUIHoAW8kEo5YtymKp10EUWiMF02JemAZkzTrrN59N7am/yijsa+8SY/TferyDU
XdFKm70JVvBVjO2rG1U3pqFsjLxELgofrs/HO3XCibkJ9ijfg4w/Gs+KZCGMUBY+plRzzel60NMd
nqNngteP/ILZywOEP7EJZTrvaBikNCOjHr3CB0l6W8HnBDjkvon0gU7UFV3pZWfpL2FdnEmZjNPj
UqVlRkmujwMyr0LguRosaiKlnL5FowpLqDaVW9DuaramcU6OI6wcpT3InKsM20U6XDiU2kLvdxZQ
XysZlJ2hwoPWWrPAQNzAwVFWW4gftLG85LulYbU1jOCBEFsNV16r2dRenGkVasFXPUWhzp0ssUDT
x0zRy0F4JuH3IGpY/QT4rX1JDjZNI+IyMLr4/+eTtURWI1k7qPI9CsM6txSnVtw22GMefAQWZJ6y
3xLyWG2svEj7wkcaW9JdWsAu3aZa25/ZWafuot/GOQ6M+qqH/Iigs+9asycQ9YYlppXrz7fvqQfR
RoeevgL9Nvw23n+MKpCaEAgS+zSdoE3OYjwqDmop3nLwWs+Qzk4ORr2SnMWD3XacRNg1l1GRcVaU
yMYmE0lAdGw3wMAAVLbxmek7dRHYlP15LaDsfQh+MykNOwFK4ddJfas3jo3lu3wqs/on7NLbPLLP
zKR2al84ZEkksHCpnOM+zdRUGfNLnJaMGTqZk65duFM97HRq8avSUCLfrARaZpVn3MVqEPkyBNkc
4pB65YZuuvFKUz7A9uVEIeiKGPPnK33y53EhUkaifov0xPuVHsagUdKIMGcQ1U/DCx8jvf+aGTST
/41xHIjDRJT2zJt5P07TKzKqAOX4ZKIV1Zz2tZDKsCq7+sxDeipsnU1bKLHM/8c5OocG5vBWAADL
bwGORw04t6G4rUsLyzPtJivFfZ55ZwoVpzbwb0MeB6zJZGYAddTcxxF3iyHhT8/MQLjaF3XZn8k5
jFP7d7aYohaNkRS1pPfz2M62fdPo5FwzunxpI5zeY89eIvLqLinfhstZ+Q67WxUzazEDjhVthmfV
IH8Q7X0yKao8BQK95k4Htgy1BbJB1NZfw8nD2KbIMmxVG3czOoP76Frcmkg1N6AmlGbE1HUubZb6
LxW5nrWD0t9YqS9J2V3DSazW+Nj9jN1+WOTSiNddLvWvFchLHnvdOrObTs2CNzN1KXGwb48bsFlW
NU0BSNmfqmk3tZO2aFXzCVm0S2qmT20shzMDnlrimZ5xELWyPtThq0QLpSAY8mOBml5fdSgMHXT3
jBDZ2EUzA1M/PzAnPpF3fWYb4zBG5D7v89/eE8+WLmKaRubjP2Cuo1raV0VEhCaTsnlKcCDCazn6
/vmYB7zGURAK9gYlGp0jSmp7tLtCRWZ0ZrPct/PJW0ZDZ381I61fFoa0LqMyyx5RF0fVzwSydcAp
H0SX8g7JkRYs0VYZEKo/M/Waxpce/6g5uiH5IWf6kPuGozVVQc+JbqYAPJsRmhtQacamCepmi5sQ
qiU28lLI2K+9sI6Wkp4M8GvznMmOceKunHnhwDFwg6LRpr9fEhVohJ23cQ5vOUEg9ABujg1EHQFY
FtYly+Xs2gRIIjwL9LczisiaktNHRSmz/zIYg7qRMkBI8eCc1k7qN8JiVJoGthS0iXQDssfagsv9
KUFkcmX3a9NOojWAQXNVK0XrR7Zw1mPUOSs3vNTL1PiaGsV4w7GFiYLU1/QUuZ13kanOs4rc9ZnE
/NT30wGDg+7MHfrjwhHltiRrWoPvz9LxKwYcANLsMX6KNSXafL4TTw0F+hKswazG8yFtpekkBH61
uY+9RrSqhDtTetBZu/CiLHz6fKzDuh1vsLn6a5C98gwep/+FYmfdkMckBz0yswsMliWMj8nUtkFV
9riHZNqlVqrBl3bUh2tdV8JbvVVQZDKyalsV6HodftB/5BvOyDegXzTHH/8jJbB6bV//6+fBu/H6
Nf/5f//P9c/hv65+jvFb+buGw99/9o84oYroAlEkACN6ixQ9uMr/ESdUPfQYMNDh6FLmOagg/i3i
YDj8ER1l2AFkiQ589P8RcTC0f9HyIggmpnfmPqL7RyIOR/G7Ooe4NIFo0dMIgKB8dMUKwLWAuopk
X+v0rl/BEcxgVdNpzbUaeWiRLIwBUK8kby+bXNmVOpaKyPlZTuGXQwzkTGnkj9oIO4xE1cqCryr7
6XIsbOenqDNnFYMnqydBPyO0AfTDLR+k+VVposmFKtJ3ul41PzIYhNlClSFKF+t0xtd7N2qswEHu
y67XIL/YLepIXw3s49ulPfSt+pwZQxYDgzQVvQOFXeKWfBG7CjRJ1wG43oOshEsaTlYKvtTuC1G5
XyPdmcoBUge3ir7WchN8zwLThBwKEsG5tnYTTpH6hJV2O3XboupdMJeNCqbjMkbrr0O0TrxFCnQG
R1Tyi6VnhbOc5JDwpxR2pxfOnxP/ZWX2nwN47gBSQyYO+d8P4NUryvCvxY93x++vP/r7+DnWbHM6
IzNU6jlU5/7f8XO8fxH+cy7pjc+NNu78f06f9y8gFjwt3nxu30mocDAJ5qlv0O0wnVl09E9OH4O/
CyVQo7TpU+GnyjmkQTYfzt+CqkKFFp9HKcojoYauV9CbxR5AhXzI8feGbmCd0yE5Ou18L+0LB9dX
nV/+saWDo0jUKpMt/XEk31SVHoadPcTb3xbhy19P1TvlyY+fBSx+VtGwiE0+RKctrfJeWNHoyxbO
0aCP4jYta1xGHbNaq8qQLbSGGrMpEuWuGZzx4fPhsRf98APoE+hwAU1X55uP61C4kSGkLJ3Wx105
G7HWiaZN5kQQkkEq7Uc9qi9GsPINCl4OBjkV/iuzv0lMqtIAc/iKRQxCSyVGDlStohghdQ1ikDsN
6UbqKf9bOFh5vjQyZeoXYwVFFz5vg3wywHf5i9JeemckLh5BkIL8yISJHDi2wMzFEt/g9MrtbCyG
wGioSUqOguBiQcdj8lUxaveAYqvrGnOMewQH4DUaKDYMdlO9unkeq7Atevkr4vrc9EXWP2ZdIbdN
Mhb7QEM4AH6cqy2HUi/2UaDSf4pl9YyPLX84jLG3b1CCXpMSB3dej9/Vqm8qtdwxVUWOwJXK3wZE
P8Z2FoBE59lpUJCAJHYvS4kI5lhGNxb8COqiHvc1XC5YLk5c35ZZb3CZz1SJpHWwWrCB5k3GGFMJ
zIcV+ln1Rdrp4hYld7TiOmfc2kLLdgKc31oz2v4xwaLhUSST/ZXV0ddA0nBH07GC6uxRvMkSIdHQ
IfSPh0I+IKFRPnfqxMoILlzfnkUunAHJa6MtvL2NbKkvRCR/DbDUHtSaP5Fq3TzZ0CT2wRiaqMm1
2n2Hfc1T0g7FfixLb5/npDgrLxFmsjBzODQLu5tUHqysWjdVkC2HotfXmO2kd5UdwTnBQA0xgrJ+
MwP+Y5iC0F2GqBOEPrY08yvaCdzpOc6u0sqtHXfZrnRZXOlUA57ZCd4BDS8a7CIby9oKaiilQ6yl
HGxttooWpHchGFpsfCJxjdYrKsBe2P9MVXy6C+iuFK9VlUtDK1/iUfSP9BunK0/0/KOQ6d1WOcGj
NvLF3qBU10E6H3ZFWDdKqPZgqvkW20y8RetF+bKH1JMv+qjof+KbKbcy1s2b0GQlAtCbC7Oo5CrH
WCJH+rpjXlOE6Z3M47mHAYGN04i4PASnILiz1UC8gf6Yroohkg86kewWzyWogLVIN7j0tD/UxNbu
Y6S2V5gw42KgMLdNyDom3TzV8xbNCtwOZM3XT7CNQmxDWAnThslhaux/3M+r5yxERBBB1+dBaTos
Buv8JnR/qZ2n9otYye2IClWu76LGeoHyL74h4dg9hjp7E+JTGm91uIkr08xezMDpcRVyKlw6LTbl
LJY+RiwUtOYWnUqzuqmwDrvx2sG66WSg3RdxUz13ll2+QB1jtzqQ1Gs9KF8Moo7LBFWEr6M7W4Mp
CYrsbjGUr4Q2DThbA/E7r/bS1eHj3IhD0JSNcjfKqmhXY4z2Lm2S5qmiDnYny1bDLY2cHjcoDa53
luREP2rst6WOBPMYjPEWrjLK0Rni0+zatEOmMHLFN4IVbw9v34G9oRviurWhV+tPdD+01H7uy2Jo
3+K6M59jeFFp6PfGVJjgnCelWIN0HborKYbAuhhCozPvYEbDkTVH+aBBzV+WdhcVC80awe2KCclJ
mlWYqdAVw5dsRNuz74rrrvRQtmSHXZhK+qVVG+W2VLM7xequzbzKNzC4rNsJO4WF5eAKVVsh7lLB
NVYqGNJRZPdDfYp2uZ4+NCAH1t1sj9aZ8nvs4lVo9t2PNNLznVKEb5iXRrtooiFbaF21L/N+WGdW
P2K6FLZINDdiHcbNJdTBYAPcX4Mzn3orTdaokzhWCIoojK/NCWs+3JZ6uawh89qJe6GklVjFmSim
ReUFYgfwDZqAMuKUo6LSlMcpTYE8y36F1YSrHUV8XL0aUy49s7iThROv9VzxLhM0NK7okQ3wxjiw
EK+1y1hCFOk8N8SKl4XUtV7dqZh7+bkDvbdqDXddDoq+xJiIY1nMQiMqSGFdydXLwYo9vwu1r0Ye
eBuqm81eKzwjW+vM/VtTDYO9tKgLAR2eWEMy/7b3IdTi0aoNWDkGOLU0ePgUutoBovY02hSeDUs3
sMVKBg16m0O3Da2QN48H3N3A5+wXkQ6yOilscQc+QoNYmjYbYJPRSBdcwZHAHV9czH4Xg5GOl8U4
E3yyNH2GK1Q6S3u0JZLQPQ40QErcFeLrwLt60yBCNGjGIoa7MTvLcHYU+nV1JblEkCRIK71ZVJyr
KzNrqkscF1Gf0FV9B2ipWRlRxKlq1lguiEVBxXOBz5R1Udn1+DANRrKsZwUBusD+kK2MXimxiLKn
1ypTLcrd+XRfoVQMKb7xkGu2vF3eBfJLnBrTqg86cZHmFQqWegbnyk77RTaE6boxDfPWaejxlMEM
+wlr+Mhq5W6E0tPknM0sB8uQK8SRk2+OHUJWV+WwMQMJN9LrlY1ASwSken6boce9bJBo2sWxMRoL
oMurUAm9R7RutG0Ws+Nto4x2bj8Ga28IzKuS0ju2aoNyhw2pe62JSV7M9vHZAk851EaEXec/zVBc
w/9x9t4I8QQ95gEzqAzgJii5KL1Cj1XboW0M3zKO7PoymwLjuUscib6yNYCP14esuYwkfn/LBLXO
nxV8vmxlAgwcV2qi9rtJoKNc5Uq97bTMeh6yLsZKM42TvdmGzVtuJDbmlI3Z0wLXCi20nmHkqWi3
pQ1E1rIABqaMRbpxIqv/XiZauWyzYY4LKnEL8S1bwZYpyrXb5/GlMs7AefjBicP2y6MdBJZ674mm
NIG4U7lfDKUVQxN2g2aZoD1wI/Ug9qeoqL7rFa4ZS3LGdF4bZC3nEClJDN6h2b80sZpi7+nYbKI6
3P5wsResaFZSw9qoacODA/xe/qKQhRGJVIK7irYfZwBj1r2DpnqwCq1ZFTyKc+zbKutmQgTiTimr
is+NjWjTpXEK0ZdW7DInyItWpj1W38eqo70cgXaCes/rDC9BXPwVfIlY1+6hbDc/KmS03JVuRXyf
ls/l3FFKfU0Yan8dU0FYNgeMyEv0KGknkZ7t6JwV+wz9Bd9UG1xqy4HLuE7CWccaQ7VVZDU87l5e
KndF6HWPsW6EN2FOpFFYdnUdTodf4YlvhjKLiwRCzJcylqe/WhS8sNt0CE88IbQvXIPFD6OyKUMp
OF3zauP+a4dcRIu85ufMyg/b2UngMYqxO1loQnGLpZrXchvmtrxUexxmo64fVuHMyiwJtp4BepNi
yzn8hb737LRjhigIn0BlFeRjPspfMH3i7TgFJYa5sYcV0oCujLQCFRvNysiQr/PEGbiRdty4mTtD
gMIpwkDqQOpyzt1+y826EtVhRMNb34yJtpfw7qwbx271ddiiuiJNgrDI42vaUB2/OCFcg6SxoNi3
5UsYFGyGwhAXjdHLy2KoxLeuM80b9JDGh4Eod/N5xvOhUD7/2JmACNAFSOIHDUFKlqnTK0bjK/Fs
KtrgiSQrNreqJdGN0rHSXP8sqtazy5DJgWrD2zD7WpavSUWs6iBDc8aA/dD7+b2O6ZEq0WCkbkKD
E4uNo5ZBCGFW9+Kw8fPcwNsPoM7MBu3EfhqUflsjwLviOpzWkuoqWrwdUUtSkTCiqMzRAOZ4lwym
uIBHhG5mYJU/qjhzbl07hObbIkEWKCgWL0RrnYUknsof/1p9B1DUBxBurWMKGIZK6+NuIC4C+mdz
KoRirkhEjSbSnNoZwl31HMqXRtbQ9oeCg9a11tlk9kO/ATArGMwZeI7W0IzeeL8RrU4BUy9hKY5Q
sJfSiatkLXJPbkqMbVlXqBFeZDi/8GfvfaSrwo2i6a+wpJ5QyDFAexAuKdYQrjqoMVd9rZvPPbrN
V/FkpJeqmhsvOmDrES5nVfSXKEm4mHNp6Uo18WOKsbba5lwlfugheaZqEdTtMSdenZ1LCCAxNhsN
eQmAbFjVAgJFOd8wOhJyd31Y218Vy5HYcIcq0paFaSoLo+GORZuSuHcos13XcYHhvUTMTrJMXhKm
/I8mc96tNapQMM3nWH0sJnFbQJzgToHsvjJRyfrm4dy1MNWYrhBi5WuEpKvrFIzbPukwXOsx5oac
HvWP4aRgEAi7NnupDVzFL9pscvq9CIaQSYqxjFXGpsW9I0wjddlVRpChomAkHcIhyOspjbnigwr9
sQyQTWuEgWCHY09ZuEsJaVYB4unpLiCgD1ZqQ7d0GcQgrnuAqa5+Sf21gcNvjBWvMTF9rUZJgZtp
xBeHhVeuRy5hlMhGQnlnRIRKkQT5pNMqtGISkcY1mycVAZAlSg/WsrGwhV7mHuZbY03i5kZm9V0m
Xbqp4zbedj3RlZoOnA68zdpVhKvGYxtnL05N/ojldfXsDpkRr2o5O/HOc+fNggIX08Tk8+god6gr
GDuNh+M2Nfp4GwCoLpau1Wa7Fh/W1xFf6ldTasSGeqbrC66QdGO0bv2FTNTdS6EioTKQ9NtZ0TwV
+GY/jWhK7NSRm7Gdc7si8rJlhAPvsDSnbMR/MBu6jTaF+Q49JLIW9OYXxE7ObW7U3aOqYXaOW1f5
ajV1vIUBKy8rjex5VRcTL0Bbas2TnlBQEiKrrjHyQxAhMLnZ2qBwV4bbkhkFpgmtvbQmzkijdihL
jhr/JeYW4q0sRmYln7AXJztcWLE5+QBZxIWoBFU5nY42nMX5CY1yrm5L4paDGZ74BhfB3WsDZRYk
+7x9qFX1RSydYm+HTBxNf7ktVN1alm7RP4JFIL0fZLx15woQUIHqOk+pDzkxaTKogOmXyymd1rE7
Vc+pnX/pR6f6jjMh6bZqhTdaYSIqM0RAREz+oYUyB87zrx7N2eXZBcFZL0sa73tJZXynzUd1nN8a
NU2HFb6m1YslRoQ/6zxBVIOm+brrYyojc/IajyoJfDSa4lYtalamTAhFDm9xVYQFWrGhLi9TYJ3Y
w9YDdR0DoQgKq3xd5sjLKcRZY+yprh22oT5SgmF7owE4Hiw7QioeRiPF7aHiUxhsH8ig2dJGywnn
cLJg5JtiPzMJqDKABvsusEFIzeUBJcRXqIUX4SwpODL1cyEP+XS5SSsKQkMU/apdXLAnjluxHGVI
MDLMIppuSPVKrcb0TlRgELEtTL1Z9NACSo5omejQeYpQ059gU6oZhvF8EcAZnSLOxBEE1UQJLrAj
yn+pih15h0Wol7AFkZPThnWBauMSTWCEIFOE7Ah4VJwtbFANNF2pCCKjJb5NhkmhzGoH8YZosb5G
/kk+FAjQLAK9znbKXFyBUsq1RkaPZ+JcqZnNMxcuzw1OxtOswZ/rFHvExBVnaAx/qN8cHuwxpXZb
lJGJ5bnyU1WnOVx2FJYvywmWRAPC8a+tidnupjIpDRWlFtypWlbsq1LHiQU93b3bNuJbqVFDwxiT
mhr4+WI/wOm66U0yrWWotlzuit78gDRavqAvjweMKrz94HDPlkPEFEaWqN9U1DwR10g7DcJqTinH
Jjxvcd/bz/tZ1PM1DHOwucyajIqkFzvEvGnNn/Ogy8sYPNt9NFe9iZHmV4AE7UVz2RLm1DU/OoFF
X6QF4Y3TVZSN6nn/ICGEJhB1yMzmc4K5+nUIb12PCimaS+ldPvRUkTAsX9ngMe8Pb4PWUgLu3DC6
cbjyqTtRRO0Vy7xxQsXiqRg8dy88QiIhceQaapzovBy1QbskEjZJh5eRnWj3lY1KWNyxkB4F4p3M
1GKP2muxt3SC2Hxeg4gQ4bkBdVxtalpPq3zQuM1wlH6UA2FylVKfU8tMv1fygsuWe+wbGnHVMxw2
DBzp8C8PJcG+pWjpIrR2ERbRgI8hIUjDbVItSXPSTYhh3kaUI4FSS7KTc7BRdzGoguJxU2A00Jcv
ma5QoB6oGRtxQKrQEjgbyC+vdIrLax57Ns/hmh0dZoPKkbysSzN8IquXuIrr+ZxPNCNVqNoYv9QU
bR4qh6hdmQZKFn3TM5kq11vUc45SzKqfVLuvyPEM9pqiBnfjQL1Mz8Y83hWmJS6GKqOIOF+VMCb1
dZ0aKc4o6PhkdmxR9UJl0xAe70NEyYQzWVOdhhUlr+BOQfUTTvfTKYJx2/LTFwXBpoGNN0kIvpLV
d0TbCDlEM2U7HBZIYirszJDafOl7i1mbHMXY6W7EUelT5qDNVLKhfhDfiEoSc9GN2EAu0OzxiFs6
K77GcZJLdsBu9rEsA6JZiRFG37Hg0oXAluqU1A//8XAwZZ7wxChaV79ZA29qxaOyK6Z2/II+rNzk
URJjfFtyoGMi3NCxuGRo9oc3sBrBOE0WFjOVPZGRDY5Eqjn91ZlTaa+jhgT2UCh2MBk30Zq9G+Yo
QI6ClAzXlG5LIYEvHnZOlqDw4prPOApHSOcQWOM1Uq07CyPGRYpb80UbtH8Djf/TqjzbqkQR8Lek
7QNW4Aqtsde3qMNKum3e9ysPf/mP5YP3L/BVNjAri2qXpv5u+WD8y0IRBcaNS1sNWyKyln88H/RD
VxINEMwd0COYNfL/9jI0NWwOZyAriYzNLUQD9P/H84ERgNvMLosM9qGx5hkS6a5KqXw3zn5FhPpb
tK+CRexCBfhtdk70ED8ibvBmBDgB34qG1weEfFYgGDGHq76rI/GI1hyd9XJcDEHUnWFTnBqJMYBn
wLdByWf+739L9MNWCaa6Siskc9IOk1T1punzBGz49PjHn0QyiazNDFZSGev9QD24Ha+sp8qXnOc0
S39hHPQr4d//nWEsF+w3K/5hjdCPQIcCRzDy48Fbey7NRSyxs2U6xv/G1LFXQSjB0KeFfkwcCis1
N5FfrPDnyOv9qHaEH6VODFgkZz7KZm5+ryW4mDba9A/AfxsQII8R4E6Py1brDZUfDbgn2528k+H4
iHLnY9Xj6/v5DB6Xfg6DGdBikXKgmHKsPYD5esnZLCufUiNFPp4SP8Gve1Eq8avqzj6BSAsvNAkU
5fOBT2xFeFGzGNEB7njct7brkmyY6qVPGaT82iH/tbA8xHjR0DHOnK//Zu+8duxGrjX8RDSYwy25
8+6c1OobopVIFouZLIanPx97bFjq9pEwPrcHBowBZiRuhqpa619/eM8EeLtH4Bl2BfiqrOpfP8Zl
EMOMQUaNmp3UgII56ZZQufj+v7ihn66yAi0/ra2VYaE0hnoHLZgwiW6nJ1WM5emNxfN/u9I7MiRJ
RmnFQJwPRA7zxp3E61LRA/x5eX10WwJsI5bOgLvhOgwq3uExycDE06boOvTInjDD66qwn2A6j5b9
3JDljn1EzfADZHbntExIcSD5g3bb0T9+KAhyfZ+P0wtsrFXW5fLTc63iwvGLqi6gCJrVptYVIaZz
TXmx2MW8DZj8b4ygNXbYoTsHnVysjZBWQDlllyeoGSjSRlog7PWxNWqZBX59Q7I9QYbmmsSzG7z8
x4xt1jFZiKusvS6GHrHA3jIDILeq5j+Z07jYgjSYTOjx5fSmprid28D8lHtmdXRiEb+oghppLCbn
EHtQsaqZ6OlRsKRyb8Lhn6w4ZuxgkABpDeVt36OrH3JZbmGulvdY2tonfDfHr03MQWP0Lr8dc9Db
WdjVefQ7JaLU89NqO9tS/yIwFEYtzO/R4FS+FjE3nau+3lUk114zS6w2PSw4uOlWHIvQGGQwgaT3
wZ4U0HrX6AzkRAOor7W1FhU6d7cU7J0FhngR/AgTDgf7W5pkeMFiAInX8GTsYLxXfaRQeZ3sgkoW
NWp1NvQe8npBxeUHhRaRjmt+SlLlnKfEEC+JX8kndwTUIq2r/ty4hfkp5t7r0BuBZ+rCHhZ+k4ox
sfDqoI8sa2a7mVybllqjnXzqRhzXqfuLW0K/+peYR4PTbFNfu4P4oRu80wHHxU8EEf6YujG+792l
Oo7r7px2XXWe5TrmaKl4+XyDQKaY6rvTHaZW9pFDpY9gp2R7lUgrpBLJVpf8oSSEG++v0B4YlSZW
HVwLNyl/uKR5XBmkXuzdQaJ3MrWRgcHbypMdGQeY6vsXqcsjyzMeAsI6AhrsdI4K0iAf/AUDUrJZ
svwlwA45LJqx2hAeIGAZYHy84IXdunKfMaisLw2grWDjprF6TuNaC7bMTDsfq6Q8W0IX0OKCEJ3l
k4/V4AMDpuKH6aXEweXJvMVhNQ6hYTUHWxjBU8XifrDIYxIRrocOFq4wdHIk2anCrHYC12zxRED2
ZfIK+njKHVId6qQK8fDVEBy7wVPXtCy7NbswUjan7ILPMw1XvTqC4k2ZPiHOT9R+8EvxGqBO2AVr
7CtmWNCKskDJfafiidI9UM9Lu+R73NN61Itaa2Y7UVvOsl3gDzVh2yXjELpTbnzBC6P7Zi6sLVtj
9riRo9M9Kq+vPyeCjPu36NsCLM6BCK5ZJ/hwGXPIMdMiI+dNOGmSvzSJWZ6mGDdjxmdmlLfiBz1Q
AHXItU78EGOHx/680eaOliiFQXGF2ztz6kSu1r+8ocHi9B3wbI1SHxCA1Kz4XqgWP+C0ntLvZR04
hzJ3gfTc1F0ubGN4rrtZ7ZE1YqIdkPi4XUa/xGwz+9HBhAobDb/hzpB7rLy/90NLVmI33ZeNCcNB
fRlImz4VpQtSFdfumdPYu00HFiXz7mkLiqEuVd8G2yRnnaNHj0OTCO1PvlEvZ9wmd8UCRJAsU91H
xZh3OebVIiNxWPJRsyuShi3htZSDCK4t6lomhaz6fJB0dqqOgaqJeFladrdi7NXeWI/+2ua+zUK8
Zp3mX/uI0V/lhFG8pXoD3ckIoEFo8Wka+KIwHItfhgD2hi7naqNQw26dbmEZFX4TYOAwYOWotQSi
4gisRSm5MreGS7anrctXx2GjbFv2DyzxvdslIzHAbNt5E3sNeJxjDf4tjt8tACRpRqRF8RkOQdvs
pV4MGzELNjFzqDbuyKVbsMFDhokpTANj/JoiN6xLWeI73OGUjD/Sts3ktVXj1pyOls9LKOrrrllL
+8qsztKo+ZhofocsLAwbDSRPJ4sD4AwXrOdt14Un97nPfeO7PrJbqfUbcfTFuMrjPrsSzpTs1Ixe
zxspZkJN6x1iaJxdx9wpwqPWjBxrYUfsqylSi1s9wmgKrhcvLjeTTu4pB+6IK03Pzi31tsXfxS0f
VJ2suY1leYqXobjtBvYeLWH3GAMWfa4KnnlQDTtLIM1MSpVdWbGpfwmMoT+D9lASV8O1n3fy0LmE
fIsUgVIRJNpl32bXVmapZ02I7nqe0v4yFssnvNRHGDQw4fwZ+yt7MRziLMnCLNOmuCZXK76R+Wev
wZubGfCPKlm9K/vskfX81Co9OZg4FpGoUjRRr1sIfmdoGByLyZ7N/YvmVENoehx6q8TmqGWpfMIV
uzy1JTuOXvhwpnRyi/GTAPf5a5MlHgHhD+9gR/s3hrlLyBDndhnhazkNB5ROdrsHbw9N0OAx7LtA
lMDtks1M0Gc2fCIiKCIIgvmxHBs9wPjcWxXUZGNtZtXAjpa1lRXMYptehyEyNmsYhfnYFWZxGhur
OFVer9dA3DAmLNkNm8FAaSVB4ibcQ87zaE7FwuEjW/Y/UibjuwZAHYOBXOAzb2eqSE+jCCy87klH
Uf4JZk9VhrE7WJ4V0Q4gawkXLAt/dLNISRdRefG9duD6GFlCwikwOnzHOWhXsMjRwTwn9vXZX0UT
ZJb0/Q1MdCzKhU0iAMOURCANSlubAd5gKAbPRvfi53oOqWmS96OwJiiNhgvWRX0P36L2ZnUqpcg3
Wa1/sf3hUAsBh2G2AJQdhCamy/pi41C3jiO0S8MqNfhwXoEtq23Oe9apaYWVYGA9SL8/mA32N1MT
v+apk5POZebksDDQIrzDeEayM10NnNGMJxKytkrbHLQokNZyxXJNvibSg3SSEw4NCj4FVLeadswm
R/d3HmGzOQw5tm87oTqhYbPHcMTD19nU3PAhZyjDuGh21B/Yvh91SGtBTEKfg/waR6n3XWCN0R5R
dUN+SIvCPg2qK35UFmbU4diPUOfDxKa0klLy2FJh9FfKpbIwchTvtUFZBW/vlYOrPPkmI9XZpNXp
sho+qpwH52xjin9RtqIFQu6Cba8aAOq3hPhktaCzCGmqtrZXxPcYk9qvlouYKQz4v72vGd4tZD22
23iesA3IMvHytgeWJflt0bjk5h/FYWub8UufCsMagriuBw7TeEzefi3MSW1N7KHT5QGgkL3XHNUl
1qG6hx6dmokYp+xqRmQLA3GhxsoDcs/Y/JxzbxWQhYzgT30zdPmPvwfABscgfOA+uIl5CelJ+O/I
Q1sYT4MOpJtzvoxe9lrK4S6eOfJ/34d9aNT5GLBn4UrIU4Cd3nVHEH+cIgHZPaiGgrQkaIjDWpKo
WKZvCbjVX+Kk/9389kMrtF7Qc1Y1JEY0H+xZypZiz3ZzjKx88p1Cdsxqk3WlIn2OD6vHk3abkxR8
7Tr+ePN2BI9ErLj71ByNHfRLLSIcz3klMUPtJwKK/m6fjW0zulgIr6wQnsu754HLw+giO80OAf32
3tGS6lzb45/W4AfEgqsAVGDNiOMqJgjv+sEhG1TsllV2cG0qVxfLLXzV3D5qYDKQqJATPzILKncm
YOr59y/cXJGCXz956gOYHv5qkfPRunY2clu1ckQ43o1JzAgPjpQWx8FLMVCXdtXozNeB5gRPpT0/
5cHc/NBqZ9z2syJqrq/KNFs3u7YPGzn4FvSamlrOztsDxS/DYChj35rYiPujFuO58xfi8v949Z/w
asNYGU2/kdZkXzFRei1/gar/+kP/hKp98x+IO1jk/1KvsRf+U9kW6P+w0QoEGLE66GRtF9X7v6Bq
/x+YDCHOcCGz6ADJ/Ip/Q9Uo0LA+XKFLFg1+3H8Dqn5v2QWyRaSqDfcNFaWN2dC7NdFMGoRf2Rnn
ksFn30QqKbLp0Dp06ZAvSrwdqnQmSEPkhjZSb2K0CNklrRniBrXzSl5daRowUbEhI+NQuAsep3h3
2uKcmI1G2l5csraaskNH8tOTvvlr7fysn1l/2U8rymRDBodeheRsHA7bxq+HiN8No8QzoD1DApnu
jLTUIoca6WJWns4gaqYt/f0FOQk+XBK71fWQANd30SK+w6a1TJL6NVTJ2XWDi6r3iBOSiqN+jwlQ
0iCCaLTmYLQ6/EZcqJopGmzl2YfAZePZOQkBLMfYQz8TLgqT2JB4S0AMsycHzC8zOOhVOdBtrfNd
aRr9srfjsjqLbjWvBVDhyDbyuHXDpm2KJXIwZmemOZY8a81V051cqAxMY3Fe+7KuulA0PpcKwAKS
bevFa8XvxIYZko0GJODyRqhs+24YdthJzJezi4KlRWbSANKx17cWZ++MsRfOuT0RYK0PiBB5STYn
W8geY7IFUZlu9NSWENzTxHwwoDMsYeZ13BvxI81nLSV8MHFHfsZkZv5ErqVZfzbVSF6GW5lNek3k
PL8omB3ryCmbTo8tkijcZBoNCp4pUqNDMc1E4gqfIU/bud7s1s8mw+P01Lcd31/SyQUsi+iHu6Ut
GRBb0pw+1b4xaS+W2fPksg4/aUjP1VQd2xp5UKRwK1+IKIEBRuGu+Lf1QDTrlrA+CqppaSAdacRX
pCtZBzivIqIMbiqc7Wy1AXdeBVv40zDTcKih5Y/DgaCbabBRxNmFv1rvGh5SNtu8Bddm1PWcooqp
D/aiF8WW52gNkZNZPJZMk4AIkwNT735eKl6rWp3czzg7yPS0rK/EWx9OQLAM749clnPQaAAbmew1
NJVYOV+mCRlZmq9DMgedmg4rI9SH5pMZWEi2M4tQImeguscxzdtUypRbtBzJRjqNsXKZp/kBxmZ/
xelDY1QIksKYrQ6IMUTvXM5z4j5pyjOuRlXLG+LfklcTZOIAcGz7UWaW3muZ5OpTbeligqDEJ5uO
sD0V+lM/SsVaUBfEi84nc3Id+GOVFzxpmDv1t2a2aO7GUR6fjWo9Hu+YFW57rfeTg1WAk2gl1hZD
YxnER9l+uli07ChZvwKX8u4yiyLhxyzmof7MPxbiRz2N011W6OALLvL6qEr4Rjrm9UNE22o8oEvj
9chca9xQi8dVaDsuEgyTqNjPPBkWl0d26bLP62qMd52u1d1zFzvTnc8W3261xeMBZyamKPucuffZ
QX1Rh/HU0WwrAWAoYnO6YXjRHAbynaYLiyTUhBDDgauAUIkFE8wOXA5pIc+F7Hh4OAPhducyzc32
AVWvpj0Rtrs0F73Zau3NPMFr30nq4fFxKejhHjNbL/K7WAnIjlDMG5BIyzouaq3pl7ngWdLQ8Swn
faQLCIKEB8EMqj3E0kfnZ7OrkCHWIE2M3j7kfNJ4cWQwso5dtS6KvoXoEE4jFD8288p8yAYN1RbT
p9R9nqQ/mNcihowCecjIq6+eNRpXqesD9Puy4JpanoiJoL+kFS+t0UIgDEm8679Zsd/nn1p2CIPI
3nhx2uuqKEvXp7bR4mDrSWIBt2aOJUoI01OcusbjnfeyNa5Ev1jTJ3+Im/w7smrTBACam4TMPl2Z
5nXB+bM0sBDgAB7j0vSJyqwqV9ePqWnRoOOhDbiuYceGDGyBj5Il/lWJa8Kzo4Z4zRO89/D1GyOj
qIZHhHzaFgZwuuHD6CJrSNKjJYMYjR4hQGGRYZhiWMZM7rNXOAdgF3e1QRONloFh09vsbLrvUjAE
mOOSTaY61rWvP3VObUZWob9o4CxhX0ImyeeSBL50nPwD4VvJF9nF3vcpIXi8NNrymrCZi2Fsm3mb
y3a6JbkleXEsVW4LDqkNZZ91x9CtfDHstNiZpQ7WQ4IzYfO9194ECYmHXp3TLJIYLC+zOpGPpui8
MNC7frdoPf23mvCXIyKQ0LSxvlZyKS4c4IXtAPPslm29fhHBkN4rW96Mnj6JfdsQBdXMJPbo1J17
lVXZfdK58hHzzi7ZtX2JaIADbCPzZjlJLch3aFCzUOGEvhLTgE5Iua0eOHTq59Ip6nQjlq7c+Zle
fUpdd320JPaEJLwMZeR6w3RVu5MVJsAgBNZ53Y+s9dqNhCt+MFdv1xGG5RXpeZ69SXWnJHNsphzY
dK2pQEOLau/LZl6nXFZ1XGP9dolj3Iq4qvc6thwbEojqZwhWQD9o2txjSTustnPhDVdNb8f3QZ26
e61b8p2j4dpDlMDi4wniulda2jdnNuz5gBnWfBw1I8DYJh+3c9eSpgcdNmqGWcCf69wHlanlm65L
cQ78YDm3ZRvIP4xk3/WxlES4IPC/t6bSotn7tSRqqsLySZuGfNTXYBnliqmOOBKQQwYeizClOses
8sPv66J3Q9K3q66OH0izDYIF3s9j7XhJvXR0glMDpegzikU2hro3qTF+f513PezbdRAb4JBMtbey
Hn69O5VW7tAFSXyyAanZU/WWPXtlpTpTzIbx9y+2jnx5nAbMkPf2IgZrWEsoAk++BDKuVvbgGz9A
y4Zg+/tLfSxkacohtlKL63jlvB+kN0ng1UTRksHlzsZVubLSHAyxgOH66tytjk1/+3oG5rwGn4nu
IuV+N9Q2/IplKwvntExp/PTXEVSmOieGU64jjS4jVOgPj/Nd68274+ZWcy/07ry898X6XCR2H7S9
fYLzSXXlwcTMKEvoVaFGA2mCyfGnIq1Q/LMOoDz97Y+UKZzDc9axMTMd/d1NV6Xd6JOE1T4M2Rpl
BLFtMsY/ebd/XApcBZ+dALNwB/eAdwtQxuZYxlnnnhKok4c5g6zo+X/0tfpPV6Gh9Ml7AM74MFt3
e8tsHI17eWNeuBnjGwio/8Vn4uBpjQMC3c5qh/DrcssbRrPkizonM4ZOixsSH4WaMSLYQukwrvp6
UssfWrqP+xd7OnsYt4UbLZf99ZJlpuJ5lK590qrYfTagnjIbVZQiA+6J2xLGrxm63cIn8vsV8XFn
wbQIygzBFphCf1gReOFn+lITN5sPrO64Yp/sXQgzi4Bj/ftL/Ydb5OOA2kQNjlnX+83SQ1nLpQoT
fujKSCyM6rx0jCelvaLPawc3rV/N7y/6n+4Pv0IfYpsDHcNa+9qfiBAK1rqVBq5xki40lrKAsiB1
P93T6Pxxpb+haL/25UiaPAfPXS/w/I8rbZ156uwnjEo7KKXCKBwccD1d3tVqaa8qBP1MLmbK5Gmk
rmPwNndXqkHBuWN+ZdNcVEwL0Rh8wwnQoupcSobvfu7Wf7Ju/7jxIiuxvJUvBYPJeE81KzNnzJAt
8oUXYKZRFkNCFpPGeYnrPp+aCCjrf/8mjI9rd7Xdp64EioTn9p6Tkkjwkpgz7qT5GrXu5Fv0D8TT
oa5sDY7MtI7X711kxlUzyOYzRNzF2FhZMN01ndlI8iuHpdlRJcFURV+S/u3DATQa5iQ8NYt394Zj
/vSp6A2eGcpn1ReLT9GtO+LFSJiUk7xSZjB79T/BOB++TUiF62oAyuETRRz+67fZZN1a9JPrq+yY
KFo0PCKcm5LPdFrHG79//P/pYuBGq8cUEX0fvk2oFAFm4cSCTxhC34gS9T9aJLocR6/pkn5/sQ+v
mjvz8e03dNxx2M7erboi14y6i/WZVHeHxjLJer4sFiJd4u8vZL5T4kGFZbtciwf4jBzp7ysjcuuz
ya29kQqiTbsbnR5uiDS/6/EUxpq1O9dCgYTYCTKGdEyZusnas1qw5PUYrJrpLs1ycAJtpFli2Ie0
ZvGYH+uaC5QF6mXtdJJ3aM+bnOZ4ZFxy05dIrYu/uxG7ay4FYzLONcif70uhjBTt2iu67mQuzI9H
phRntDzZPtHnv111cSm+AZtRAJDeh4kIglSzVxMChxY6MaIBwf1j5x5sCX2pznY5/RE/XE+vnzZG
m2MNquRqxOcbEJDfv6VyKYjkbh375DaT/Z2IAnVq7Th4egNEXI+4yk2zSOexmibzDweA+f4TsVeS
JmRNiyuvM0jH+nWZ2RKCATwXcTLwvCgWZOo+RmP7GcWuZUY4yvpfkDPm9kZVDHuvggQqBJHgSXYw
+xkmBcGp850+FKCIS77iNQ35eDQWQ8s/v+kE2sLtBHp3I7vx+lkr+ZvGzDkE8IEYE+e+Vd06omPG
v35eUuMw2M99S8C8aue6C9FXTDfOOAGNdTHD23MOcAR/olHJapzICPiSINW83ehGXtyOoA1Xrdtr
+8nO3BtSjbRlTwQ1w13V40ShexgkkNcsdJKXPWcIwtRu64s+t/GR8GRNBlyFNygN9JKdUPYZEbIf
Z0CUZ6QN/hxDQyYl2LeuMCWxFrGyqiVBWwvCR0Ma38bWzwHFNVSAUTDVKxiKHUB6o+aJf/a0Bi6Z
Szo8Xpct2fMHElfoispm4d8ujffP4lPlMchLINe6pqlZa2kpHayRyg4LiNxIVmrr3E5Bfkx8bbqr
p6VIb2AJSTKgk0b1tx3km2IDnYfVXRlFnd9VC3SSTTv0RrNjBDnd5cR6XSSuW+V3kAC6bxNz1wWE
VzjLd8stB/uybYwVihqJMg4RuPEHuXXn1UGsS2AKxGZmg6awL9RqbQCigQMFmV99Pu3cGhXmBhwE
5KpfUoBwv5hdawt5kL9xgIYGI2u0ymMziUG7n6qMSzf5wqkV6IztmzCVVmdel6Ny+jsjIzd9k/O5
pDf0q+j0jNnDcAD6nn1Uqu28fINwR4uWukQo55ps4c6S8AWVpaKRML0x8y5sFRvjMUXaFnOuGtBZ
qlaCafmkvy37SdLDhkzLQRmZOE/tg1E6rURt6PCB4dVKBrOWtZwNb3UAmD1fH7I9oIbUZQp3QhCN
kJfs2olMVxLfpx9Bv8Q3iHKhlb5BcI4c+DFWOhkPtjCd1yxO03jbDR287L+WlbtS5vRVWzN6OGC9
lkR0kDfvEM1lTEbKFJRTsYnMHmJD1LoOX1HjrxqkVDo8V7NbMXNLdMMXyMmj2k0QE2/+Gs0QZvka
O9ZaSCQ2tZ1febA8DbEisS3wfFgT03FAQAsC/3b8ee4AyJiCXXkXjsc8Isz1bBI71Nt6d4bnwzIt
ao1Jg5xtHqyN/Zq1E4GZZLdd2fBDDB3sZFdLsyPf2miml2HyLA0rEM/J8zu/Io/n0pmk8eAKUdrR
gPnW/N3XmGRs4Yub9u1s1KDA6UxtTD6lMXoF5zFjgLQKU+AKvhWbaQ60TLu3vE8U5nkPJbPtMTUI
ZaZqfFXiGKJAxBbuiJNsO9D6GeNDiHqIX30gCdhmp0LXJ6A2EPLeByBbBiXGv078/5+T/nFOyqr5
qWb5qOvJyvJ7V/Wvvw5K3/7UvwalGA36q48E49BVvPCTB2HgvalzdNd/m4WCXfx7UBr8A4c+5uo2
mBCtm8eh+69BqYVzYUD4FF0dfg/8zX9rUIoj36/nN4G9NMGkjdEwrM7rb5T3n0pjC1pAQe6Bfi51
rUqbAYWxq21QSMc4QhlTvc1tC6nYbKm63U1keWAqVfcWSeUSLXSxZCVzprm7RDRnBxWsashy0yJt
+8kIqK42Y2d8SXwzeSwmVLxZ4jqfFILsS2yU+psFv+F4l1WCHJ0KquNlMvIvI+VOQb3XREpGXS/K
sydQN8Ilv5Vtb33RRjx1zkyjJlyvXLO/UALTpUcrjwfvoluaBR2/dMcBklZhDd/E2/DW7CZmY5Ue
4tuxW2asUpa8mzdWq1swya3hM2zOkVnTgDvfZW5l6FLh8nn1Lufd3uPCVbiRZcI43tYyzh6NdIZW
yPxridpMAK/iJolmGlOKe9cezGPn9enenMQ3SV2+zbxsdRdsMnLQgPX3wsweZiSPN65ggnngP7Eu
cbqJC8zUEG72BP60Icxka9sb2uuU21Po66IY0ch7HBQYPm2JVw2gS6Ji3ABUNs52oc28M3TpXKqA
eZTRD55xHIKgoetfgvhpKXzvvvac+KHtZ9M/YqZqaRvR1Y5EkmuzM3ttLJ4VmsKtRtRqlEP54hnU
KmyGqTy5QSXPfe0xCB+KMVsrm5jZ8DyP537oEz/Skjrdepm73DVlYuMOGydMZ3IDd6m+BS0y+xHH
8HEpN4BHKiWivhE7f47jg10V5nO9WKjsl05bHgLpSTvsk9HLDram+/Ipa8nseUxI+vH07cAZO2lb
EuuDrtszG5n17pgmTklKsJBOZrwmHcJH3pw0Qsch67bo7MhECH61wGLcTnoMjR9W9hHs+s5PY3eL
hxKM0Hy1h80cXJPsqimQ+QY9hGocU8I15jcLO8fEXGyJFQ5EPumEmveQT7grOeYxGdpLZ/ZFuIxL
6GXVld0sDZEn+R71eXzy8nJXUpk+alp6O8HYClsus4Oe3IcIJT4b+rjsGCHEu1jN96Dp3bHBjWOL
O4+4aApNP9aOne/6uDFPGPP2YU45u+00SLWFPWUnGyhpN/oVvklyXo56w9I0XWk+BrP5UvY+rmVG
4oUi7TVYqULtqtLr+xMGqOJIVfalpZo4tZmdnBsmE5tlKUiIxv2D8VnU2fWws5ea56NhiVZoZZQ0
WqBBlRRplKTpd2dpnhFEYATG9AHxnI6m226xkUKviEHJMCcXpTMR3IEh5R5Xgvs+07rQqDIjZMwQ
R3YrjBt+vTgLZ9ZaBo99fYTgMXxHJTxv/NTi4bDYDk2t0I9wQJbJgsFn00Bcde4bS97lfnaxGDF1
6aDjy7g8ZG6/r/QuOHnJeNcFyI6XwtzgyLVNcJRqE5KWfWU/dk2z9+fpUmDthkvIMO3aWvZbFTNM
S2L7yYWZHI5l0W2MQn6XNjJ/sxxdJDXpcJ9pBGM0hhEFPbJnzGjYBDP/0q7hu4tiYpJEDndI2Ih9
q2Oaty2mtmQ4qka+rRqfft6Hu6fu6SItDYaD38qvi4ffN0V+cHLZLk9Dy8SMtGRxlQa9QNKLAzmr
wrhN0uZWiW6r+dzUUpVXk2+LV7nuZvkQezUapE4717Vp32Vm456quk8jXhglDfEe8JTTZ13rKGfM
6UfaF8Yh8TpalKyRIfYlxDAxuDzBWrO2Hdv6bW+NOCEsbnDMhXcXu+0tY3B9xzbhnyuhjV7U5W7/
iX1l2JjKi1VYW724EuagoqbP+73Oi9rpVTMw0XLSO2uagst20mE3aP3GFsVn7DfMiJEcjOtiV2Lg
GZKq5xEg2911bsnuAm8SfabYYeNl8fMq+zW1MyxfUk6Hhojr3CARWfQPEg3CziyW+H7Mx8taa9po
MnrxCK3l0cHIJpSaeu2W4NlN8JLDx5HveKjx05S42ZnjDrn+sXLFPjBFzFNs7CvTSJr96LdfS2d2
tk67dAe9Nx9q8mD5gHMmGUUq1dlpRv0qNay7IagvZJc+ubmJgwgmR3plzyE77RbJzIsdjIxebSfK
17201vwbv7P2XSamu4lXB8VaEfzGNuq/5HFiPEvHdzet5bHUNJuO1VOX0JK3qslPdMf9zlGNeW6x
LAwbVWeMzYMqjfJZ+ntY4MsxrfpDX4uTyuJ8j9I9i5JAqxlVajsOMxktcQBBFa4wbaE92F9tjfeF
IYXmX82Lbt+mxWrG4LXNJW5vWjSPqtrilJl+qSfXjkZzuJiyhjNhlI+GrQ4lfn2BWjhYRYBMp+3v
FTgo0rjiq5pKwrnnZ+Hlcqu4H4gDVR7Zjped1YztDDTVnY3/kxkljrNcTVhj4KMTN/VmoAs7O5mT
7GbNmsNuSKzPcTXUd6BHeRlqDGfrrZ+zM6nCKm8STcGHrlrsUnrOtRrf2MNcOWJjGEa9K4d6uDDx
NYHlYdK8DDq2Z5b2mGrjejxjllS5Qaj5ztWIkPcJskZ5rSe1mjb2LG2YuvMihrtSaP4x6PLlNCnr
0Z70+gsJY1pyiAu4ETvHG60utKRB5JxtVzjPcM6aW9UHXwtN3RipB0PdHvu7zilvxlLTaCC122JO
h2u0up+61mp3w+RWJyw2P/kdIS5Tlp9MDfILwKXamPghvbC92ocRrvqrWIx2Cw+qPVrE+25FpdK9
i5VC6PvEyxe5zc126nOQkGRU6r52mcBWekJgNoZEsfg/XFI4NwNj/NBJLfla+d58740aRJLB/2zl
Th3hj+s9YfmQbbTY1SMEVuIBcxgdPgXgaeARLWFZyO4me11EvDARYm2IMQXzb9Y1Py+hg9kW4lvd
5l9mXfPugqBUn6xObXUm8VdI0hxkBxzZnqgN2OoZyYQ0xa0d1norz9CrK8w6BpsaoUwuDVMe+jzO
I0ymMDYYguoOckSDZZSfDrf4iPqHxXObT9oSHKp+nh4UmrSdEWRBFgV4Fl7govutyf2v7M4SraQb
bOjhhsdMGGe3tIJ9HaC3cSB5bZEfcUDQXG96E4+T1DGBX7RKmDAtiIgjfLi5EEa3hLLv5osCTdhh
rIwJh8Dmq0zI9x4mmeGfVyvjng2ygzA2WNIP3X5M5d4uE3gVhZ1zeHVa+blhdHlO3NnZSWrBp1VR
MyOxkP4qKpit+yK1jC8AKu4XOyvxyVz6hLzUFF0NsPkW3CvfmcjZ4DqhiEGXePKGRcOoBEWBZV7H
NCoW67ZscZbGi2lTUHkg6MpUkkZFbIBLnls4Eru8UMl9oFGIGpcUWlGBjVEbLEdo7d8YY7n7BreK
TcG8DH1WspJTKjNcJicIOST3vLWTI+w+xPez3siqEjgVDS+qt1EhLfUQlvhubxyJyKiNG86/vMIr
u8RqJK77EJ6bPFgQDcK0FSgw9HEbt9aVSIUFTcht97J2/XOWFtAIe+ZNuRdAM0t3UjXtHfkm9l43
vgwypWCCD7EVRfwI6lSEsjE3sWZbKAlrkgudFkXJ/7B3ZrtxY2m2fpV+ARrcnAkc9EUwZkmhwZIt
+YaQZZvD5rg5bj59f3Smu9LOqsxTB31zgAaqgHJlyqGIIDf/Ya1v5THLW13t/JY8oYrrrsQet2Gx
JqLaqBrs3uMWfVHLcQKYBAHlCAQMi+8i009T2F97FPh7M+Ajhsv1hJWh3kFRQBmUlVeTh3MqFwEi
upnSEG0bMLnEb3gmFvWprp2HEHHJAYbiW1ENT6hqADR7y31f0qdYvQv9Ax0kIMt+2zg63dikL9wY
ah7ByRjWB5Zu3aYvyvJp7jsGKPBjQCAZDsspBWutRhuSslDdWHnNZK1cnjBeoohCpxVldZx9kUps
xewv+Mu4yufC22iTGERvDuInXxTXWL6ci3JwoQ5t9Y3iF7RL2u1EvtRRakiLr3RE6tilxA8N5ZNy
8mxbYBLd4zQOdw6ZbRTdgbvRRl7cAI1ec+hkuYfL3168IP5sdoo0PTmjx5/kfN9qpJBh54lIFz5V
j8A0YTb5pZr1cLHMOirrdoqWTq0zE1NfcC+dDcKt8UTVduSPIwv40J+u2fp+qek3oKy+WMHymjTe
wRfdcE2bq/kwJMqa5RQHctyhSjsU6TcjaElx9jrzWnR5c2ylumszG5BtyvGYtkGEeMHcNw3tLWI6
+wCz/GDVrmBalV+BZuQBmpvYTYMn+CpEAGXL6+wPb/GQfK5ryfVT2/dDf+PX8VM9Lj2AmSr5ZBgA
3gbIQSBsliix/eslDJ6DBsNeGNYHycNxA7YZeDdgoI1RmeLacZr7fKI6M7rcjPphAasqwevhs6sn
yjPjDqboGGxkOS88EvKYt8uToEV60KR7HZBXrLiCP2mVfrUlhgk7nvQmta1ObSYH2y0kp/KlqHOC
KLNMlIQtW6S8zbVdUODVGDThs1f3E7LK42jM7eqHlYc8MxIVNRZwu6jGjPmCuQKZHsNPmpymfZqG
oGDQmY4nqmqJxzytDk5YOftGL8kV1mRvr6rhUasFRXUd3obBkN9VmSG+uVk3XC1p5p1BIaujVWh5
HoDv7t3JUY9OhfkqUNYrPXx+IyuHBj8xb3HhjBCJ6uTaZmIXDSjYbxgZw8hdSEu1axzn+Ui3NEJa
3/dsNbYqSygAKjRfle1sE3SDuJHZ12Vdn2yZbRist0yA6APy4ia3d1ZaxLceMmHCh/RniNThprR8
RLsFnxhF7U01kLGncn1y1YhscRovyO8oK7oUIaoMP+EjyrZt4KP7LFNEuY1bUQapZTtJ/vouxO3I
vZN4M+UeXf+esCNiI2cLmxozTNJOoLxTffhlhVK7KMf9Gl604zTXfPVutSvwl+fYXmimgochN5wD
rTATF3vOX0YZhisiz5Q3PKp5Ck10CxfdhVdkqwWbhuTXrRX77maQhLow8t7UwmqxGHcm3pIiO3bS
EZFSTU7gZWde9bLtz11tf2sXsOHIsDZrb2Et2UVwuu9myH53ueJrrCXguVCC/C+KKTJQlW28Ouu3
Ej331eTkd5mFuFHW5U3i+R/qIOwO1NctaYRc/t087ythHpKJeUfRu/Qy5JqupF3+KoSbCB/7r0vd
oCTsbzTz+43SMRNuG01wS59l2VVUQtnaTH3K24PjBb0rQlvMqeya8TEldXEHZM2laNHniTs1Glb6
rjn0nJGuUHDCx8+jn38GpXoKnPZuRnl9yjptbWkhrziiPxAMVu2dYd7RanElM+WP+rHDhycy87KI
wToE88QYZeGhy8wX1bZ4wKl7CnKSZUZPRkB2q5BGZ6k+to7B2GSapmBvMWPm7HywdKJ5R2O/k95E
5xVM0CVoB3vDJCAKcBsTga2Is+mcAjXduE71uerr8D5PDL7IwD20U5tuURwuTygq7vwlBDnfCAs0
n7nvO9KeHaVyQs1qmKoeXD+iMfz8sYzTr4FoL91iXcnAe7WFxVT8tRflYeiDb2rUDW1uhudWLHnU
leG2zatI5E2+xVX1renJAy4M+SltjXTXrqP/1e4srbpmqBIwK1nyMNlWFbOAVCyULdim8zq/UykH
dNQNypuR+Tr+LVwz62xQ0zfIagv0/iNN+dhqxb/EkxzBO5hjs2l3VTdXapv2Pnt976oBuI7RP/Ly
md3NLIthzxQHBU4xuBu5CL/lCa3bAYLAog4Optxwg0VCnbKiZQHCqdZv2B0qt6Q0bjGhzlTk/aOB
27LblwFqz70y5KQimxVbfeXRI2iODwKV9rkTihZIJp+RGzfMHKAhmtcDFpjPnZx92eO9DzsmFr+t
m/+n5/WHr/UaZdX9n/UvfqO44JxL+//8+Y/db39Ovtbr9PunP4BOyHp9P3xV+uFrNxT86G/OvfXf
/L/9h79nav3NJB7Nxjq3/teOpQ9fVVlX/R/n8L//zO9zeF+8c3x71WSYAlXMd4DW74Yln4k61jWT
b5XkmFVD+I85vPuO/wPjnuWj5EBUg/LixxzeIicoZNeObSYQJvquf2cO/6uoAr2bgOfCb8iLYFha
//kfhvCBGIclI3nmyDOaiSAc3k2esCb9w2fyT7xFv67q4TUhSUFpGqxhSOwPfn6VeGBUYONMPw45
McgkbiJkCmaSKyo0A3clO8ATbhuW0TXWmJe/fu1f9wzUFUhvCKIASsXKgQ/75xeHQkU/I4PwmLAm
gAGvGMGPs+B1XRPas4DxmoRlE266KrO33aKzrzPhuExqlWdv0cpjlkBAdOjHoIhsLEnnQRJJ0wU5
Fqm8AHjdawV2MkmWm6Hz44fSK6bt/8ObQFoRooU00XP8irU2ldPYJeP0I8WEtZudetnzWHFOmT/p
p9YmWyUWEsuTUUKNFCYq3ikEK+PWyRoQhNzpzquQiNUdvZk5Aj3gYQytOJAgSENQlcEIRKLMhn6v
IQZS9q1gyL9+D7+Ihb5/Dwi0EFoi4vG9X5VJnWMPAwvokFA31s3I9oDIolU4+PXf+Y9/EaL99krk
haJ4JGTuT7ptF5dR2Qhe6TvQWH+nEHpBe2aH095Dtf07GdQvN9H310OGFjirmPrP+cGW6KqqNApe
L8nUPScKhp8hCf9G6vhPPj/scutyDqEbut9flF2h4rgoJiM4KvSVB4bW3xo7zI6yCx7/+ov6bg/+
o7KGOwZTlMnBtJ4LfzoU8gRB0cQ1iB0ARu7iQ7RNQ64ZrfnidGkDlxUpg+e67uUDjtrgmiQYyTQV
yms6VMsVZor2nrRWFuTeCD23oRIZN6Owl2Oy6unrAthnxrX5hBql0pHNwM/YJOxoGFqt1N65IeBG
BBZVH+uej5O3ZMe/fpO/KZJ+epfgzVdVHrz9lWnlrtLSPxx9MdUYniI1H+EviE2Z1OArk7g7MbiV
e0JJ0cba9be5UMbWxSyy4eLNj0WZD0C+mx4OsFKXhjpwNZ7Y2xYh9kdhyezihtr55KO2+ei23k6J
yXovwpL5tpoKClgvLh4tU4Z7fHkU1yMmvTSprG2FE/Agk73Ix+QTx5k8er3roqqw3COekPqKp0t6
LJvY2tmJlx1JSWQ8Q7e/Sy1SOju7Dh5V7OYnVDTlthJtirk5id9SHjwRmIbkRGjyeNswGWw34+I7
12WA/hELN7mxo0XqCOuWyBs82vdeJPVRqlp+6IkPIosG31KpjVs3bPQXrTVziiLtVwKOfXBjJ8cc
6aVWRB3rbQ1/ce4Z5pmPKETKj6xP5LdGpAh+pBlqYmpUijBmqk0AFVU6P/tBRfhUaamjCxbqBENm
vl4Yi916BWEWfZCtaZBlNt0OfdV+rtizvaKq3BlzCIkrll8NaQQ3zEoNEBRZsjN8dS5Lj9/aEy1C
m/A0j0Z1qWPgMdZMABEkaYYUhl8d6PGv189zWxd5EyE+NDYYx9kPlfaLm+KbcebUPCWyLK+duNFP
RiF79BmluVzEQHzUhmUirGeeLxHNEvFldRichsWxX1XsdXc5n1N16omGitiK2Y/S2VdpwxUxYlMa
Wtt+rQE67QkUMrZ2MxO5Q4Caeqo0+5BazhNfDV1CN9fJcdLDPk3teysGq8/ZNp56wuCYb6C92KjU
+mIrvnPlieZeK3xJ4KxodEa5hacFHCWWCop4j/jFNM90NbjBEodpTTgn76s8uWGM9imdtXlM+958
iMUClk95H3UvXy38ZFvGPTk+HfyZPdmwe1spce3Pw3SuXODWTBZm0GVEsQ0YtjaggGPmIUbKETWs
/i96RSev5ysjAKgmqZEjusP4hcmA5pdBppxa0olSaVOZA3geubhGjJU8huQeV5lXbXNw+dsh8ayD
6lguuQtjJRgLJttQV+Me7cz7IetIgKs0tpqNaeXN7UJW7Rr5J9orrYVzSqu5OAo7M49+ze3iGbo2
wW+1GLmGnTUB5cB1gwSpT1npmHn1pkYnec5jMXxZtYTP9qimcxkE40mObGfHpHGuFeMN6EEyjkgF
GU+D4P4ytKQlKrB52vi5cOadqiz0l3YrYK5hrkvKzWws85MzmtWePND0BC0MEnJBvAzOy3gT2kN2
EF5bXWfzKnA1y37j1vwRI6VsSDad23PYAA726kEfDI8cje/I7Tgnomzs1VRfiDSFhdNQFCwjVG+1
Mrcbi8zqLOHJ8T0ExjIHUhFHcOy8Y3X2PTJGJqUlgxZ4HUtvdh+XcHJuUY+bF52Z7bCFqQSH3SQN
+CvrPNarhbkmcefqLfUBLdFT+wSw9BUrV188GuYaf1g36S0geKqTlTlerxkxXhJC0Y+ZbLaok4BA
YdWRD0XitM/fk3KkiZgww0Z3Z7gsggsJxn9ySHFr1oyHuu/ISsuQPCxGah6LHHNtrniToN2WG4/O
/7wAYjlqbTcXOyVTy1/5/XrC5RWBDCS8pmZlEyqw6Azj09twjQp0EW3uvkPiHddJIEA1MSNHZ1lD
ssKi+4jeD367whYKrTU0D+PY85YMD7AaGqoFooTM3Z0dpu6tWHPlWB5mBzxbpMtgnI1Cn5k3tQo4
95gND3WkOo9wQDHmpeT99OP4ISMiY2fXBH/kuiBdidrGOgizbA/EukBqUcToaF4g3RoFT94FHhe/
tk7dT+SloRuAGN8/ENbF/5LJ8KBMq92SjS6e0fJcdThAD/7Y1mQ2rmBb6kX7yp1N2MwcCkIN9mWE
0rhv0nY+lVClo7HI031tx+nqoX8UsYGmte+zjSsnF6mFeafiKhyZysKbQ6ih0wMfvy/fmPK16TX7
lnbkanZ7JIPVoDc9XGxWiZaKr0Mokg0nq+4w7LMCSS/z9J3W9P3x/j/dit5kb6ru6m/9z83n94by
H53p/0cNq7UKkv9QCf0T6VjXZfynabI/Nq2//9wP8Ri8DBKaHegx7opdXjvTH5QN8Q51Jm2sRX36
I7r2H92pbb4Do4EVLrQohT3f/beCon/tGynKKKcBcxB6j9nN59f4Y4k2mH2QUiElCF6r5cZcE53s
fMUfOEWIvNtMUvUG9K59awQxnH/4WP5Jz4oajr/9jwUivXEIXSbAC2CHWH1+eXW0U60rm06eypyM
Sz8hsYI4AgZJS4k7zO05f/rW5QwALsHUVoDtdzbjmoJas3h9WshzazdY5omTYQZJ0RwKjQpXxjRi
SF6oerSBM6CRarGICsuG5SrOfD0wSGo4DCBW3IQ+iSxrXRRvdOrM8vI9LJOoLmTdbUZUjkrtkBMQ
P8MDHAM/Ujls+mCaUM+uCRsNBwx3PnLN2p3XarwiZIFfk5ybeKqaVzuslj2dMxh6+I0njbuW6Wjq
sIA6FrpJBvVegLkzzgErCUHBwbf0ZUwoQPdT6LMKMsc4yXblkMyKuWxquC8pVV4NJ4MdVXpV93Te
9mZiATTdtZY/pBs/CabkslAgBFTZWiQPU2J6GCJk2TqbLCnhilkdIo8tB7ztnoSz/psJkR3+86xk
Ux3Q+WD/IKDH3Xg6ZcwXiw7+gpiCxQ4AT3IsZyR9eDENDqiU5HO56OR29HW9q+k6kVP5um02iCuC
52WYe4MR4jTv0GeTpOgt254/rVJ1MPp5O158dixdJM3EPhYYAlhaQb+dYpCgqrjHe1wcSlWaxM8F
6J7DfaPGIOcA9RjOMkJvnba5a4ERcME0PhFpQ1ZHhg7j+9HT8xOTX/lsplpu/KJKIxtOBO26dL8a
1Zw/MJMBFxvO7bYKDToG0kpOPYFNL7mLzoAQEqhTvqpOWVj1ZycGRyVE8ZACjrsfZ0YYGEMTP4Kx
R7Dr5DEtr+j29SMhH6PaGGHYfXbXZI6StJ3tzEr5JBOKFHPqyysMZt2ugwIR0acUrI+IBGkNkR6S
uQ7fPNIPaWhild+NsCdek5FZNRNzbV5CHTBN7XNhnMmz4ae0WZn3quNZPpHb+cG2isfcaKwXj0yt
JCIG6i2zPPHBC7ipHHjGe+bfzlp2jyi6ZuJ57OlrHHfB64LUZhc2tanJjE36V/Qwu3xBfy3SydnI
ZroaHZ7ABWzFvT0usPI8cG1HhXL7BK3CuyEUUrzM1hBchF+RUWlN/SnMGYEAiQpZidXdYweO5tae
XNofu7SvCJOdL2AeEIEmjXsP005cQMLmz22V5i98o8Vhngf7aqiX4jhUVXORi1O8NUnvxVGsEv+c
KXu5a91+ZAuIGxGcgxg3cRP4jOB7lNmGgcbMILT4JtDKvg8X04Nhxy1xLGYVo3ULsuxcsam9Hdjg
X4/Kzj7iOSCgwtaTedPIMbvpU9k+DrD23meZ15xBilT0R1n4gvwn/6BGr7/q3To0dii78rO5+Iu1
F2Va3mHwjU8NFNxDv5gJJpYw2Kt2dL+5I0xPhjj645xTPKLcOVWyKQljim/gdBAlNaTmZvqu96yS
kxU2V9o1NRogm02OM3wZqglNvayKo4k1bFO5rBeF6KgWssrfU2TO5FR77Wfy4oYrs52yfeHATvQq
Z7rPa/a0qQz0saY0ucfDqp8HMLtv4HbGez6Q+HbGNvERyZqIRmcqt9wn/bYu55zQTSc/NE7uwVAe
avnUZLgR+Nq5W4yp3Ye+bL4QONgflqBk3T7Hpr2bvdkhDkj1d2Q9wwYcMV0g5RtT8nBc69tipWgO
TeBCXMps/tjQP5LvM97Aor5rENZcrNpKnq2A+39xw3Y/E7c7bkglMW+8TJo3YS/Di4HU9F7P48CD
otPgjmoBf7aYb4t2aGhUuFHxUicgIlFElVE89Wx58Kycm5odHG0QxODBrm6GFm2Db3PUIA8CVIRC
32od8d7TqEEjszfiqGs9/QYoZma5agQqY0OT58cOvu5npLXU27k88yzBmdvW1qecHfOp6FyskE6W
PQqVdw+J3/sXjEooPwg1w8WjZfvUVUOINspfbkY2Ka9NPaBpFmJ6KLIa+Qt3j39dTRMDAiQqOsJR
A5a3cqezkZTjIe7EeKE9sc9WYa1wirb9MIGbvaOFi7ea6M6Dnc3pPU+25sULh/pz0Ff+N40zBmVg
T7UIeeUL6/p8TY1BeAJ8dwIAeqXnzt36wuxRxvB7RqHRsdoSMp82ZleMrw0M0wIMEBAm8hQNDA2p
036Ih6rf1T4gkcAtMxo4L5ffKgezTheO7ccgqTxv59RJ+dlOkuBQtXN8M4g4uBqDCg7mvKhTGgZo
uCQwVW3xfEN+0heX3jHD2zwouxspdL8bgg4lVW2Acu0xZeSORNxV+Kxex2r4yIgfm02DEAqtK+nd
m86ehvsm6YLrxQj1V9MeimEFGPO4BoGeXBVTbzymqeu9AKDk6JGoEVkSGTlp3lPfwCxd4njXm0FN
xFBlXzIExxxLANFlUGixyWM3OPg9ihKuiSkDdRoaQKuYzkSAU4NXeq9mb2b2qzN09Y2RVO77AOXW
hoGyfT31ocMxqK07nF5mRN7kzfoFgqmwxWGhkRh1la1J5tYNzNz8lFgAABn21Hd1YtlPftCPu9k3
0Dy1tUvjmqO6YW2ywzhnwTbJuq1R2w3cKrO798kBfqMxLfqN6JtlO0xj+F64KOirtrP2JuabR2jv
qcNytXHuZNwSnGONc3hfJOQh43Gso8m0r4OYoVvklY6J7B89kePN57C3gh3mqPYrZGGrh6rKpDju
W/+IUrOJuqLTURXr7q5ZiuZO6qY9gtW3jjNRyxEhOUY0TUu4HGKh/I/UAtbjbIc5pFWXPMSgNIaX
koXKPpbNs9sW/s7Iw3tany7n/Zk9dQcUeYisE8v/vM8B0TbKODGd76CBoTFieILd7S1rVEmGBhGx
Z2uYGeTzeNNoLrg0HfZ/uXTvYmrTvch4WA8kUuXIsJWfb+12of5Auj9c7GRo2RKrD5VJTDkAKaeJ
YkatB5531X6EnspKmz2ikQn/aBHadOsLf+ap4GcvFGge8qgc9VerWdw0eYzkWpKu7Qsl5MktEhFx
ZUOxqRtE9cqZcxeISE35OnbgddhNPnhKpZtpsaeTZ2rgO4QecZ/gquXiCH10QEuKXEdaB2lyrOAU
oZieqVQrYv7M6f1oFsmTKeviybGoAR3U9Q6jlra9bWQfXi3So1pJ3PhE44vpIoGahzGg5gnGCCk+
wadE2gD7Jz/nPX4EtKciGygxw/rIojTpvtpw9rsQaBDWb3T1pGtexyMzAsZq6uwWSJ1hu9k3KIr0
JWxRLYUyo9lP2vmcVtOySyj8nxckYbnjPTKUnbaDlV0wwgvepXMupS8+Zax1EAUwJGxp/inJSu+Z
QZF10swgN+OUMjseSJ1q7OVVpSSN+8Z90KB+Ccm02hZQ3NB9IWWs+2o6mLYBCBuI9EyLcJUVotwV
efLE12LvB43anrXusLULihujyEhSy+ybznVeRIeCdx57wqOlLLZSBghnyoIPppwQzpXs0jETNRvs
bdUZibeNWDXYM5fWZxR6t6l2rA+2gq8UBXNdRqZXqb0ADBItxgz6TQ72dqk1C2unhNABz3TJcvtF
G9aMSgcFfwmpPoxd/3b2Uhk1XoU5kMvv1ej8HbC5+BFwnndsYMyfXaszb9KyyBheTk60BIrHXJdm
p6zx4QR1/RJhA3cj7QzTpqn75FIBfduHMte3LPSKbR4Uu2zpS/qERvUoZ7Ak/HVr+Oe21LNwKHxf
zHoB/eHPbWkas2vPhiA75WVHW2fMPlq+JeCUdgn6fO+YFR0ptVTFI5tB3V+/+K9rIOCWlscOaQWJ
2OTg/PLiLA2Up5cmO4m5Vm9Lrgg6y4oUpHgoH/76pX7da/FSBJfy37X7/TNJJ8M25EEU5KUai+xn
7hHNIkAn9de/fp3V3PZLpw2ywHdCBg4QPL1ft5uy1hrbhp+chgaRFcQL5+QN7DmLKuvvWMfAFRjD
FAm5dsrXxk/oqKeFHD0jTtfmGhFqtfv+K/3v/OhvBA/Mgf7OeggJHBf6L8Oj9Yd+DI/Cd4CoQyiS
Hpcql++PyZH7zvdZj35nrP4YHTnmOw/xOxc0W02u6fXv+V3oYHvvgFJZNOlCmAgHiF/6IfT4fXyD
RuRfIpt52P58kcEJ4PnBhYz8GAoVePKf71olPJJW2gQMpGsiq4VH7439xoEwiOLIc8YXZvM+1Ea3
fsgaXV2WibK/DaAfRlU45DvB3PN93ku2I8qa5W1KkUMqlAGWLvTVYQ4z+0y6AqvEMWvarRsAI+Ha
DB1UbxJhM8Pa9GospvraTBAqsO0prmGkyzu/toNDaYbpIfZj/+BIKskoKQ2CqzlODkuWqhNeSA91
waotI2jLiOwBsz9ppmT9+nM9fZIEnfPcghEY2elArICxSiWrOn6oWwcme2ZM82kwP0u51K/4IIKb
Rdox9dkc9DyCsdFPeB/3Mp692ymeAwz4HgN+Nmy1eVqh9KwDLeNt4uH6zW+y8NbOq+BEJJD6msxW
3BKt24i7LG0GEkls9eB0znTOpc+WT3Myl5GdW19zk51N7gJtxF5lIxyHhXlJzCq56prFeKPLBchM
2ACe8aWtTjprn0eGHyRyr3zINBif0qbv34dhT7BqYSzq8wrefEYGJWnfXUS2zBTyAe9OCPMlqKDy
wFbYWGZGte6G0keqLNRrC1RgYPAwfeSkRUY3VMXnIuv7Izvufi/ogt4WcyiuM1PdGkvinqXqm7OK
l+WqiYsxYr/R7f056KytQmjNTkQPluL7TOQzMn8cRHxKA39baXSMsuziSgs/JvKo9Hij7C03IGiH
a5G5xjF3zfQAmb94BKmVfpR9xvORyZyNZnmu611JgydwPgBU2QATkZAWufbw6DnDzeCES0esrGmT
wyRA4qYLI74iwZUYTV2VUjzYFFRgSKdvGY4oHvnzSp2pCpz7TZ5WdxkA0Y2D/vk6UfWyJaiYMAgV
lDcNOUjXlmEL+rhyYjfPJAFhHlVo8oFYJcujK0mcz+08OQ2TFxehM3vyNaOpPC7NgskflSvC06AS
F/CJ4X0S6zSaAmPXpCVOBj1uPeVesiIc3whelidT4ZeZclyK27Fjr+WwGr5aFuxtmOP76ims8/jZ
KL3EOGNFbPNdWPniC8anbtik5jQ8jMuE6nPUUrz0jEtRsVbtcC+Gqv3EesiKwmYSrxJ3Cxpd3euH
DhxjcCTCm4WvCqgIM4u1dljazALingDVzRAL+4M9mulVC5T3Mwpnkyx7vPNJ5CvGPU1SBZ9y5F03
0mV5ymRNho8LtizMSrhr1+hfNjlb2rl6H6RV+Qr9IHxi8PvZMKdm6zXKJl/I01/dRuHp7YSoq10c
xNVznqCpjAqVIyWky1cvvY+mfYP+oDkFcd1vcfJQ7yIPCK9Ta0ak36t75o8hY4yM+xnZYUsahXJ2
AWgO4jaYgy7j0OGRabKtk4boPqe+Pcta+GfX7ADf2mnOJhkr36EeBk40vB9+ZLBnPIzEIz9Yo+Ee
6syU89YI+9jZOb4yXyyZkkLkcJiOltmw2q/KjEUTU7FTou32gvsHBEhY2/2DCjI2zrFf5h+Jw2n1
phVY+zjM4uEUJzM+u8CYmk8MaSEtOrB2juSCJCTOmLq7dTplvNWuj7uxQx5B/6kNDpeFiJGa7oqM
H8cZ90aQtp9IKZm+tkU6vWinEjc2DVS566cu0KzUtIqjMLZb6tkwlluSbUscGVMM09QgwkuYzftE
ds2WUmq6Up7KAO3KdutV/tlpdE+WTsXEN+0KStMsPuWSY7MWTnuYzfKRZnk4dIrKO2OjgVlDgdUE
3aorXJqjt2vNefmygFUtdyPr3W1tD4xa63QEmmwG+e1skiw0XDkFSpIeZ+rUZB8XI0HQrSnKpfkc
aEmnjDOFzUD/jJaqy2/jmRGhFebercjB2iLXUQ9eWZgPnvCTO47FmXJcLidK6Q8Ic6uHFrXUwyC6
mDV5lscfJgCCzzZ4EJwxzETPKdiVDwHhRxxSE7dVQCjGnUk+1R3gcIYjSbnKyaQD0Qb3KKt/PF/s
Hzm2edpFc6mzy2CFA+4rv6UX7crykocmv64njb3oClTnHbAabnUWSBuhOu8aarJ3ix/ZunHdKka2
vvTxeydQ3inP5PSIeDUAbDIiB7YXQ9+ScTWUh95oa3g0Or6EddO8x2LrnxLe+BtORJJftHIPgNjJ
HY/b5RPN8UyCTWsgPxKFRh+r8ZBgVGfnGw+AaV3OoyETy5XVL/4pzZiHlFN+1xYDpFuki7dxjVOd
Q1YSfbvEq03TulEoM2rCsp01/Wao71iAZof183xU9SyuCXJmMu0Y/iEng5ot+Dii4LcmWALhkn6J
e5jP2YwcfaPaGf67a/b6rJlp3ltSTYdQh+FpFEP3QcU1sezCHY/cT57GBV8rHDk+xsluIsgYbIo2
t9AKUuT7dtjeT7ZZsuTI7TACsyx2qYvqIW8L5xZpfXyz+OF86ngwQi+xpgs5xW9mnYVvorOteuN2
bvuc4WH6ZE6xPHU1EgcgWwZhxiNHDZdfykPaKWw3slGQ7bMxl3dYP6dPje9PW9kL78Wqs+DW0hV3
XroemtA3reywTBMRYwoZW/2+0uEzqGtww2MapA1Y2XYQkclCOGX8OoUvmRHL90hXu/bOUyw0j7YP
qHuzeJ50YWqL1ry2PAwsuOVEZbbwyNOMgGUSusR1bS36vWqT7RzaBLbbqefvm9DzoxQ2chzlyXS/
oPrM2aoXXXkceiN9dhvbzV4tj1s8gmptujuFGC3Bh4jeYvFuhJhpnw91QqTccOaStRQ22LFiPvDa
xssLZe/8EZ969ZaPs/UhBILwKNqkOcMNf2wrX+9Kuy1Pfts1kT8QAeTX84NXLC8cgN+cLH3Ne+/F
H6bhM3xZKghHAabo3OEFJU1+RCtQ3LWi2E1OaVzz5cDfUQ3pSVCQvtmLOzIwaVrJkBv7ITjgISN7
hX783nYnqSO8i2m7aRQuzMfAG9SuXKzlPmWIhXaNqIzS2Pxv9/RddP533RMNOTC5fy0XB47Up/8R
vaq6yKqf6S2//egP1bj7znFZnyMtZQW+NlL/3UYFzjvbWoEuaEG9dQRBH/NjD++9o7kRDAYQv1r8
GD/1o5my3/GvEoIB1sU1Ccmw/51myv9TFmgoHIutuE+HhwidfurnZsqXJG9y9+RHRmUQF0W4rhCX
LkGVYo2KnLx+bMwaeIifYtHEQkISucVRwwieejuyJmwRe3uZS7mrESm3R6OoBZblhsgAc2Omdvel
zBCWEojunJjyiEvtFqR1OgMWE20RhoAV0z6NmUDlNRFJVfwXe+e1JLexbdtfOT8ABRIJ+1oo313t
HfWCoNgkvEsACfP1d6ApnS1S+0pnv+8IBUMKqhwKlblyrTnH3OQFfacSL9s1GQ31p6rzm0+NucBF
glcARX2shH8tEEt+ZvwpbkpSMquwrtD2bAbyg5uDVXiJ2nW5sT7kA7mVZ+l8Z7V98DJIwQuPzcrZ
hcsxPcQT4TJlKqYHhcnnFKESJLuvmTxAWFaV1wzcVe3juvG69843BXiAEoDUR66GqD4Y8jZpDiSm
McpHVMTHaAJbMQ+wYkiBQoonFBokMqxYrro2hqPUiXxeRn+6qyQ0uU6ayMMwg4ib79Eg9EWil++c
fhYdEHBekIEpaTgkvGcq5Qp8Z893BXj/qDX1ZpKK/82eBFjA2nE+zzGP2wwxb8ARI+92xPx7h7LP
esqihL7fIMl53rjBxKe2V8Khn0vgc5nJZyfzC2D+MJryxrXxoFbo6W5kzjmCXqxA/JriZY5SfZI1
ADbyOXiM98Etxm6GJLGcSiYk3Ndc4e9faGHGWAKotIIXa1i/YT2T58FX2nVv5J+RBjDSLhLbCZxa
uWXYk6f3RmnxEWrsTexuOuFPvyugpEERA0jJAYP3+B1mNpJ84ISeQQIHGr6S7bXJy8R8VS5K9X1R
Lgamy3H5lkRr4oCpq+BlLsaHfukcNPIJDAJwPNBtrC67R2FB7Y2kzQhxkFtPlc0NuComuGtLbvQc
D3K0R0/BMy2RxZ9eQg4374SbqDclKSUfqR5er7kbmBXwzQayR8//EeUBE3OwL5DeVxJ43HHzGSQ2
byNt8dMD6da/01ujFmW6QHAAU/Zxyx7PF1w3Pig8P4g7NrKsoZtb4YRLwzzAvbfT3KLuRvCzvK7Z
H+3jRxSvkWkgfAjmeN/pMoAjLOkKADwAXABtoeSOQRQJ+G5auwYVEzU4xut9Mge4Dob1K/IlLrPS
YZDni44n61sTw4FjkUhgYyuYtQ52jS2aT5j5opePWzg1SLGYc4JiEZUDSl1v0sglhWWUA5dkXBGZ
H5BRti5wkgmwtf2qxkdOEHAhV3iZDJvC54YZGEJcFezM3AHrT4Ik6PTAOZ2LB+WAL9tk4SAcq/30
AeVsnQa+Gbpn8WRzhCT22tSM3TuCGTdZi1egIOyFEWQNMnOx/BTfrjPqDckafBwTlN73QJSWWpTf
g2lygxnE8cElgeiAfdwWT9rq+dSABK0N/S4JNJ+0qrEuAoTOOMI3/QchvIaSgpWfiS2+X69L5B3q
E07Shupm1tN4CbYmnNEjADsTuUwWXDvEDW3lmBiKqUnO55WTisf9QsZxsgMjwi/MUuUaYyFZsUqr
HpOHuZuaC02SgDwVsoLlzG85X6MfkWGTo1GSTYa8ionZiYoVx2rPfMs0I/HUExfLFYT689Bwo9NW
QXXwKTej9hiILj5waCZcZY2uIBeNs4ifZGp57BDe28dpYImUCx94ytfkXCOgxt0WUCWeIhMP4Tmu
PdBRsipJaSkjzDaZid9gsC24eoCh1LFIV5ptCjt7J4AdyzDybW5weJt8rapbReFUmbh/KyGe2mEm
scRBN7DNFVyOTYlkgVFZ14OeXwn3IyNXF4VQK27SNcekLAXvJyuJ9tzpYL1zsKHX89nOFE9v4Qp4
j3OC/9LE4e5m6P0k13sPY77IruxmUMdBrMejj3vetmweZPZ8Zmzo6/0/0OK8GVINm5TcDD6nuW4j
OG7a/l6jMZuYuXasb6rr/W2RyPV+DGagg03rBy8IRPgivy9pWSfSctt4I7cSUmw1nDK/oy5ukUGo
XSMMcWe7/LqKIkceP4xcXklGyccvrtS+/TJWQBzDqXVUsv9YWUHxC5eBqd++iBQv8ssYk3Lx6nyk
8xT2ukoJjWrYTnrnc7DC+7OB0G2RDBZxJdU7fZrgpJpm3QwYsbI5IwhjsMvg6mZcHBaygvphCP3a
bwiYTNAwJZwNkvnI8iPR3pIcTQmxiQEYoNCtl+CqrLqeaa4XTYTsdGlQ3C9ZQfMwLTw/ZGAZv7CV
glPtnZKvqDL51eTDxFrLbxL/JUsMqcmj5WS4tZT7XlflSx0LdQ6iaTDHzeyPE3WIVE+WTQszWDci
SD/FUzrHDUCYwb8TlWdG/Ha1RA4Df6sVor9xTNKCsCPGwM/i5Dn1WofRfxX92qKdNqy6ve7oi4eq
90LTQ1VEcHEpSmM89v186pKhgRcUqDJaI57qkCbmKx2qfdN07d5wveCusfUmK72HyLId83V2i8ZY
k27QsZ1oDZWsqmuMsO2620Wag0UAO+0LGpgLaKeu57jgtnYW0j0tj4KjR7JJ7QZ8kZ3LfV5ZGncp
ekGO8iOAjCSHX+KNswYq1eBnnl3QB8eA21KFMbZWclG9JCAg0l5u/an3zl0WsM2lU7ueWSFllKN4
psuBSIBZ4G265P7ZsyLuXoEg2038ehf7WbPKxSfA37k3XEGPMC8e4WIkbRrO9JnIvux59spnUJlt
cV20nX3f5sCqjL4b/dBeVIArTWoiWFXwG832guMu4+eFm2zXwu7Z+mpWcHmy4GjqVm/nqUdg7xMJ
Hdo2nfkBmOvFV0k2X7he7jvQzmq/DGPEPp6aJICNz8HK5MuR0B28aPwVvwUxUpn3G/Pd+SFx5mor
IHfsZe6R69Q76r5DcUr5U7k7ZyqnL9lgPRm0+hjpd93FT5PlHqmhE9beUO6JvLEPUaC96yZI7V3c
dk9tMGDxVy6VES6Otr6AOmWJgpBB1FrS7GLqhvNQKnG26HgdnaDuTnkw2Ne1RHDBRat2Om+dR/A8
NXbg1t8ZEGXwcbgGULMyv7PpuRBwcTaWXNyyCdAssPGGQ7t1TwUtvfsYYIWsZHW0jE4d/HWHkDNs
swlt/RGxK7NmEO6fugjJYcaB8bJkDt4KAGaoCc2HXGX+dT0X/bM1Wcb1XDYFXXzf43EjtetvvS4C
6hLLWs4Iv1tmv339lq1DWtRYjEW4v638CRm4f/RGadyY9FRDdl4PfYq9HzzAI4Q+lafR9LzPRl6+
TUabI44C8hNqpbq9AZ8PJKSHj2BGcnIwozwJHT9vQxb/eLugSoD+l/QnXTnvTRLbOws1Zygas1hX
K3GaMyU/Rwq79jaqu+mNNCbSSAxFJZia1XYmlHfXt0zzo5YVhZVflbu0FunGSC3vaHaTPMDcmred
hZXJGTFTXSeD4YlNIwn0HlhIfMW16x3zAdBRIZAnFIrGstcuU/aQRmIC+JGVdnH0lk7H7yz+8T7J
UOvDh2+AxGjQL3ESYYSrCS06YLkwWJhU6h59BH4vBr40n20vslyO+SLZAgDgBJK0O89V9QUXTLpN
ZT++AKrBuoc+dgNOKN/TSl92aPb4z8xL965VmM9jPPnc4gCQbePMMILCj4WUqKAvcEDj67gtbxLd
d68rI+6qVP7FzSsIYlQDj+VgmW/wxFxscZxd+nPetnP62rnNYOIggF94NlqxWLDlZBbsJaaWdtxl
ZB7qDVgUGd1GPZl+YaNrjiEODuRPUVuwqEdZNjYzy/eMNJGUKbXIg5ehv3ZCqwDJSGg53fMYUJc5
yE9+UrLrriBGF2yTL+M9Wc9OScMeI9E+R+2LSNwpofViryBvzKE3uaODRQFejR2FiKtxpYZp2xTz
2RTL9DBb+GCpRclJa0fKcmTKzffmyP93EinXs/EPunLBed5eQ018Bp8fYZR/VrV72kTbo9rk2Lg4
Ldn5KAWReY2j8iYWadlVjw2ADPs01+yiCHPrLj9r29IPg61Reyd6DF5Mc6Z4Ry9LOS96quqPJJ3Y
Xqgm0pjQ4iJCnENLn6NnFZCEvTUgKrBTemqCl0Gf4v17jZyWZLwNy3ooqeYGdH2UImbX2TLdrdvK
53Sl+ldL59NegnhFQfanBsjvg9o/506uE96fLoeDvt/x4M3SMBQ/i/x1EKeGNPwChJumwx/M09CB
wMzxsignYJJRNSVm7KlrP5d2Pj+0PYfuj4DEtJ7UQ1m1//SO/t0XZEob3T/WfcF+8mNzw3DoFA9s
gKBUgGUz4oX73dNbeenoVWBPA8HO2dgiUgPrgjw1mkK5YjRaHARCH4CrXbMeJqjQ//5S/UV3ImDS
EexA68WCC/BzrO+QREXa9Gl2jGp4J9uyrolwW+xl6N7seSHGwi4D6ti6ckjm2UAh/CcL97/5rmyf
gGm6P+u4XlqrYuRPntkxcUW9WH18dKbAx2tUdTHOvEBE1o1ApBNzTImaQyrTJL7qm2ipdg201pu4
6sWTbw7ixq5zziP/8WWhkbtiF1w6Yn9xiVRyiOoks+NjZXBoQKk5xbs1HjyglseM1acWNfNQAnvf
Gvj2/oEv8HNAy3oxeHmSZX087Vycn3zZ1ezlSCwXrslccIimNz0j6O1QDmR8Icns0LaWo48B1IuM
k1gPbt8TXTXWAOvWdmedQ9iHwp0c+7X30rRxlX37iEkcqzXQ8O8vl/WTEII37OJ5tsFpYvFxg59j
gRJhtOmsPeMgE4c10KoXQOz+sB51KqZQTyz8wTVETW08VtZC82QqE9aBGYPK4xS4LE+xXLNVnMVY
U+Bs/pXViT8nsEQxgFuOlNJq1t8ILKKJvL2B3IOaUVYZph6UyV0ML+34PVsRTjzNGzefV98nB4L3
jw/7Xx3PP3WihecHf7ov/uoDg1ry+acW9PfH/N6CxgD2i2lJl5bxGty2doz/UPKg1/nFtIFFEaYs
TPSLLJC/t6BtxD+myV9ZLn5GG3Xc/7agbRrX67bnofMhagvoyX/SgqZ5/eO+YcL0gOzBPxJTr08n
/Me1qAHsZEXICm49AGmMy42S4prEFSfEd5/P+HxzWe1p3iWcm1JJ18Mid50yMXnvItC1OJFKqwkJ
esX1mCwtkCYk7O6XhVJhB/7Ctzd22czXNWCS4jVd7Pa67hbzPZPxFGzEkFPKsbt78zqO1/KQGm79
7PW9Z526NtD6DEVRjReF2nGXEO/AAB+QGOBqN780SO5CMURYe2fj2hzmJt2oxo/hF1WLtW1n9atG
U8K8MAEZpSesFXPmi69k8EAPmomk3Qc+4rcdLi683rabpJeCgJATgnHvaKhBnXRdZrB/0mqix2Ac
LA4r29oKXseKGjYxih7iYFyv7wqs6OvkMJii1QbylF9sEghsNSvbUwjYYOSgbwdM8hgmPKlwdYoK
2R2CYdWFC4O6RWz45rnK5jIgArJSh87J0t11zZi5V6PwnC9ckfkq74IsUk+L2ywnMlE7w77yVDzl
uM0poO3RnZqD8ql9dhwvxkud2UW6VspI1wVuaci0pRbhaCdJL48ZboG6neizNXrwrjBykQC5hDi+
hYWZK8mHjGFzECtCKE+ihNKr0c8HGXxmZr/kGX2kgHhegzUahaxm6PLQ0Wm7g6toTO/oS5rsWwBe
89scmbgHbqyqc0rxSLtA7Bk9rnEtBIV4b81YDKt/JNDXI+raswvnlQul8igBKDhkp9QOKrlTRX7P
OV7tTLoUcDPz8bbD6ssYPs24LaHubWfWTMKXhTj7Wc4JOjaX/ZKm+WHlzYiU4qx3BzvllFBY23QF
KcBm6OOz7yMQCW3J1Q6tzI+OOK7AdRVydk7lZKo9k77uc201xRerb4VELNu5QPLa1ajlRz5syJ5z
0abqAnHuOD1sbBkXaINhkh7taviV3VX34VLbzp3BFXSQAzXxr7Gyzas4s8s9hHzjoKUNYZ2Xu2CT
a7CZi+m+opm7QhbRN9gi8uBT+eOwyeFfXK1w45EqqgNTmLvVSY8mgqA+yhjN94V9TSLNckYPAGQs
MzklD8xIlQTcbkLrpQtz4ybI47aD7V5zWiQSesqjX6ntgz2xzxp9k7R3eZtXZ1pzzTNJOTdO5Tn3
6519i2HQ3HqmpKxsBWdcpE2Mj/vQl42DNQWkIFegMb/VYjZvayeP3+ImJWO0tYml1Xlx7ApoYHPq
xocs0/mBjMJoAy+4e7dGUoAaVwWPMeMFCCK+de3nHmMC87aSGax7KLbX1EAOqt0W/VfWjXBC6MzS
JZlGmMbS+lQ6dGUx3Sz1OoIx5YNr2cNOEE77zfA482A3H5J9vmT9aeiLL+SABYQBYJHbGsPcBptc
u/ZjI0c6IVCb6y+2P8dPUFFjEyOqcn4D85keKhj2PEdjnPC3kaIrG9qIgy44fEP/Xed7oZ9l2Y5g
ZCZ1VewfJ8cF3NFUgB4HFx4gPSfBjT706ZUIkuEJvwbINa7PUze199zWkHGt+TqgQR06eRQcDS9p
AD/J1jv7yiCSNrAL/31yq+QuKPz0qKO6euccHmwLkyH8pilN093Ntc1p3xSnyM0ecJL7JyIhpm3O
3f0ojLopab/MFlYcGWFSBzJnZoJmkAN23vPa9CYjI26DWUn+WhcxE0LO69tpFHa2hTzgfHL8MdhK
0SwPNRLO0PbU+AptFC23zOqLVTRo7rQ3fTGmCvi1JftvMQRLRPjtsquLpCMxyZJvFpT320UgjNST
v9zNlVPvRRH3dxbEwqvIGM1HfBNLHmLHyNt9XXfxrqtb8zM5OmprT0P9kNlG3TN4SciFIN5nY2Mu
+AbG0DxWuvI+SbQpxnbh1totLDlh0s/a3dCJHLcVYIWTPyLA83ztXqwWIgG/SIljQljPcYs7zx+d
5FwHqkFGAMmQiQySpDlI5q80F/pHB/R3FrZWlGw7c6apk4BQCukCMR8SeBUWNc9DaFvt17IEzY70
HCiLY9WXKWtAg9BnvSaofLwvPGOHCSu4tNpy6KLPaRKdpGvkl8QUMDBQ7v1adJp5IgOei9f486M5
ig6fmZsED3YwIVr1cb7VU5TibIrsMdRJat4q3eSvJR6o19iv1B2cy+ilyaP0apjITU5w/j4LZc+7
xKyzwwz3bhcx78G0V5E5TTseiCsCI7M/VcWiAcp7w7PNhH2mR9pVWwODVeg6do1IKzHvWtzEcueh
tDtXo4EWt8zH+cpBxZqHqaL76Ne25Dr245s9Aax0NDR96PG4YADCL2eRCveLxfMbYR1V6R3hpSMY
QDN4nRenO5r2wkbvV0hMN13c0YxJc/faw7H/FHlaxRuDsVxOCACSuS296uuhrdUeKy5z8/8Wx/83
mQYRdX9XHN98Hf/n/FV1X+cfZO7M+HnYHxIN+UtAleuhLaQC/cjD+aM+9pxfkF6SRol4nROhhQb+
j/JYUAODM/Ath7LaA671v+Wx9H8JeDrT5G9Mm66D+5+Ux/JnuTvlOT4tCIEI+jjswU/4sTy2WlUR
QuOoY6ANnH6Vkv0O64bKrxI8Tlfs061+jJ0ONICZJgNSiqq/TxpDl4c8ExgpFaCicoPlC19aNEhC
ELD4W81E842AivSeGZoJKbUiSTxg8VjQst3EucDPhF48epqsynlzK/25QEQc81RPuo2cxz6vl/tO
BU9IiYHIVriFN7VbRB3NPow67PBQ9MYVUOBT8D50LibCvunpNgIxcbFLp9ZDVY35uVOUOHXpYxpe
HT6jy9JD+2S6KcHmbJmEiYdosQwiWIzgW2cpyNYN/ZJxo0vMm7HOqMJwwcJA0LDtl7ELwsXuMqiZ
XKiP5Fj4Kb/x/aehYXQ8ehRanRw8a/4BzmlQA30aTgvY2tCTOGxRa40owpmnAIF1UZcErzTR2jis
Ct9884D3XdxGByFjcNzkiEGPyFIp042BVxcgGzaQ/ed9l/ZBOKaoQzcJEc+Qv9OUrXDsYKfRfR/W
eLrY+DQM0nnEgFBickebcq38Di7N6IiCKTpzMhSqg3hTpU//Kp8YwGHySqZbvymMb0syBuEk2+ic
J1PybhTddNMgLDp8vL9ufVfc2YrkCP48WVBvq01FTRXCi6vGvamG6oD8VAOHbxYylLjI6Gt7tAB6
5TvQb7mOfZTNyWbogf9ck8+WJMeoEPlydDsswPvE8SAFy2VFPmURCPPKqPPzYtcnrezegh6gh32f
xtZbY5i+uxfN7MN2h8iDWq/kXiBc4JwNXbfl1cHqd52TIkkmL4nar3hRhiweE1TVb22TdNc+VP2n
bNEY2qSl3C1JzBJ01RBfRS2a+2xuCD5DaHFlMKkJfZzAqCV6Jw018QlhtjjGzkHmUR2wy8MZcFoK
ZDrc7hoUgoCvGueDb3fBoSgs+W10SSzB+l+WNXgfIsG3sYWOdR9kZp/c5EXNcwVIEuAluRaiY1ti
0mMYrGovo3uWdw9RGcyXdBnzUNZ5uoXFFF1Kt0wJXYpH/yD6QOwVU+KXYvDzQ+mTrIdKEQgztsW0
9A+5MLvHvrbfnL6APc4ssfKnOQtn3a5V5rAYC2Ok4lLG0dKHHXasfeovhOF4nIbxq2EAZLgO2Xjw
FVDror7r3KW87wwJ9GOeoQaktjgPMVw29vN4V4LcXCMP+p0FeemMu5qRTc6JKRwLRz5z1jI3TGox
kkZoazYj5ouNDY8uRBCWclMhM92vHNCdVfdg6s0oIxVy7AxA/7K7oGhFG+3L/KoyRueOmtNCM6qZ
BppeZ+JnLIsooyUb2NdF0KbDdpxM700vRnqJhIi/zCrLvsIjPjEsZHLarKgTkj1HWPU0DTdzJmHF
mTzmM9A5AA1GpogLieuyfWyh+mb4YkTC5EQzBjbyannGr27ulqxNYCY1ikDtpn7Bhj8frNaDZoX3
vya8KUYptqvmRTSIY3rI1knV7eRQ4QwdWSgEiLDR3GrXna/GqKnvk2npXgM+vyQSkFHRqSlrr9u6
S6zOA0ZnkCHuGiY4+jnD1zXhcGO2AyiaxGNs7lWNClVhJU8uwBgadgWVONKP7ErjUZqZfqSMYjOL
XA7pNl2oAj0dEhQ94TiXn8m4bHcqnS38PK13U8+D8YRLlMV/sIB4BeOUgbmvih6Brb+oO7I60b5y
DNgyuVjuEc2yKnXuEH36WFnavI++BSj7zkXNL9TiIIjrZ/0VMfhheIlI/UWN0MhcAz8Q1gFI8VSK
7DCqdqvDFLM8NxUAeH4Oo/WA8JkX4mwxbfFI804K2qWX0Ryp45LRCKobtu35Bjp/PW9rALI7BIbL
RfnCufpvufR/Kpcsutt/Xy79pj53+Y961u8P+r1YCpxf6Izb0NPwlMIsXp/vd1vgR5/Roe5xaeF/
L6P+KJYkvUSmDL7rgZTyPwZlv8tZabL/5P37Oy8gGOWfeoc+EgoHliqmBUlhv5Zhf55jFHIw0Gsl
+loiGNUJZjiFnDZHXtFmc3WtvdSewZ2kq+uA8yIGhHz1IjirK6Fb/QlF6WNVqHj7F7X6FyyFk2H6
MDX0q7/B+rA6WFKRdrSkw5u9OiGUv5oi9OqPCABb3lisaxwkV/sE8b0W+p2kC4l6kjf96rMgFbXd
m9ovMXKY1V2/+jHQHmDNQKmSvxBtN55tY7VuTKuLw2yRNgxmYhB+69fBQ5H45YOyesg6OEA6X+AF
WV0hbussD5hN1APW+IjZ7Gq/iPppZ4ySQS56UTIUZB5qV0w7O7EprlJoP08DSVGfPa9EAtLVEcCP
xZ3uWpoed67nJq9tmQ9zyPmr2cpYW/sg8WiWOW3y4ExuttOmrTnamNV0jUaNpkjbPWPyRhlAv448
KpsGXGjKZnmq+iEPTTH9lk+TIspI55yZDJ1et2mFrKNqnO7XtFrYy1bN3XPB/ODGH3WyN/pkOasS
k/EmoUW6LbTvramsII8zdEx3VoBe2SjiW9IOsr2XTTkJhqiEOuiwR3Os6b4k1XBdGSIlTqt0/U1f
jvMjB8kBBWeQhz3+m1vm+91xxg998VpzvOb8OB+Z88rPQLjqM4FD/aPrWwVITBAIu8pqSLUC0emf
Sk5wlwXnwr4VnrGtoqK6NxB/Pvaz3X9iOlp8m/G+P1l6SBmITNVt2TnGjUy9PdPu/o1rhccKElrA
CdUv36RK9V74TbWtONqCr8qJEjdZZg2pJqxxXXcLO4NU5amfwkDqtN0gZ44BqUB++iJlhiGwVXBi
N8YiK5AC5NbsbJox91WnYWO6QcuJISoRgJo1UQ8k2SMltT9rS/tXFdSYA6zi5sZWIg4HMJV0Lpch
TLp42k/CQAKu6RVeNwtZv0Xc+Ih0XFRcVZzdmQ0chDSPl9scpEezyZzI+EJWCQjUKO5EsGlHl1A0
HOnDVZW6HrOQJDmntOEhwUbZdg2mfSMmBLHuBC3WDXJzl9jdcGG6hHSpblp9r4x4+dQW9HYhITTT
VeOk8VMAf+XWBzNGlzk+aO1hgTS7HnsbrfTckT0UD73A8xcowFbqJltu0pO0SNnq5eiPqEE2qY8i
iwCW6ASumxPBTC8D7ZsA2UDDhKEADI/yhWWkoQ0EOaqKW3PHFunsUqNBApUIQA5ApDCC4NbbwXxo
b8u4jG9VYltbt3XlrwXGSKK3Sdx57aLEA4rhD/Mj3hcZh2yNBvWHSI6048rzsGBZ2ZSIuaJQG62j
9xxAzNssYldEMlTl5Y0BNuTFExWMGs8FhBvabRuxkqSAVZayfkegZ64tvXK6yMUraYrkTgooc9bG
S6w7tAQZWPKICUs8bWUqMrxUWYUwasIaQ2wckqt79CTiVXVRNYQx7dOm3Rdujc/6IjhYTFQrMi5x
9O9p5MRlEMbj7OIxnsyhMx8jwixm9zn2SrQs/WpfJmGx5Nd+XhqLWM6wR6g0NVtbW/n4qLIp9r/Y
Me31igDVwhyd55Ls4dbb+Q2pQ3tjGPrsfWYqJHKAbEIpNi4sG/+dKf7TTFGaklbG37hbvurP7z9W
Ad8f8sdIUTBSpOdBCAAVBZPyf7laAD/8q0lise97ElQ/SkdaLoJi4Q8bC7kIDP6QUXMCsT5Kgv+g
DgBn+VMdsPZieBkgkyQ0ABr5CaaR9PakK9XIixd13stM34HmskBP7SyFuZ2Tsm1hkddnOByt2NSi
JTNuIcpuRF11GKyuvYb8O1hvTrLkNzUeaMzCE4OQ0Gpalo2BniQWYlu/9TnS1D6eWU+a2WI91j7b
YdNnZKG4SaUPwziLBySLGFd0pG9RP6JG9I1qHZcsyiMUGJTRPkUBc/RUhhVD5XrYeNhSDwzcm3rT
JGxotGaIHt8aM5YCe549d59M4BaPkDeWAaNEZv6WDQCONiQa5e8tpKHbNHZ0CXGunG4jJHEEyJA5
bG7LpgRKmBH+553qWdlMosTAfI7fKn8rO6exzoOPKr9NnHY+xUZFzGFZzhOsSN4gGn3O9SCt27KU
97hr6vvAzuKHJcv1bYs2tsm8ot+OSUkvNOpqiAXIn45lUCDnyYg3iBGa9nAy/SGnQWurqW8uMree
+6bpvaUBwGjWfXuMhJMOhzKyYukdILAAUPdUai7mdqLBU5lhzuH3BkZvWYmQjrlxsjtRD8wW4paU
xgyHVVXlu9THX8Ji26BmkA86r9izaeRBxXHSSE83OQLrINpRsKiANhKZbnuWPRQwwyojikOHQFw0
bWI29gwxRDeGTtdLhqRMVLweYbChaQTgPPBqRISjiK4sRZjTtrU7vd443nLk0OdAApyyER5R6Y6F
Pvf9MDTmjZjLrJfkMncdhpSSQ6A1duItZv5rLZ9YXOdKvfcjJhaiYnJO7NH9fxe8/9PBRwIN+fsF
b/yf42csL0mqvv7YKv545B+t4g/ICUUgK97aDP795ONZtIlx94G2hUjik4zyryWQ8xLqBsiuCNA4
Nq3ihz+OPtYvxMjwv9PyZfNEcvSfHIXWg86ftYhAdXkiJoTrkupzBvvxIETa0wQGldsvX3UEcmHC
Z7nxy58uyr+R+PER//oiAUu+4/A53WA9jf1JNdbXms5a4NO8y612M3ndsk087YU09Prd378UW8Nf
XgpbHKWhTe/dkT+9VF1SgmUxvdJJp/0mLVIGzRZZYmKdExZx2h9LoYzDtDj2hkzY+h9e/i+Xk84v
qSO4qoXgS/t5PyFz13dG14IYV41PVum9+mDt/v4TrlvSD9/Y+hLr9CDg6OqDgvrxYiplzAN+nPbo
iPFpcuQLQ/s6HCyIMubSfv37F2Nm8deXs4EycWRH8sdQgRvxz9+djBFDTzRYj0hN2zNUVtGEoETL
c+5QfRYkWdvR2AK7iNuePp8kw2/T4nAHToP3Rm05KjIHtGKqehAT+YmIzwAxd60DEtZg8NQbCsys
2litaNbhbLBRnKJPmJfkb1Y2HihAe8CMax9b9ab1MndBs/JzaTnhtpY3STswvk1yuR3MeXqZEZhc
M5cf4w0aSsXwrw3KJxdd+Gs6ezWADwVRNK6dW6ev8gcX1fNG20R0DjEksUGTTkR9GkEuGVos+U67
JyBpOVFBX8iz03tZlt9sr3ioU/sLepR7wOwlihS/PDfm9GuMDYeXyNwdMzxC4RlmbPNmaQ+o9uF3
VmLrdNn4FZFCe/Ky5LYhIgUhB6IQ2yLZgSOoezMRVgTE0o3O7GkvniGic5akfchUck1P1l8ZpwZP
E4T57SyyDJJyGz/1LjHytINDM9AxFgDIGdMY6SPo3miXmVNyQbwSIiClverP45UTA90H+G/0zGbG
OQ7ACmdkkKe1Fzy1Hh23hOIrxO6GfcHMMvOqagS6l2pSyn22K894TXKtbvHs8Dz+NFlPtcgR2Kh0
OFJF0jJQqi/5VmEeRWWrLnWBp96q4Phj7+cWKVv4CnU9hxm+XLgtg7XXaWG+IBD1SeNF2GMkqTV8
GlKTBPnQnMW1sXjxU5owd8fhI0Del/Y2ad2VhJyK4LQY4OWjKFH3zcKMuFTddRTM8lO7+P2TTTzt
kSQ4cRGTdI9lxb2Arz/dD301HZiUfUpQRqDOSokRzTw5HW2cR/cmPKGDQZ/3ssRGfUeuw9YCT3MB
gtzgOWgKc69GzMi163CwBr5LO2Ny0oMK7OEKdmO+iZbEvUsBBkWRrDnf9ngFAhGDXc0TOBLO66Tj
s11Ga5053jdz/ozkiEaJzoyDTfbtFWC8fJMmyCP1ALnAiEZxsNYcC3AlxXH+f+yd2XLbSJqFX2Ve
AA7syy0JrpIomZJl2TcIlVzGvgOZAJ5+vqRLPbZcbU/d10R0V0+3ZYokkMg8/znfoVv04DQ9LReX
wgs9durbcua5wRWNR2+lUU35nrjv/NyrxoyCm+ZaxJl2NcT0aVgTeQ234JxI+o2IHCBNL2z1lleL
czWdCeATr2vV0hGREzpOqrkDCboifxcHuziK5NWESwScAV0fLm75HdpBxL0PU8C0dVSiaEQKcegJ
sajFOi5mYlwrLsM2ytzgsaagF6GEIhzXS54BUn0MDPhaseohSVUjiSmszx7fK/7w+B5DP8wQj0+a
ptPjYNcwR1W3yWLT5R6pvpPWNxIi5tmN1rdUlsJVCqt2+UKNSO/DCcrnlR/F4hDBENkYmv6ehtft
oBpWMg0wbw0kaLfk/LVx5LYfOkPzYGz0Ugsb1dQyAjR97lV7S616XPpp2zax9eA4TbCuCBBWh8oT
/d2oNdYz67Z/wFpv7XQjQVtRAkOSUO24cqjhOUWXKhlLtcrUhl9csyAtB2MK2BebzqdOtdCYqo9G
YkJY05gEpUpPmKpVu4QHwKoU+LtWcYw3uCiN6tSX/qEQ5gcVYF6ZkQH9CICl3fkYRjDohVFOR05M
WU6kWnMW6nO8kRz8qNsN5wFL3Dbok8EK2zgDkGF2b1PVwhO4tD+5qpkHqESO2L/IpxppEK8UMbaV
DvR0pmaHG4iW2EmZ5bTioyFbHR/DYr+3lswFRYk106A1ibYopyDLoXqDmArDlJ3c6QsHBtAoql+o
p2goh1/66CQOyJsAvi3qVEE9hT3RjALXbVOovqJxobmosFLZkrZfBBqZr+2ZfrvrtvVePMNCTFW2
75Bhc0bFpe89MN80doxMyk1n2vPaE3O6p3KGgimXRiV47ISOp9HZO6pvyU2NfJ9ocfzZdzal6mQq
5oSPX/U0GaxcIb0HPlLjXDxYPghUYAu4vbUhN+9t6p5c1fs0QNj/PAk3Obmdu3zsqYdikkdRVNbQ
GTUaqj1K9UgNqlEK3Fu3Koh/hzw8v1Y5vVORaqCCXd4feD7Kg8jopwpaCL3uFfWXHMBCs+jHb/uK
f1WN36gaJCZN9lj/XdX4MDwn3+/t//qBV01Dx/HssHfmEqM17eLoeJ1sKLkDsmHgMOMIfN1mb/U6
2kDiUMoG+9T/bOwtD21D1y3lGWZ/r2wj/0DbuNifv9snIpCwsUdt0UmxQJ95Cymt2xqM0ezPN1Q8
kAdc+7KZ5y0HS7AVpW0dUNdVuDom8wohtv9izHO6m6gXAq9VdfuulVSONfV0l5Hw2lxIF8k8O3dw
/noynHUxpVRZryx6lAWGhtJlH3jWvJnc33pE3gjsDwnLTdnsx5KRBVsygdSsF5F2G5S2KI91l3WY
LkxMsf5XeEbkC/YSg/MkDvizDABbkUcl8pHREE6VRvAh32tV7TEnsaF4bKiL65YrPkvbAn6KWqLz
sgSJG9UOUZpxuyINNZOOKykxGGWRnqKyTHatZy6MpiEBPVQlE9NlqC1q1YwaXN6o/YEikT74md0R
TiuT7D044tMwde0B8jNJvToanwNDZzPao0SjlAIJc+EOr4NaEKFdB9PimdUxg8vkoNsuuQRjKiUB
1SvzmwgBN3E6JXGOFDGx4VP5Ty2e77XZGFEtQF5k8TayG8f0diYW55EasIvSYehxZKhei1y0+QQ7
CKrhTTPR6cC3APvdLMXhcpn/uyL8ZkUwLcPlmPPfVwRlD/uEU+r7VeGvH3o98Rvv2B+bPkcmw/uL
ePp66g/eeSwKrDret4gER9jXVeHS+uo7zEJ5UDH25PT6eurX39mkLp3AoD3125j0HywOLDI/niEB
+2KHwbeG28x3354hDeG2Qtdj7DY+NSpoZLFza3WyOS2F9P/peZXXQmWnGIZbnjadNwoDJjFgnr5R
HS5siEXM0D0wdTzOfALXFIIEvzmCq7/vu3WPGi1kFsRhwIuse99qH78TG/D+mPhKdV4PqAP+aVLy
ETomOIJhYtmrhgjmvDX5xoN0U/Phu+vg7tvLfB9m/Om07LBA4XfBdAeTy3gbrWo1EsJ1z05w6Ybh
S1mUYCYKQ8AxUuHSKVqCx8jUf/eWf5IEeFU+LR5MqNgoOm9Ej6HHvS99j6qU0pjucrZYX8AoEe0K
0m66i3XIJb9+mz+9II862LxcRC4qBGGeH0WBTNemhoh6wEYpqq88lFC0cuAapW9pn61IuJ9+/XrK
Zvnjl+pBV0DtQBDjwyXt8+MLzr2B7B5NYj/WU0u03416E28SLuaVL21yZTP4vpNfVPbBAwF6boVT
PVYNoAyVJF0qHL+9dx5m0xxXnXBGsaLKpb9mxz09kXT7zVVAfvXn35exNfc+2gku0bf+ggreeZzR
uLgn9hrbD1CJnOiqjwsG+nGtamDa2JBHHEhzAeZtcIwH7sH5rBHr3Js6tTnHtPdh6MyN8xxbfeeu
qDHmWoLbCKuJqPhpSpMyOQrdBOTzjWdl6nwObe4QGWYyQYZX61KQVbO5+FvGosZJ6zyt24wKj9No
83Q2Bh72UarQU0sHjeMPH0fTDJh1mcSGTL2ZXXUWwBOXVcINU1/kwT4DjvMxK5IgOrcdDqNDF2Ut
hBWvnzW0HHNJDONPrtKJdgODCMBE50Ig7PdTNcvrSk9Ix0K0xYSJrRYwhFoIOnzVTDhFP91ptJ7c
BXkLAQdwIzShzKQgqwOZ4wpQdxyjBEyh0hJ3OpTqch20dPipukY1ouycZ7/TpzM5XBwApYjAXDG8
PWstmBlnoA05XVLnmUixyUkNWtEntx5o8yKoRpTnErcc7Y53iiyJElX0vCBD0ujRzHKFFcJC/1yM
fI7+IvjcOtt4GAO+tMVvg0fZLs7zJSh8CV+3lnSsLT1YRM+DSWXIe+gS52/XaoJAyaCcMwwT63zq
vxRZjbxlO7xZcxZNv+ulIHapEdxP2P5EaXnIW62lCNLlVDhuBuoQPl5S4H7DehoSB4EqU8JQd1cg
Ce3nWrHPkrjh5ldZzgCCxmPDIYzjeKXS3dhetbWNiHHVXbBFltrnYemkeVe4dNiuububTxMjlHId
k9hVKljHlxQkhnUYydNBU2sIRafSDph94yom9srnb08DWMjRtzdJ7nkhJ1gMLS3x89PlzwwRXN5y
1jPWjSXZa7zX9wnMq1DGQbAd254LmEwXzrAhl82+77MoujIQFJq16CUNlO3kB5CoSFJgCvYt7H8D
5trsNKACNc7Kp7twuidvp+Oij8gQiC1ssnkVATgl3VSkhn6QxuCJiQ2iRui174dUg8w0ZjJsY22O
zk1DeHqVQEMDl5aMQ3RtLsFMIY0pv4hZo9ZQEiVK7yTdBvJjz8eP4lExv+tx+FF7QFsFQAyB81/P
MQw6wuFz7h8aVaU4KVZ0RG3vNqCLpk2IHaKpUrvoZ9bJoS11LYTco1lNiDP19ODSYLROGvRT19Tm
k+3k7rpXnY69Di8COcZdDfNk3JKdGM4yaZGNBqzdnwc7J12YWD0WzDhIpyuyvmJv+7TZrEad2N5K
r5cT8KD4S9uzbOIt9Y5VmrinRq+gLoyLPV9jUij5wieszwSwYKRVzTJ8CZDfZNhrBHpDLu6A0jFA
H2Fgix43qOdFjxbwHqASmv1hSGKNvET7XBleRgoHW9i+hU0q+IMWa06nCy6pOafLMzH4f1asywSH
GZVgBY2qJN27Gtwpuaj+zn5oPjlYXx9LGF4Z0U2/VMELAGFYbKPHC2utsY3m09znE6S4XD5PNbaH
zHEV3A7qSKbp2UeQVNxYF6hapNPRmXp0evpNoLgYQVSFPEZr1OJyQ39FFfa8DQqZrdJ3aANZCHAs
JPs/l52mLYclsUf/YJUQKhRgBDXI6gygoC7cxD+WWDg0/VZ4IIMmupZaE991IMUOsR88eEnSPhZD
9zyXEI64BI1H1JcxzGjnOiHQsM47NGYfIduan0ctQlkDaEzXVyC9ezS93AtTIQ8OJjYRWrI11tyX
HgPXuvO3Aa7aW3hb07hdKO0oE78J66nHnCJKokKQb1uoxIXtCOTpqDoh5dp/FIbFn294YnUfnCQw
oz8CX6bdCndXVG8Xv+bcAd18pHsEPOI1Y9CRj66MmtWCIfdp9nz42Xbl33r0PocZbwmrWYMHdTaj
/lM9+exFmgGcoyWpz8kNwdfaBgA5UrC6LBZ2EXe44/qZ6Xvmn7Rp5rFQMkq4tJ1++QY7ixStLncX
Lhqcr9O5j3U/jCdVxMylDO48TmrjZF14cK1rsqZnQHQfL/A1d0iC617y1ayLIlC0wZFeEuJSM34e
6sJicg5kJiEiUtvuAowrsW3nrPed6PZzIlgHhRNDU8TeCF8SF/0682teOeNhAtyezpO7xuLlXUci
Unkzz3EQG3jco8V+XnAZQ8BSy6SHBthtqOVTl77UiwRbX+VXq7GR9rUcRxIVF45iN2j9l8rKeXIY
Ft5CnqwtMMiC52OfOqzTJRbgLpxbImiU+DgeOwacC+7u269lVA40ijbJ2ElEmsbjywNXfNUWoNQu
FMVBsPctib5tjIUy9iNWdLJSZA7hu90Ybgy1TO+C+pM0sdDfmo7gt07LhvcqxcJLVviFvbMNOIXa
osZFi2W8lsTK+i19XXjeOp5s9zjmPZlHejTn+0irnU9uYrCwzh1USGqPJrIJBGRhyoxG/CA9KmRY
Nwv32l4sv2dd9Iz7otborB4T7evQtcEuGWUwrfid2eVcmIHmBHKZOvKOJ3kbDMaD1SmIZYyLO992
no3GEU8pzIkOQQS8nqM4gGPjg5tjQjBU95H6Rmke5msaS664oudr1IyWUwMFvoBkmNk0Wor6iNXj
0dBmTK58Tmwt710r1cZ74U6kQdepTOLEPyOhBi6PKmyU9On4MVic7ZynWmx8yHx2y/FukgNFSYYz
nWnSwxSm2xEVlkWZhoOk51O6s7kr8bNLxmaJfsztDo5mSeFwqiXzhn8xKiBmfyyypWGskrTn2mdl
yUWiwUsK0qMGhGMl+oRHz+yXe8YANHfSvLUtRtp7UVHdsNLpy9K94Mqe+2jdYtGIfZZ0q4vHLUKD
EXaLUa46DF6HWuDRjIfCOFc2SwyTG4onMhzlKyNnRzK4Zf5VS21ys6KOKD2oS3CMrahD7kC5ZlX4
WtEZoRXzbTDZ8sB1zcZgbPXbYGj0W4IBIhSYB91+LuEEOu2GvXEE4mpULCjac3Day81k27e2Ptg3
tDdW7/m2eS5XU3HkyVcyJslJPmoW+d3S3cRBcTPmUMgsPqpbHejmh0ZzR0R10zrVgi7XNRAyNpBT
uyuwm4SuuLNK48zOr9rAgde/4qtzjta3XEYJXB2CdeVJG2iVli1/AhfgC7FHbuEt826ZhOWoFzUb
bU0wmeQJ3K9m3JGsIImqIOd5xWo44IgZW5OiL4vu0Zs+h+TCtJPVJnU7rshF0HqJf5BA6d2cy4zw
Cdvu3xzF1Snph6Oxj95I9QnCgoEE8fbYT+lUFvDEa/YNdj42/XAFqKaKuBJ/fVz76fSDGmogVNAl
gwzJwe3H01oQJcOY1QMVshcK5+jRB972HTiiC2vWtdXR5bIc/vp1fzr687oqQOe6nExtToo/vi5H
8oLM7tTsp6xwnwet7PZlP8E/lOBWO8Ji1Xx23YS1mHgqu9xfv/pP1gNeXUX3IGa4/BIXTsx3wgM4
ftQTw633kp5KOHV+Zz5gFq6v6Bhjtce9y7/rTcexRO28gQ++oqX+Vex+p9gRscYH8d8Vu1sK/35Q
6779wF9qna+/IwygoCUkJhXpBPXvL7UO2raPTg+eipqvvyyLr2qd8Q7+tQn4x8BCiLkFc+GrTdF/
p6IFAHYsFldk/n/Ugm28les8aqjRPhwlCqIqvFU/IqnF9D47zoEbtolCM1tySn6b6EiyQazJwfcf
A6wG26aD8GjIKTr6hHU+Bb0+fXAqjoK2m/UfwR30H2Nu+d+IQW/vOn47U+ft8wualuu+pWUFxMQi
JmP2IRN2/ewkNqkAPamuq0vjdIs9bRc0ulj3TU3W87tv8W/0NtIgb9c0hX8BY0SsBGuRrWjo3/tT
8MAVjTumLS0i0VPZRtBW5ZgGN3nQ1W7oNo53jb2lcvmYXO9qsoP0gwEN+/O0VMsXb+wBRzbLbB3j
Altn7o7Fbii6Md+wXXDfe+ye5zWtuc4hkuVwbTRWs7X1xkYwGZWqWDLd5OxT3ibmzCmV/lhaDPyW
fhOoJ144jgt2ap/dC9NK1Bawaq75iTEuI2ROAyuoashnbM43AOPHMxmxCm6kXYEQHiw/38ZskhMq
SxJQpqmtf9QY/qLMeA8jBaQFjMyWJcVzm+rU2UCvtETx9braEvsZ2ts6x9i/yuAkzqvFY/xCptxN
1k1C0XRpTvNTRVEp9ngMRNeOzCKUn3n46MtIJT508mkrZtcTRcOO7+5J4M1bmRQuRVdELjUbDyL5
erM9K6jlew5TqRFmcat/KmrdhUHm6V3oA4fdyJGkwlYgueIs51ZCBvVjwoBt6/IMgiv7YIx1sqkG
T44H1acdE/SqhvNEADFZG5aErZG6hr5Fz438VRUNQMdXjgvtdmPHi3WFKQWsaxynpqSCHAgjpzyb
rzXT7L0jTFOjmtWlC9dxnrxs9unDcKu7vOom6kxaUB8j7t2V3dGgQYXkZGzxu3TbbiBtOIMo3i2m
z0E5McU211OCO0KE3KnBAYG/PC8INmgR9Zgdl8zPQt8ZvGc0jWa/lPqyCYpm2M8p5UrbAWwaJ44M
qzuPH5SStWirfkeG14AP4dNL6hscnzPFTJSJpCfTc5I/bUZHt0aNqWSVVl75J1FvFAYOA9YKS1FV
Ki9Jm65msTjWyvU6Nwu59+45eqMpjLhZ2G5nEVO/e6MjQtqsWq+qxTrCERKvsynC7+STUPlSZXD/
CLx02c7Ua/kF+HNpcIymrSlZNVUj9BsQPl36jEmnaPZBBfHrtu+76LiMi0XRlpWJJ6X6QQ6DC/G8
sB0bqYMep467otWGlyoasyLsgqHFoUE8Nd0MY1dpmxpD0g0qVjWve90bjM0owLjdzxalgHuMQOzr
tahiN15XXRmH3Yiu9RncOWEQvCyqGXd2Kqi1Mtf3xK0THgVDdd0lMm3CFmTvc1/D6FNgPi71Sa8P
UMbzM2NDtRhCI8ZenVa32TLSeDzWbUCMJeDVOvXe5oTEOsVfhty0JOUVetHuPw6pmxEhSQW//RTj
nWxr0txpLRvAqQ5nJkHSaBU4ArBqIrmRN70+ThrayzT+oWfdqN9kaedQlR5J9iINU9ZnENaBE0JR
Jm+plvKAdw7XKRvNzcC5gYOSNghEX3N5LHpLo942l9YCa2aKzKigusu2jfnZGUfQpkdfpDr/yFHV
qOeCnhTbmFuMRYqnKp6KtCdG71TPVMixV5+7pb+qu8U9tb3Bb4w1r9a2EqpLphIoza4lzXQL8R7V
zK1TE6nUyCagsDHsurrmxmIOXNx2TgExhjaF2gn9WYgDdoWBkiExJOV1ifQMm4vfgGuXHNQBSrcv
TnZLfgc4nhONYdV33mfop5LYedrR51bEC3652ndnfQXJ1u9WSevJTzXIl1PizjgxSGrXq4i5O22y
TFlz2dd/9MbwgZC/exCwfR0VlpbvR7ewilCjPUfsfEDXeIj8lHZ5sybUYjtZtDWIPd8kloig2Wrk
/5JCdg9mPk4uoP7ReaFghVZ2YRnJtpbgqsyaVErBEe7aRru9IkiYXI/eQlptaP3iMLUkUXDFdcaV
BWjrEODTJk7UR+Rqec4svOVgDu2g5djAQdMz0cR7DEpjbTIpnwevmneVtGhMY1KXdRgdAbo4sWNT
Z8SC35dW//HyHP134/i7jaODHPfdluMnTN7dn1WlMFzPVfr8wwby2w++jnttPNkmG0Wmb4q34X+3
gVR7S4jwsD0ue0S1PXrdQJrv+K9UmIXhMWYNhxPF6waSITFuEsbAvsG0RG35/sG499vJ7oeTn6co
JZ7BKIrNrPt2B1lwxSxlo8/Mo6p8Dkej5mntFIpqFsHy2VAWYFhr2D4EG+TgwpBivNcd0Ix57i4t
Hsd1UuhagAt1KJwwQQbTVpxqRhb0l0YM0a10ibKXs6GHdsqQZLUgmlKFqfU9o5mZWnu3MBuaEdBU
N94ygxA3E45JG9jFy06jjumRmoPuOKtgPftqHY1sWT5Epkbu3qaYZdMFKo1PC0lLSZvK6OuXvL5x
ie5fUvz5JdFfY4Wh+l0F/UmcReGYVPvUW9I/IYLEL1KBASZ+5smZ62wMyULa18mFIQB+hIECmFri
fKPCDNQKOMAgr7gSCkKQ1slwIyRgAkMhCiI9glZQK3ABW6Yc02icCWIfgA0mhTjQFOygKEvkKiRg
cu4KhuB3fMzYCpHJyNbrRyov6ctWAAVToRTMgE/eTsEr0DBe3g0KuTAo+IKuMAwZO+3b5MJmIJ9Z
HckWNMiQoBtymXhbk236sFbtjVQjxvqG9A8Z2Q7/cUZlpf6RDelwPcKF6J14uDcw3Pk7tu5wI0w6
PFAjFE6i6kbrcSpyc8tszt/RiJDBnaBV/gZjLo5jS8/XZU2+3nFEfyZO6Gcb96KXKOWkVxqKjZji
iTsV5Ql7STse3LE7e8Rnt+6VBgModvxkKF2mK63pVvSZsw4QbrTeH9bORctRqo6l9B3moRFya1a9
JwFr32Da+8jMyQ1xgubhrDSiSqlFs9KNXM0p9xIpSa+NYZ2T8T1HSmcaleIUKe2JhxNsG57HpS0Z
DI96HUYXvSpQ0lVGQfWWFGT+FRTzixEF2ra+KF6JEr+4yFl5lSDWK2mMLgswWJj94ZCZduhWzvua
q22NG+QKI26yKpXMxvjraaHHaLUo+S1RQpyjJDmpxLl4RKYzMDrhoke6A2wbHxol5zlF09wgMwZH
j3IH0q7Ifp0xiXVxkQJFy3Vz0QcnJRU2bFJWI+OSMLsoiZyGePYoeXFWQiNNhTaio2uXMxKkH2Hb
2rLhl2oLbSw2UmX2TbiEvqhkzFljwnhvIn7Le6dXWf6VA5bfeDRA/mUb3cnSK7fTvfeUNkTJx8le
EAFHIyuoDA/UGLOgaoXXF+mJfIXJwbQB8lAwHhTrLrIoWGLcqjlPeICr7CBrVWFT1Asj4YnOD7va
ddDYxb1IU1sCC7psYOPLbjZndJR9yvOhW6qQns3KI0zn9OZ6btxgCUXPkYYTVxrHn0ojjUHTJgaN
7LlWl8h5sgbbMQHkiBMG05PSZuXsERLHj+VvUECHPN7Pg29/GutKDi9eHhi5y8wJWotYFeNQH9lX
Mg7nAJIPFv9wqcej0dbRKpzFTAofqpw2z7XeogmszaEzOalrROj/fVL/v7JYHsTYXz2pz0n95c//
OfTFc/Xlhyf1tx98fVIb74iaIn+i5lBddslcvRqz8GzhOtCD/zi2/u85zU9g5lG89r8iXK+2LP46
UBIXzcj8R35NMPlvlQz0Q0u3LX4Hfi/rrYunRXvvyoAmWs2DPpjNSX0f5DQH0aQRUEJgOk+yFOIG
ugRG4rF5KmJHO+iSY0s9FqzKS5KHTW+XgLnK6q4Y9UcGFjElSEWbsZJh7MLfaB062hQYDGjeFjaz
XPm9d2pAqqzMybjLGKY8B1Z5Q/zwxtIkpT7oTUPnUK8skQoKMfqgitKvoz6mpxLn27r1GqZXVd2u
dM1fVpPDIZz85VUd6Heu0VuroJPPuMYnoondZrYJlTIX+9oXGc9nK5439FWcPGvaScL7tFtVX4O8
uoG1dY4mhx7EdNzSAnQDDPPOzuYrPeZPgWWnSSZ9ZhdRh3W7vDgDg1ZhvOCQfmrnflsXcL+7MrE+
Qnjap50PDV0nx173Ctqh+SdjsJ5yUTx7NARs9Vie9S6/UZ/AwFMwxJL9NWtUhxNc1K1VzHVolWQ5
xthLVkKKh9iSZ7+aKB0gLHfoiuCFHUCwMxJ7T3vOVU5S4LAUeF002fPB6DrHjPRoJnTmTDmD/WQ+
y8Z+Sqz8yHnsuWszIDzOiekpsyzX7jc2b0ja6dd6mO/sgu9qtoYtHEfOJ7YCZSE+TRysVnB4YbLV
fFBm0jE/cOjmZBuQbNI8GNbMh2sw7KzHsaY+y6R8Hg0mnvpMa8jAioj3pcdNyx/Q2uVO9vrdYMIm
SLDV+jRfaUK/ajz6jNEBvloFf8wx0ps8n67YNTp7ICMuhzXeYW3PjyBESCMMbkGgydLCvOeFRIok
kkCFuu6c7FjPy2NntxGr9vRQ6k44zZVcV/SJ0sWRPlfUGmwKc3rx6+VKmHHKAt6lRG+9p3TS//Bb
6zYg6LN2pbGdaTdfHHqX2kk8MBndU283cKFa+7jkOwIaVqzzgYwECtyVW88JHly+T6RcC0MNV8K0
DMOqNUtr1fT6YxUbL4ElIStN9CwPsG8NTzy03fhgT8XXUs9Y1jELhWM5PViRkRATGpptwQFys7ga
xzSsTuvL525U7olT91PdVtkWGvapcWxvO6if431S+OZxKVruU+p1857iO7qwDOhrptZ8hlESrEmF
zWGnReK9RcVdWExxtJ5b21nPCE/71pvFsa0dcejBkxwmoZGewEO2aZempBm3mbdYrMSxxAyyNrXC
ehmM/vMsOvfa8ClU4Kqp09YOO+bKWRjAQQu9fJHPkVeTKgHcgLyX2W31mFfRYzkxNgsXuw/SFa16
a3wWJ4qIP9MjI9aYLDYTx3Cao9OwGeZu09pTwtyQ2Qy2aHrIjn49YPv22lOhJXdVDV0TmOZjrZHm
omHIAYnhPGML616qCldepWXJpnBbqB/w85olcLdlWo6hOdfRnTEAnY4rLv8lM19qwpzw9Uv4T0Jf
u5NpbC2v5nuj3xnzCpdhG3EOmVDSGRp6424yuejm3HvyNJd64lYeItF91WR3Zbv58buHzt8o0j9Z
IxUvHU8tNQ0uw7a3U6CURDluorze20LDHT+2A1Gp6ZQ67c0SGe5v9O+3kwE1cQp4oFnEXWE8vp3o
MSQeK3f2AJZxq4eEkI5mYVFRZLGg//p9vVX5eSWltHu8GIkGpmw/6uzS8yYrg1S2N4f8GeEKPAnL
cWbIeW0hCdUH/pO+/fVr/jxR4zWhV2IgBmPJP398zdiqgsSHKcK+zEk2Ti8esJIUa82y91JzChW6
OlLueNX1rG6/fumfSlou7zdQbl4O4vg438wVmNXJBbG42vdlZ4UZoMm7GfVcLRdXWZ3lez2YXmQ/
oQpLWO+Z6Llv4XzD+plfEmLUcbVcjTEzXPStfUDZ6Brgzsb05ZUElbaiTKJZI0mt2jq7qdyO7jhx
nsr4UXcS+hAm+zTCJFhPdR3sHKduPsXYcNfMDOfw1+/0by4h+sh1k4GloRMTePPFmkUa4I+yq31i
9lu7ZjIeLHcgMtvffKJqHPZm+hzwQrh4oZJCBnprBA+k4U/8j1yrAU2uHKXuZoNiLB1xgs10kIVU
zNwMsVG+L8R85w16+T5RPan2En9tBeuy2qpAs8vBDk5XscZYIJDjgxa4J6sTu8RnuXdw7sDAgMfb
Tub0FDvmvCtjs1HeO2DBetefq3x6nLA3EOdL7eOQ+uVGokdf4Yz8GqWOu6rygm9x8usd6ZOvUb08
+rgiloGTxtRYewo99rTYpeu4XC6Nr1e5Rw+GOS533owsj9ZnAOfXPncO5D3PYI/16y/sb1YYzPsq
Y46n3nTegl0XT6tbm4rJ/SJp8mM7MbGygeMAjiqt/a9fS03Mf9CNuOsdnecUg3WPEZ/637+baXfm
nNK4NVd0g4kzidhjCafzNy/xNysL/Yembat//9nbjaMwHwpdr/Z1IBr4pxNQzGh5USt9uljzbkCI
z017H2jmSUZBsgFFeNSm6GOfZX/4LnBvoi8dFqDM2sMB4iEbsDo1c3mD4PN1cSUs5yjN94XlLvi1
LHr5qJC9LlJ3I/zmg4/AsnJ7Pz7Yc0qekdrIFeYGAtdB22zNzkxWlKqbO+Anw0o3069OxSXYpvmN
mHJS8PGskKFsUA2OsA7p+Iqz+Frow7muzGRjW8s3DOF/7Y+y/+aO5bugtwXGhA4cwvzxS6nMhsjq
XFZ7o+CgIAgsrVOYaSuTxrQbg4kD4WtgLMXsn0rGZOBVOiD6Rnk7ZFzLUU7FHh0FWxktEvsOwSd6
wZ5k1lihr3Omhh5/ikbPXY+Rc0pQBkO8ZBTbAnsMmZ89UobwsvT6KvXSe7qp2FW1vOFOm3Z5oj/O
bMRWTZQ0O6ugxb6R59hx1UiO69NuWPh6V5CR16DUlFER7ExneQyaTtz8+qr6m5uEZ4b6P/RTTm9v
PiMZt3jlpKj2kooztjgUa0l+HRuFL2ri33wjwB1+vk98nsIsa9j+/Z/uyda2ZmSgsdp3cGLJlfZ1
6EfZMeJJFRh8Pwtjg9Uyc0CCnjassowdYFzcuDkbwLGOXIZbYA0YSrSbAL0PcEU/UMfl/9Hn5N6F
f1sEJaVYgfJuV7UVWk3/UmbLeSoQXT31MOYyi638OZJqlwpXNlv0m3Yk1j3V5prt6gYSqL8d+Eov
x8vFnqwwdfiDgfKsagM/0UixbaJxWBXLkBwmLI2XQ1BUTXUo4TYfq1E+pAMHSR/llxgxRz1nkQ/d
EAPot8H5W4KpiXFHOyz+KXZrhjeG9IfNofoPWsl/QzaEC7IZIdfZXb9Rt1E/ORBw5IMbqwOEk2vc
T9jTi5bdEjDYGwIffug1/OkO3ajNHG6xIWqvA2d6IWUTSirrqCFKb1IYY7jt2Yrbhf2UJeIsCbBA
0XX2xGGOROqPC0An4KzcwMNQHDkUgw7iyZLGgguTu8OVww1znc8JqLdjbjgnQT2FZXbzWh2MGLqn
O0kU/Aq+5Ams65OJDfI3z2P3b25v9jogPjAycUXpb3YeBRbYFjBWue+9+QUU35mx6In9BR+ew22t
9l+Xo3Y9AAIeAnZ6l3u+SobtLHu5gmD5UiFohcT0s02QB6EvOsvDJRrTZWv61SaYxnlfGL3GAS0v
VU4y3ZDBjl9arQhumg4mwILBejMsuGYrnhfrxWNSoLHGZMP8KCy2W3pnNSQf03E9xRAOC5+ddczB
ENReYtV8ITHbbC+jFYKW6hUYynPncyQFfXwjxvFsO7ji6sKdNgz7rLCVyxX2ZGrG4cKWhrYA35tf
3H5ptl0znD1OB/s8dU+ChwiHzPHBIrqidvOD9/p8/XcW9ptZGKAh45cmqvt6HJL/WT/jRUl/bI76
60dfNTb/ncNfhe7mYgH8nnjkW+9wH7KhYAODYwfF7HUWZjnvTDxzjo8F27VN7Fb/NwsjK82zzuGW
eE1Y/4NZGKScN2s1pi3dIYzN3+ly3n97khnBqVddltYggjwG+wHsGFSIKsVcDCJx61Ys5AyyM/99
kFoYh820Sk+o43UoQKr6YYdbmQs1tf6XvTNbjhu5uu4ToQOZGBK4rblYnIqkKFE3CEqUMM8znv5b
WXL/brH7l8K+th3RbXeLRBWQyOGcvdf+6LbRfA/Gu3gcWjf4jP0RFfhiYV1RRB8fqkaHt4HUcU6x
Pp7Byi+n9Tilbr7pAH0hJ7CgM12zz4cMTlWc1wgUFEjHOqu3tR/TKSZ3g10eheVoouadFN/bvEc5
qvzZ3qVGa99FNOPv0yiw10ZJPWBr1oZ11QQz0hAeQQELzopkdBymFhJ1Obs3EkxKxXQW4OTJLYtO
E0YzZk2z2E5ZPbyYOR8KRnrQfeMqAj2RXaByCnriZ9CK1JCklZvNP5LpEZC4zTpl/wxDjXbZITbZ
uG6txcy/xzzwg4O69J7uCFHoYomDt8V1mIFTAnM/Vgu5qWvoau1H7M7tx2I00wdQnnirMLfdjX1Q
PFUIpO66lkCP01RPobOxCR7FRBPRGaG5lokAUmxNg2GJKu88pXyumsWDeUoEQb4yrTiYOKhO6rzE
S/VZhJ53H2TsZFbM5abYBD6J9Bs/G8ud8nIyCBZ1nKq8uktF7d87cL+i6wSm8aHl/u0G5CHX9Dfq
/RJFOvjVh4F5MQcQIFI+krrsnQ3OEZxSCOnxZ8+BNsWaxBpD0DnqtyPhutaVQarVEVFZeZc29WA8
LvRmtq5KxJXd0pciB7W3WZul0x5A6HV8ZyKbrCKuv4ysXy8NMoGP9HJtTOeUvlytDMC+b+SwRLsI
LD2NDf88VTQ6ZlblR9ao8DxZCwIxf2qoMTkwVSjgtQTuQX4h2hfZ2KtHhDPuDuFfV5Wlwl0/m3Bp
pqSID4Gqu+WIPYzDVBz0xrUkpnZcj+iftpZJhiypwTRIu2Pk0DVahWPVPyCQctLrCL7MfeUZwloJ
KkMfCjrBN9GPBFfrEudKxJDOdnUvQa8hxBf8R0byIwP2Egg7X8Jh0ZNrTZyOjAW9QnxseomSBYHQ
kyuL9djbhc0lbxYTjNFddZcg2gwhXvxRVi1xtA7/aVYFw+eTCkLjcR4JL5NpcKPyfDjFQ9d+jAi8
DXySb7NLCG4CG4pEXGld8nHD3FTEWwE//OBY6MDiBTOXqVN1g4Z8XVMn7XaWmR0J3xmf407GG8OP
yhtkfvW2ZQ1LetJ6Y4C0aEoSKTykatH4TO80dA+83sZTEZL3WzYN6KyeIMQKISGJwHGC1wsacAhz
BFfnm1PwGQ6zGQOaHXrZb+Zumk4GLrgjGUfOZvaLh3LxrrukDVBkinbte+V0NcZJv1WwAiktR5CT
Swruhm28OQszTRZAAg6WPaZo0nNiiV0AyOItYWiP3dLCkwpHrVNznkWjUyH6vmcv25d3OD0eiOeT
tAQ4CqMjxINj1yGtbpxBXuUCMiAwmP5ucTKLqv2WzOrWXGTwAt9kPEw4ZR4LVO53yVC2a5gpqPAI
B7onF8/a1Tq9doyjeW+7y21ce4BYcACso6jNdrNIyZI3+ClBPQCTWVNWREgvL2WgKJVm6m6pmptu
TAPUVRHVSqts9nVQNLsE6PxN0wTjndtm3gqS9RdkOPW+iIW3jYM52GHboV8eOO26JN7gsJRsZrJh
MHQcmjjNGZnpvQo/ayXUJhScfFJFUDhM75KNSdl8BAc1Hsw87D5Q7+kYGKOxx43yvW/cbD+TRr7t
GjKGByGDz1bqwMicgsg+IinLsexyyjj2LqeFg5XbzqnAy7LDKEVftQoJ7apwNlx55L+tJ8NQ576K
/H28sDQlOW62zrFzRoW7qNu5rcECQ8qPk61Xx92D39bBs19jbbOcPCB7qo9Ah3n1l6JMS84mgD4/
VeRso4XiMB3E0tvlbefvy2WoXipomx/9JjS23UAKUTkWy23hyfI01yMaewxyZ4t/cdO6k3HHUfpZ
4Ts118KHnB22SMtohopp1U9dKq6cKQmv/TT3fGpkTr3OurhX61Sya1zVbrxs7BHRrIOlaD1IYd1a
ML2Qk0RTszIqgo4VisG9qlR6ZTQhisIq7Fe10RvP+Enaj4y4ot7E/VidTKt5cIOkPFPsN2+tBJCo
By0LjS/DwCbIZJLtetJNG0kkOY4Z28DOrJJvFl20b33eUIeLAMSv0beMxOXZ7nxVUCax1slcw4R2
YvGhhFb8EPkpMWZeH24rIiSu60B+Nvz+exwX4SdUQeCRZkikre18KGzHIPW9JZ3BSnE8CrKul7kO
PoSNvafA+jlw+6+erJ39UtrdaglIXbHi+dM8zP6my0q5Uap5rXMYVINlHslvQaksZPUtJDpqlSYG
thsStw8DNplyLZfZpkERiHu84802bcf0XAj3tghRSFLi67d5J/HHSmgl3XqMmrHatiJfbsO5C7ZV
3r6RofhEG4KtFPsLqjGkV1gDiYwCsB3dRWiOvp5cU6fWm5naW3ec6lYTq9w2KoL4VabpkyFd+mdj
bX6OpCIHNvbUN5ySD/0gvoOGW3lNjNHaUC8FIOpN7eCam1JTXflzsACf6200ORDWQs4C9OKv4JwH
zJ1VtR2gyW28cCALcprzozVUwLhxtCSu+BCPc3qdMeZXAMTFTkCa2cukQ/1sJvtmyKqrspse7SVq
d2KJCjqbGo+XLG8dzpJ1Z/XlI2V7PFftwr0OcmumnkIAHHbSbjUXbb4jsg2HlOF9DUL5SaBCeTFr
x7rDF0B2uOeca9ExrpyvuczFMSajeVuRMXgiPu/iBPqm8pGYGPFG1bOONgTvVWsS/saDV8GVae3K
3sb491aD50Z7dizqAetZuEGZmOxMdo93slDBfUNGWcNDJ4pzH0fmbTS39pqUboYoHTygDJPckE+A
LbJKPuD6dumqgpSpxthB6iSL8qGPMBknHAUVgXCOi4ffZkm/NurW3ZD78twl8V5vNmtR3KHoDNf2
6Gsu0HdwOAcaaJilDfMuGNu7JUP8EXWki7QK0lX+mb5ogcR9ehrb/r4S3V1nFDfs1gjIdhcqbR3M
HmLlML9BtiPflNfc8TLS6RwrdmhVKdu5RqLuXbt5Deobpamcke0Sw5Iv97Ip0v/le5BsE3fz7w5+
FtX/v5TX/iaCfEIE+a1tv337q67C+vFTf1poxB+ujnFHqWgpftm/NBW+Se6HY+GPQRxJK0cLI/+l
qrDcP9BTQJy18UwJfVD894nP/sPXdhufRprjWf5/pn4ks/3dic+TYENI1DXpPpiAZt9VVNTc4AUc
neJokCUhqv3ADjAZtqQyjmRN5eyzVjoye7zuJES7vK0pWLWk5Cpm1UOd2zGVl6DNtxxbxW0LEJWS
u5luXc5MmzB0IWuOjQUszp0+5SjEamRyjvXqh4U4ysoEzOk7bOuj0KYQrd76ouqOg9WGewT84QY/
d70WQRqtF5wa+3kwTY53lo3t3p/ancOulJg0D8VgMpef7Kr2XoumzY89QTk7M3Z3fYvTxOxohQ5J
HN6JBqNiMcfZk0TRTLJUa6NcQ5NUfopEX+8l8vorKIZ6syZd90vgqSpaTTkykVXehOFNiQvkQ5p0
Hnkmi/nQj43cFJk6D73wb0Bd1RsvB4+HUxHTPKsY2U/9sElj5togMZt9o+jYjTFecTrF57Iq1bHB
0LEjBZLFjln/rlD+VVikG6ec0nuIkkw+ARlnSBO8LTacctXDS31sMCxtx9o21+jC7Guf+OFj3y7G
ITAWjkppZFxR/662MIWXdYQ1c9Mix7qp3Qi1aO0ZOg2a/hC5ufZWYvC6DoPc2duVyHeythx+a7uc
q0G2Nyo2WFJ6+eRO+fR15rS9bUfsOYFK2/OSMh8TV5DtXOAzG6Oa5gc7TtSXnumrKubPZh63e5xB
yaEfQpCa0g+eBy8ud0REuG9eTBY13QGZ3ISIGymUVcSyTlOXb708GzYxJYUDq3Ozw7OOwNLU+ZI4
rVahR8YVoVX+F68pxu9QWv3dQnyKx1Y9L7a8N/bZpuCXXc9J9SFCgvfBoy3watDmo6G2OOYNoWrD
yTNYEsvc5CHHflRtq5CjM5FsIF458l0FplvcWWIobzAvfogmg/I9Ddb64PVlep7KGp57ASFS5g1u
4Ro+HIIiO2nWMSdOdeiNPp53TZtSKPF7O03XSz+NV2zjdkkhB5+Npc57sysP0BvuDE4eMj/Mvcce
e/EdUqTt3iTGWMLztUYcqvh9QwV5AWfCJJf8HqfCwUeBuIr6or5pXPlaZrUKrmsrm6JTJbKPbtyo
h7x09rhohHFs494O5D7r2PCp1eCPhf8VoEWNjiqYlztMr+1920sv/0q3lh0G+carwuv6D041WZo3
H7EvyvBY2UFL+bTpxZbkev9qhDyH3SZoYcBWkVs9VJORJzic5yE8VLZKmw8yG+102jiIczss8sDe
4Wq0jtca2PUTEoCZKLnv+UBsXuAmlE62kHpNYrPqsVublRHe1rPK1UeTOlndbFtnFudi8vvgLQlQ
dDjx4q+Y4UhntQ06p2xSGLlOSixL3tNUAUmTrqdBW4vNzk++kDU8GwevGHC9OGU2GiuwxmQmDxeY
i94J2DcjuGOgGnCGUoyMjBQTu8hRRJ05rIp6nO7xZdlvFBu6dE/RYKC2NeMh2gzk91JFp8zibwsn
5ZILEAcXBY2JBz9EVks1IaNfYY5VvGfu0xbYNMB2jDkmxzQdxolF/dkvyjswDLJ0YTjVkdWd0mx0
TJK8BhQpalLhFkOTewdOc9o5NnUk08yGZNU43GPqBsH8BLNMnhrXaJtVWja1uV5yf0THYrk3hW/X
xzT2ee8nJ9g4aUacq+zJCuiFjPbwWr19SWzxfSGz6yVEGrhqhFMSBKS5xVWl8Ht0dkRdzlO8VENc
1Zu+6MWqw8ingw72yD8T/a6STCRCN942YWkZO5MU40eVIVh3JXrhNTggY+UaRYHGi6hfb1CUrl2q
bbhPJBtwyz/NkE9WWd2ITTrZIV1PjgmrZekzc5W3y/y1nusvrFHNraZy4WgOgKvg8/FW0qzNx3AR
wQ4QkvfBgTdztm0jYHEoMgiiqr0rOw/3vzGbVwPO/6+LdB3UDGLTKuRrTJ3BIedXfUqViDegSLyX
QdRTCU1GVofEqaeTWtRyQyfSW4U1sUnVOCfs5i0Oc3WJj4fIH/Z2Npo0E7F5Z0UkJyQDAdwJe/h7
evsI99HHtcR9flhU2R1nd+j3oimWPeETDsFEgsLX0hrgdTKyzhUlt2TTTNI7xRZTvC8tzFGNVaxo
7E2Pk287KymoRIZES95Xc0hMMPLHrZ34SJ35AruqRd5HMLQdMTUu9ieLiGLWQsevXgdPdjdCLeIb
9ZNy53SLtSXiXhzctrY+EvNcocMvww2cS1DQMQeNpuiy29Qc6+ee9/CGY31z7+D6uEYuUxDBVyTX
nMTifW1Fw20KypeQz8w9EDX8ufbs+Homsf5jQHnmNgiEzy9pXXYCJFWueg8mc5lb5m07RXm3jnnz
751ETXv8JM0ragkcF266sTjCnpG5TIDWc8895hy7zoQ+ItQjKf7LiJFxVU25uU3BQB9J9vtIW8vl
QMEpPOPMqm1NFhrStPEwdcKJKAJza5NSeOPEsYlLqdVkySYELQHtemNzKKbTiJfKkH3nbXpyituV
DZjHN6idtsPkYgVBO7OmhDDHqyKU9MtzLeFZmakrQn6bSSiz5fFSk9O6AQLvvMqJvfxkc8paKTNh
JmjweaFhHKidqUeLdFMwE5CZ4jB6at25is+XTev/Gju/29+jt2Hf/f93x398pZDNob8sftrg//ix
f23wcQ39QS8dtoKjNSGoFv/fJh/txh/Kci129/oc8adqGi6uiaoDKbPjolLQpvo/VdPkI5PsYyG3
xK9q03f6T9xNXOIvGhV4j1iocFghzOY0ITmB8O//olFZyqXG4tG755yQ4WVdUBk9N/TPyWcd6/bz
X27MP8j79C/7tyDmcjEkBVr/5tvIVd5rL0Jn0makzj5Hxly9FHYpn+Zu8J/psLP4udJEqAWY8tUf
kubwX1yadpWp2ZIuN/Xn7xkbqZi6UthnzgVcmqKgDzd/5KVUvcua600s363ZgO5B5kzF8NeX/1lR
ob+5krZEc4QFmwf3/vLSikl8xeZxznLNDPWMAWyJ2fVLdRWX+nJTzuv962tKxsi7281FGSo2ew9A
CtY7GUdR4RoOK1+ewSzJp4Il8ihzFx6d4sj3fEFK2TF2WBwofdPu4Y50b25FKTQzXO5DjWF1X2HM
mg4txcJguyzgmOBMtvU6cAZTnIYqAKAXL7raDNuLjcmUFVCifv09fgai/Lh3Ludi3fJk922/09h5
o2f1k4rkWfQGY6VH/zZlfToRqjeJJ4TV5WnSHLRfX/Vn+eS/ropQyFV0OkFnvhswVLpVMjmNOCdg
CZ4KXNV7dm7RdzOZ6vMFSAqLXtw6ysf/fsHU/Pr6f38xlSU8IkXYkjJu3r8rOHCLFFSxOP/gIuoX
htyO6T4canH760u9E+BcviseSt4sz+SCfxMXBrPqCtPsxdmOfZCPMA5S8iQEi0xgWe3blNoEF5qu
fjtNYF6VGnlZDBbae3p1xm8e9z99cZwczJbYyK2/jVppG6Vfm4F57rual8RWtByvJYWGARN/6v8X
L4kuvPBe8l/1N5GeqBIzNqxBskFgrS7mCMQdWzLKjBr1mTeJTW20LU91HTPKfdBZt/ngk+M+J3TR
VtRyy5PhgtILa4cmYWpK2kfp4G8vgNAoIjea35rwljmYHsYrH7tTtvvNA/yH6YVQcUWNhqXCZ8T+
PLslWRj03uyLc0ARod4tClLZZdxwUq5emgb9bAbC/AXxnX99AZeFMRXHdTv79QGxH8eLOLVhry3j
AhhNBGb75mkc6K8/5z99TCrAHnJrPqzzXjxgTLIf3MAWZzrF3JDLbRaa6SPI5HmCr/a7ka1X0J+m
QCx2jGrWXEpkVKLeXzHvyA8nuKI9jwDmTk6XO6+BP+m/WGDrepOkN6LKIMQFcQDkCI8c5eyRasFj
DP+hWlnF3L1ZJchS/HXx3jR4CWLL9q5tPSYut6hl1XBxxWlG3qDo6mg0swHU60iEjrjVvb7fKOb4
Bu+/Ft+E52wxcvEk/82RvHipr2riSM+l1hf51bw0m0QZyR0H+7k7FAN803WiBgLypGNkLoedPIh2
fsS5cYVc1DLX80TwhkwkmXx5p3YDES3dIXLbXqAMD2eL7BMnWDamtfiAl6LR+FAZ9OU2pipLcCDh
rAlpvoraDWAg3oykHUkFyTnb00nBmm97VXHuOWaevDZPrmXulbdDQjd845UNQkLsEsYnMasUQMec
fTWpLW5ItG0w48zLgpWS1I+3GSGTe9XNUbGJO9bvK9N3EDzXVlJpTA7H5CnykYvbZQtpToEnWEHP
M6rnvsigklqBUo8+CksTXVdIMH0jhxp0oxM24J1dyK7ANKT3BeUW0NyCll1KktzSkQHc93ZzlHTA
jWMAQedahj1ey2oIrkxKrzTAB9GvFam8zRnhsLDRxnaFw3lDUosETVZV94p09WbNcSsKNl5CckCI
5uG5ShkjBHbzyrklbOka5Va4ZWvgb5XoKARRjHFeW8JW43XhMduwBWQiHiqIsW0882OzIh55E1hY
ctD3ZxwcMZCqa8g2ac/KLCLhkTVe9KaqroC1JfONa5X1tTHBSNmFc5lHCHzjyTvaYRzdwiXuvnpF
6pacByNzb8YwE3CxhbQdbUgu+FdIQ6heRtNcPonWw4k1eBP4CE9+mbuypK5St3sF9nJHNED5mcOV
84lTvEM7soreGCjTt5AQdvpxUVhszJ7Hs46CDq9qWDnI1dSwZmDlpgV1tpgmbzVz3Frhf3mza4JJ
CAQKqyfDIUTlNBReSwu3KBB0PimyAk2fAYDDTG1ylUNjX5EGDOgIRSeMNh1JLUAzInlM7djAeISA
ZEY+5KXCrz4Z0eBafNw0KTQKcs69HQByNj8L7t8yTbnThbaAmSGyK2Z7w36tvVFZ2zYjDGKVE/T4
AcArT2wOOhaFeQZHMijNx/RL5op4ZlSuIuDt6c4m8BXBiVBwpSj3gXEWCw81Bl28Ns3G24z+yPAq
wpZHn9IzbmI7PPfKW7r1MsMkDpwRbUhssl8F2stslMNTvhDRRynbtxaeKq1ZWIyGzTyk7ByceIOP
CWJN1HqwCSx+PX1XPhwnDhDWVOefe+QDm3TOyxORjfKpxjzBHyoz/7rrqFBxUlUBolLbhxwjRMc/
CemWE6UUs/HB6cI/WBT9753ncHMayUoNUtjiTzQIq24pOTLF+A6fKryAlFU5PUjHZVFH0QWvWs+R
7OG868BhEVVJ3RyC0mvfaoKneqS1tnhq215DXvSnzfueghjI3+m+ZNtJRJMTz/dQTfifaeba5GkR
moaFcBC3+JgEckd2hrO8yAUA5UMHmR/6mOOGlSUSDZqc7iFcQwO9UHRnyb0nH4YvxSvJlVJSo97i
ksGAGLZ9G5q5ItcpYfdppgO07AzDHQ6c9q3SXNDaD+uXJEUTtp7idn64bBQWwnmIfdI8vcvxnaxj
Hq2m9lOcSd5sK1PcC03RpVJs3lKqM9ZkDFPPaLK0vGYY8eyk/rRYRFl4WhioF9S2mZhswksUVVtH
pNVL0Gu/5JwiT9sGkphpxJ+o54YSG9wReCCffOBnhlVJZsZ0XRsNLNLLBqfXW5V0Sbq3H4efC11v
TnzN8nRmctFsI61BBmOMp9yJ/x7eg2MDabJApLLs8AErSatjpdNWE9reIviCIo+LF5dXSBAkNO0G
MkDYBrHydJtmPHv2CLfbb3lGVeCxueP/+qFgAabFz9xW6qMKKrB4L2bBxgAp4tHlSd+iolNHvk55
sgbDfYjnfp5XRpTxaYc+bg7jyIrb6eHp0A+/NYnqAnSE4bPZJgPbVdtL5v6mGkMjOuQRlkHU5kSJ
rzBtetYWizEfBggRJBo75Z51wvOfpyFWT0lKfNK2q02gtBdGbhZlzmuUA5haIXnj+18mAcwvkAPi
gruSUTi9dmfHOpKhxwvn6svnI0hzRFtsxzpRvSSC9CQ/5Kmy3a8P8Nd4qkhjvE3GQs59GNmCXijq
UAym+2kO3dfGw26T4vuhoxYvANdDhze+aVo+yWUkIjsT7WmMmQIcwR59K5qMyYeIwbC99yEejUev
1A8oqTEk7mQZ1Ie8obIWd8vkQ+NajBbdQ6exuZ6WS0qq3I9wx51XcrvFkzQ8zgB+wjHERvP0NFqa
TWlJrXZknveBdsZ+9eKGFS96LUaY9PobshKxR25dZqCmRAl+OfAusJ1fFmGh6Ak5osZM3eZq5Ej7
1Nf8w5IWp7Xt9C5tARMCAVNvzC/L5ryYjKgqw5NteRHffSFI7LqQxH6Bfco3jYYcX+5aUw2TD6dB
AHpq9MeJXL5FGgf2a9V3vK+FBolmaTE9mMtsBRtlLRZ9wQyVmUPp7g2ZPS8Xfkhmx6htQIVFDHn6
HsTmPESxTsQYB1VDKnOIE3AQaTsPUzOC1SroaGgSvanh7npm4U/7z4Uu8mdZb8OlL41yS891zK5y
At7zbdZHsn7EcDYyRIKUG40zWNyiP9Nz3yTJtStDwNpY6Qgf4khud5xXKH6Wp8sN+DEX6YP7oOn/
l4m1CRUrzmXsBuHEskYacHOYVDx/QfUXnC/j05Z9sEdlR2JOUdvpjeo9hohn4hIGnT5cReFM9fPH
gMjH3PteqSEd1rlGPBtJgfdYd0FCCIdPl1HhEpeMGwbl0q2LqHMv6oLoEkdXG9JWE7jcohC4Tp2C
mQhHtbFWtaQIgfcG0HCsv5Ax5ow+3Di40W0Eh/uZjVCzYb4Xt/A0yHrQk4MTIfjaiCzkzVJBzQqj
UEnvyopBA0eV2Z7Q9TtoL8uZkzqD2oSX06+7kUn7MgPaKfHS1FiRMq67AJjLyqcfQdNXjbw2egEq
VnNozeO6GjomBfKLh2BXGx4E7uICwk56hPRbq565bljN08OPMIGKo9qzr2ncoRPyvft58Bjd0u6M
TWI3YH6IlKiWxwGg1nToiM+M7oTuwh4LptFboO58CsfruB9hXDLaTREszVPn9GxCQiP1ny/doYLO
G99X+SOcGKkee2/K7yj5fyVeBFw4RPQDdDHa4pqmOqZh8j0kKBv9Ci1ny+VITZ6oxQs8sTxSsGdF
muOR2HhKnj47lNl9TpOZ+xxXPNDSGZdpb/SJtTMLSGV0NJD0QDfLj9T6kxvLboVYs2rmR07206EQ
NHnJ4KuKm6Akoc2fMvYLrsS/iPyUEda0svO209R25hVO7Sy6SgK8gUDZI/ZUvY1vXGZ0YoxSUoWh
ygZ+NoPp+RgmksfT5BV/rX3BTbKcZbqnAgiWwUJYR0mceake2OPkektXR970kIYIpLKpNtZIX3ln
9EE5hSR9Gi2fV9WP6oJsPtDN98GiKDbJkv0B2Vx80umymAR0Z15IsyrTb+WFA5z6FfkZeg0XtIKe
A5xLIaosPdmZmK6x2CbkWjYdc1rpTio4UU/TJPMSeLEf2sex8sVtODk+dOyufUN1RoKDhdqZMxjP
tXAl6yeKe0ZrHjJbLTp3R2f0rS/zpp+kTI4+C+b2kjwmM73frALfu84bQG2boKJ8NU529ZJmuD3K
jnmvqXmFOkDtKJINlIClQ2CenpmXpWQF4mwXHaQTxd/swTXbk1P1vHGdboU7KSJuGH96h1FTIzFY
mXNSwkmOUYupjhzYpk57b/oVzdJmX3Ztv8t0Gj1nlc55NdNFPME/pmTn+MxK1Hm4JSohu2UVBJKT
RO6ysLjD7D5FVKw3Sw1/sHIm3ocl1NPBZcvsoJAHsw4cyqdJsyNYV3lbd+7kjitHTzShpw8Y7Jfr
CFvih6oPU6J0ic7dEqXZLTsWxF4hxM9N+Dd2ZdyDr8ZcQMBQ4W2thvxSGTrG176ynLfE75dvGbvK
74S2tc+jHAmdYV8lT8QWmNeCTdk+o7jyCZmOS9AJTVr69AAMkAYTt3PlWFN8C50D2n7ixh/zqgsf
SV0dpnWf0wxPW8fco3Wfb2H9BB8i6FZfy3rmNzmFGbfslAs/vF8KgxNrBmtDrPH2NnRw/T9zgv7X
4fldh8e9FFB+0eGJ268lkcA/N3h+/NSfCi73j0uZWDh4irEX6zTyP1Vc8g8GtEtJ3ba8i3Pn310e
Qgs9i50DJSFbKmXhEP6zyyOJLLMU9QwMPbpt8B8x7N4X3nwyzxHWS1vbgzS+5+f6II2JKAXU6v7Y
bF6CrhxBTuEyz8x6XcPR5z+r9OkLKkh6uHaou7ninfU55VtXssqdk0XbeyOGMd4jP8XMAkD/EJJI
9ZsS9vs63+V6tsv9or0CQ/BdAdRP3KUFLWGfVBm5r4k+Wlw2q60zxPtff7X3tTcuxaOmJUBDwlRY
iH++l7BRo7BPhX1K9Rk8VrSq6IIzNbnkdN92y+I/qzRhvsK885v66T98S0YSLUTyMmmjvcdjjHU6
zKbR2KdWUpaGTa3L8DCqEcWEbKN+/T3F+/YRX5QRCHsR5xjlHEbgT63BqczaHNODfRpLmnkcAdmR
rMbEZDM8dIrVoqAMF10h2uO4MzcckpkDdaIGkFTKGrL4Xa3+71/fpX+HLw45pEs4mH4yf+lVJiLi
nBsG9ulHEhQEFl2RTfnLf3ctoRsQKB91n/XdgAoT3CgkdtongoCoJ9gEiihANA+XUK1f32h9H//a
FUVeSd0e06ujEChAkfj5awHD0ctPb5+GIPreSvg6HGD+067K5SI0eC9/Z5Z69zApbNsQZTP7BPYW
qL43cJjxtFNYsPf+XbdTOx//9pVIChQSOQ238L1m1AvQxC0Yl06JxCO7uTRQRGCw+86alhAygtZe
MQTwkuqGE+l31hETsXX89Y39hxHsggSj/qxfVb3J+PnOBjjbg8BN7dPkdfLKSgthQLdha1QZLSOU
g0++TVPZuKt5AUGwuby8ju6AMoP8rgP9T6MXjqhvo69hcnzfikgzH4FkWvHy6jCzyz51LOgNcJL5
XcLgP13KhftCB42l5W999qnyOGKr2jrFDrfX9zUIxMh0Yq2Huf433Yif1xamb019I+3EZmWh8/R+
+FZRh6awroyrgBoBRCaoxy+FRaFrGSlUDsXM7PCb5/rzFKwvSaCAIhoDDB0P+H03vUoJZ6Lh7V+Z
AZUE2yvY6LdNS67raJCr1hJVi1GH00DkUTu7ZMrldA9OyijYziMqxZmkY3ovM8iPUs+8UE3BGok6
dhPrssyvP7JzWWL//Zaj+HDRHesmNpIOC9/KuwmF3NrEnnLLvmozM9+ZS7Tsytg1dqFo0x7hYD7T
U+Sw0JTBukyq2d0Kftm5obiSb+ck4+QZwHyIab2H3dti5d3bhCLJJVZOn2olPYxow86QKowjOOYh
qGOXfjn0AIZqDmbCjzW6kqZmfg65r7SOo0zql053rbzQxvmacANhPSXzPSIkaonIVvxnjOwGBFs/
qMVBtA6/mhy1hhAln3TIddbEgbUK+9hy91lRcw1doLqYe+saeu/KHgjcW1FIQv0dlYyQyuYIRc2+
A13Lltu9uvTm2i7MqcM3gmS5SwgnXaT6BT6erK4gUs4PwsMgbMjOoNYDYCj+LMg5Rwy1WG6arkbq
Q88goRl7Xeq+pqi16OMm0nmdhU+BXFR6hR4o3OaUSb9WSyAPQ63qh8YFl+qMHHtVHNoYllt/cFaj
77CgXqqPhsVBh5oGPT+S4NfWZJM9RLvwebZlvL80yC+t48sJtVsk98cnBeChbcPlWQ4IEyrf5jld
wqPF1LRvKVAdCWaKzM+lDWDaegiVn/tq5k8hOsVQHBT8llwfu5eO+4bKl2PZZZUrWKnR5wHlXs15
1CSHEBg+JTel9EE1cm06E8W8qKtIb0wuPfpL8d1MJKdfumnTFhQxZcNLgbSOa0YNbFDSsdyUuzkn
SQVbv/TmAgpLQDDW5ShpUN8iWNEeaBFDC+fDWI5KiYQnkOjNLSPev9IM53Cb63TNyKDxtZmdnJIM
BX0qFwoRX/UvBaso4G+Q5YCWozUR5u6RD3taOTdhc9Gw9q5TiDvmjHV5RU+N832FJPZmURkgbxHT
wsVKTF6kdhCv2qKBwYvUt3kMrUUelmVEAS1D1/5cDEPx5C3xfIMzm0h7wmXFipqA8HYiNpurOCsJ
ywbwzm/JJrzlxVL2G7MNXKpzSwzpz6UvtlJOMt96pmeecjuCnZanvr+OnZZCP22P9Vws81MKjmJL
DkMFN97Ukj7GJLY7sy3OlIxIKEuCPqdg0HTfPXtBTyxVfws/CzvgPCVI4fuUmWm96KoumbuILTsE
H5/cLG3aHUJm9+u0KBSnXVFc0+pswp0WciBa7qt4I5Ky2A9lX976WFZx4y9t9DnUHTjEorBwXQ10
+j/2zqy5bSTZwn9F0e9kYF8eeiIuJUqyZEte28sLgxZpACQIgFgIkL/+fgWANgHJGneXIwYxMRX9
1JSLQDErKyvznJPRfnarIo6+vXKy0vqM0hOCF3Ql/EJr8fhGNzbeHsSXcfgShdv1FAj94TxTd/yM
DlAf9IDL6MsqWdn5BbXl7GKtpPaVCEaziV1R87wQEIPplhhQ0Go3l4AZkVL04bVG6Pm+LUj5vQDO
krxYpXDG9maxX868uJz6o2D0Zu/Gm0/BemecQxJD/iYKYKDTW3ECKnxu5zC16YA3uphpG/8ceqV6
uUliJnJG5J8pWBqOPovjCXwJFPREE6MY/eKtSyenSQq4x4vFL5+UL4l0nWtQt3vzIqID4MSYoWsE
Z9adwRH3fJLiSUZaPkO+I96PptomLj4ka2tL+8wouyyEHlXkKw+hncWf3JDmsIGr0gRjNNMvipDn
cGf55g2nEuqQB9z7S8vYlvBOFX5RGxTCS/IP0WsgXwl8whyjHllEZPO6bDDSVmyJTJR2pnGS0zoW
cUMCbE2vyKHjbfOFlyo4pPjgqu/3yG7SGyCnkpXaEFmmTlGZgFcDvyKhGm8VasiU4g7nlP7jzzOV
glmd8ar76uWZy3nsFCaNMUPNiGleIBq+KmqVZFcNDq9uxVc3NR1V3KNoJEoIZ+1I3OwSg61f+Ob2
2qgQBriui09JgtmexzY8ZApxUfhZi7ce8Rzd5iaqHouWmaqfQWkzV76TfNsnO0OUFiFJhnaeTaOV
US7BpNBSA/ka8yP1fPdF6rvZdRjv4TxElRcUk1Bd+V+zXT5fkVadmgZCxecQjrfZp/AAffUdAgV0
onc037nbkS07t8JgPfXLcnu9GlmHS7ToAE+76FtOEC0oP+zMdPOWEsU3LTx8QutQvV/nGokrK4SA
qLmQGIwi0RZe7nuLQxCU77zC5pdjx6+mW/KyCI17yFSgHxXAy9mGmX0DoxXhoqoMkw0UPfw4whOZ
V17nbqXA/Yj3r5B/199akIVHk3SzLtSJxa+wAuFElWkU7So0JNQ8fFWlqXGP4kJ4v1WN4u0mcLbn
aaxmD4gihtMYxPVXtEN3t9D0D2TkZlpAa2NHh0vtg54oi0PpTjbbEHeBJjfcZse4Aa7wdZaMyndl
7q3B0RXQuAPP/LIuLRTXUzoSc1ZGKqXPve7duSTNXqUVYhojt0Sl1N952VwLIAVvEHifRtAfb1VL
GYG7yBH4u1JxeZcjgtndBShKjYYzxsyuLn2wgO+tdZIgIKQf3iWBP3up7IvDm9xX4om788rPRZhv
i6mSZUZwUwVVZZ4D6R4hwjArnfWdVZHgvnL9Irvmljt6uaLH4QclSDXajKyLDdJlI1tZkxd1yruS
E/6buttmr4ok2V1VHIS30SrbhBeJ68/I2qtcL3yc2xWygSpdF4ksRufezt698bRdCT1hNaPbC9Su
9PO6ytGwo+XJS1qG4EZ1Bf3Q821Cf40LmDzFDFR4rL3K7f3BnICggvzuhLaBQ1TLZawhUHjpIglL
LYD8rmFstakeWofrrLCDt9lG3X4o1H32lxPCL95VB0g/K9HLER172KOkvVHXWNkXelLaAdS2g78A
oMM5lCsoh6IdEYQ0CSBBvTtwT4lCUtjnJgjxe/Bh1QclLUeg0nPAFIG+1S+dkZ7aE5Cg5uU2syHS
xVrgZlcFtvuNRGX1MXH0/IGea/aitHIruFQo9KI6gIwTEuBxaMNmd8jbI9WwDS5SHzTTNf15vpl+
5b3OVsAKJocgy2/0svJjqsuwx8Hy08HJILMOhyVK70eQbqeaYs3yC9cT3LXDvqpAFMVIzZqFkTso
/kKjHhn27hOaqDTytb3D6p68sK0gNxaF95Ebhgh6adUI4LDOrxaSQDKuN0kZVsVflb+tZm1rrP/l
Qv9tLpQs2cnV5hGb9SP4INDuHag73Tv4N0eou2KMFZPLvwVsViGFQjqjzYSi/MZHomYrWKlchn4k
Qs2xQlFTR/nVNsgaikZkx0SoMianh1wjmVJF4T6r/R24ezfXQipSQW+cS7gJ7B50vS5uzicpJLoB
q7Cjt+VdsVl4WQgj/OvJarxuLnRnUbF5HQdRnv35By9+kvl4/AW9TGta6eEmqfgCZ4XjdOgZ7c6D
3V3gUqRdPP9V9c365EpJGsxxyK5QzoTR8xhOuVczNTQJk1+tzJC7N6HpSNPRUpkgBwsH9Eu2qjzn
wUfxIQfXlWgZfXdiUB1BdAMCcOttFiC7HNu79wrDRy7xapZ6ohgRFcuAgDfYvCxSIxsZt0B/Dy/C
zF3N0vcOPcFvLUC6s/f7bX5Jgse8yWjD9XqFFisNkeD4RLDE0NamDJeiPKztLIS8J+VOd/MLKuRb
f/1u66KaAPiOZm028Vns0AYhoKaSCY2Zm5TL2oc9GO/bcLZF3eKw24flJSSrUN/c2jnkJrNC1sRR
Ecz5MqJhGv2dIL5MSPKk5zQpNPR7Y2Qnh9tV7vqjdyVAJSOa6juPrhSIN8HOrWZ0Ck6D7Kr+Rf5r
vEb7ImJTT2tu+5time7fLjPO2ewoCyY+ra37ffzP/uj5ic6Wv8Sqf0JOrX6o+omfmyOcQ9ovFss/
/9D1MbkWl7QUzkMM/Y+zMI689mNUfUTLAnaR2mhdCog/RaCTRfrZMjz/hs16Pv83z71Bs0AvFjgX
fOWJT/j+y/yNRTDUMaUfVARQoq0HWf7TRbA12EdCWkDDFQ7r7cmJC/nGTl3u79qAodCxAm1v6l5C
zpTRfX3HHfM18IFg6DTjP7QKD3ER5WIvAuXo1Bk5p35tDXoznOwDd2wC6rQ5cRsT6O0DF66ZWCGR
mq5H84UD2gfs4HZzNjq//2gj0IvWNmzIEe1ux7RON4JjshE45ARBrR6D8wY0OGHzSm0HXdAKoRQB
/2lesrcdbHNsWARhOsDGegzPKdRuXG4RcHkWdXBNRK0dE6CIb5Cd19Dob8Z/yBnMF8TYF9yb0uAh
Pw21Cd9EyCr3+q6QERWcUlEsZ/Q2guCqWvReF7p/xxODLxyQO6AkK70IxlhzdSqCdK6uR88UxFUF
G4H2R+VQjGbnDWgRILE2Huqfu0Td4WqFHAql0fodxUue7gdVEVRjSm0WJ8bQTMCU9oUcCLy+Ahu3
MYHePnBB4OguRTZq8vUYnC9E5Rr/LecM7LFmGtRRoX/Wo28CqjsmZ00p32iPxaFZArR6Sqlyi8A+
ULBzVeCvTjeADT5LILcopTcmMrjIiKuNoHVLvb6G4rRrQhMX9HgxejbgsBEQaAFv0/7B8LwB/qv5
aSScoTYWbYccA7b1k6ugj8kY6SCBWncwvFWg/UfzUBKrQLZN0GTB6TcW3wsQXRWnqTocnG3wMLwd
QY9e2VUwjDE7XkE94em7gqrSsliA40gnDs0fUsFUCWakPIK4NdP4wyW52OwFXEzHL/L6NpIEgBCH
6hchfcv6RS5L4i6IPMKPHX+6Co41Jn7kwsiFoR6DswUVXKZ0mOTg/Q0UQQRkTYze6eA67BXyB1xM
GltojG9AkTIhviO9I2ijQGWCJIrRrAIu5tQWXJ0cC25TRdmgHoPLHoBuECBWOb9gjpFH41p08luf
roLljkGXIyaExFg9hnc6cMbLroJuj8HnaI5ltmmC3sWBTJJGwy/kW9p4aXB+Ac1Y6R0hLo8sA5bQ
3Qm2NbaR2XS/ZxMHFycBBzakIwRtzK2IaJCcYT16XtEmfUCpkQaMg3OH5JBcaXeoIz8MLYACavP6
PXfI6wNx5uYEMrgezVk8oEMBqTPR1kzOHVq4Q7TTqGY3b9kzAtcY43VJ2WkDfH1TkX19nTwq1CQC
wcbZP1FbEW2KBPC+WZ7BnYmUfR5p+/3tCpM9NuhoSM8lIkEx2FunZyItX8cAtTl2IACK0QRkg9oK
oCEktwKngU7H3u8vKYzrdBVEMo0TEUZIe2UY3pkIeUE2m2aQL6LQCjXr6ShRVcimoV4gaDH1gg/J
CghopN8ft0+qUMf1Nzu+bwXumOSCUBccakpV9GIjnJM7FgwSx0TBnIBPewRFGXMIc3JYw7MCglZp
X8D701qGlHFrBb3gAB70GEVDEgyioQFLPaRdwIElHRsKXAkp9dbGH92YySqj60gnt5qtiok0Bjek
VdC5xcnuAm3MHQDG8TE70rMCSs3EBnTpPFbgBhgdgBqRXAVxV6Snrcvh2PiC3l3RdsbCUGhX2n7e
GN+gbMFSZW2B/pRonQD4PJacezGSDQoHJCPU3tZjDM4WNCh7srZAdGAYFi1pya02oxsjER6CvhBV
6WNadXDe0eDcktwR5JbRBBAx0tPwA6pNfILuq/EDrTSwM8IguyG5CmJH0GOEjGITKD3KquI3GsBz
6xea0GxIfsHAdUuuggFCk10P/g7NzHr0dkR9dyJkrAXTB2YFAkMk+/5kiTT6K6Ho0Iz+6UA8DcZb
EUCUegzudNAJmJurnETNUcXtIYACELfZDJhV5+4IYIkognjpR751WLagozEgvQom4DNeEIH6J+9O
VJvoZy5o7W02pdl8A/II0PGFRgg/zT+3BSqv4FApPEICaUbXFsDrohsGWgFF53oMb0cYkPslV4HK
o05ymQRqezz07tE1Os2mCq9Zg4uUyAi36U4pK4CmgW6Fyc976gpAq6O8g+oDt8d6DC6NRJwoDVon
mQY8lYwiZZR69MJliAsW92su0K3DHN4maChhcq6ACyRqNXi89vDrHY4kkkisqgBZaSdSj3rX/ZJD
/IU/+s6HOfeDcFEzYYJl9hRh5md/cPSDjz9v2R+C4iHg/Z0/FAS95rt/EGX+1QEE1/mSkw+P+ZP6
e9p/3r7g46/ufNfxrY7/8zpYpvP0wd/XH+zbx7ybb2DT/F84/zrfzE/RyFgflvfjSf78o/OcJ07w
30ycrXvzikq19LwpjUei7sQ1cFh+4vU8yubZ8RHFz0hDds5j2ZnP52HwLU6joPPUDcxTeu44jNP5
Ij4+Zc0vqjHE8jPT4PQhDx6KvDN5TV6SnfxiGc7Lebo8nbkhQkjP3OLrz+JvZ9Aei83X7rI3wFLZ
b7lk1YNF5/dsMZuyM18t49TrPjK1JoGDlJ35mhUPguM8tXnrVPKO/+NJCvF3V//cVn+xmPsdA1Qb
sJ7sA79A3TyKg+6ObNhj0lNHi2De8yINtkx65rjsmkUDU5Kd9vaxb2pQYNITM0HxsN4fzaC2iwZO
Izv1y7gIskfL3MBZZed+NQ+ijvdogVDy86IAMY8Wp8vR4mrkp86y+QOyFss879h0i1yRnj948ANv
3qUZNhQ7+alFs+s471h2i7WQnzvLAv5Lko5vovuwqDb/jtnjIu1PLSrj0lPHUd7zIUIqz5Wf+W75
NaUhSHe1m0Ku7EPfLXfz7rnVks/kJy7PruebJPOD7rHeApN+x/w3yzRbdjxVC4v+HZO/WlbBQ+cY
Y3JRNf0dk3+O0/VxJuFhmVqkWaWnjtPcPzufpzEnZddcKFX/ti+4mK/7e78pnMg+/70fdFe8qURI
T7sOiUi6txr6NIr0vvTU6dLrM7nrjLnsxK+XUZTtw928d01ApleUrmWnf+vHi+XZi+zR2dbku2Wn
fxcXPzFEAb34Dde+5gseG2KL7JB9/ves/jLLlp2Qos3/ys9ddW+VbXZddt4P+dw/GobwKWC4RYpS
dtq/lumGk+04UT1zk/yTnjngZtMzb52c8G+42zzfrffn0iS/dL/5uMzys7+eevgmKyi7Lh+fE6KX
ffafCzs9O/NTmabvkJ7H+aejOMpT/6ybXBN/8RAu5+m//h8AAP//</cx:binary>
              </cx:geoCache>
            </cx:geography>
          </cx:layoutPr>
        </cx:series>
      </cx:plotAreaRegion>
    </cx:plotArea>
    <cx:legend pos="t" align="ctr"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panose="020F0502020204030204"/>
          </a:endParaRPr>
        </a:p>
      </cx:txPr>
    </cx:legend>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 id="18">
  <a:schemeClr val="accent5"/>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withinLinear" id="18">
  <a:schemeClr val="accent5"/>
</cs:colorStyle>
</file>

<file path=xl/charts/colors15.xml><?xml version="1.0" encoding="utf-8"?>
<cs:colorStyle xmlns:cs="http://schemas.microsoft.com/office/drawing/2012/chartStyle" xmlns:a="http://schemas.openxmlformats.org/drawingml/2006/main" meth="withinLinear" id="18">
  <a:schemeClr val="accent5"/>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withinLinear" id="18">
  <a:schemeClr val="accent5"/>
</cs:colorStyle>
</file>

<file path=xl/charts/colors18.xml><?xml version="1.0" encoding="utf-8"?>
<cs:colorStyle xmlns:cs="http://schemas.microsoft.com/office/drawing/2012/chartStyle" xmlns:a="http://schemas.openxmlformats.org/drawingml/2006/main" meth="withinLinearReversed" id="25">
  <a:schemeClr val="accent5"/>
</cs:colorStyle>
</file>

<file path=xl/charts/colors19.xml><?xml version="1.0" encoding="utf-8"?>
<cs:colorStyle xmlns:cs="http://schemas.microsoft.com/office/drawing/2012/chartStyle" xmlns:a="http://schemas.openxmlformats.org/drawingml/2006/main" meth="withinLinearReversed" id="25">
  <a:schemeClr val="accent5"/>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withinLinear" id="18">
  <a:schemeClr val="accent5"/>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6.xml"/><Relationship Id="rId13" Type="http://schemas.microsoft.com/office/2007/relationships/hdphoto" Target="../media/hdphoto2.wdp"/><Relationship Id="rId18" Type="http://schemas.microsoft.com/office/2007/relationships/hdphoto" Target="../media/hdphoto4.wdp"/><Relationship Id="rId3" Type="http://schemas.openxmlformats.org/officeDocument/2006/relationships/chart" Target="../charts/chart1.xml"/><Relationship Id="rId7" Type="http://schemas.openxmlformats.org/officeDocument/2006/relationships/chart" Target="../charts/chart5.xml"/><Relationship Id="rId12" Type="http://schemas.openxmlformats.org/officeDocument/2006/relationships/image" Target="../media/image2.png"/><Relationship Id="rId17" Type="http://schemas.openxmlformats.org/officeDocument/2006/relationships/image" Target="../media/image4.png"/><Relationship Id="rId2" Type="http://schemas.microsoft.com/office/2007/relationships/hdphoto" Target="../media/hdphoto1.wdp"/><Relationship Id="rId16" Type="http://schemas.microsoft.com/office/2007/relationships/hdphoto" Target="../media/hdphoto3.wdp"/><Relationship Id="rId20" Type="http://schemas.microsoft.com/office/2007/relationships/hdphoto" Target="../media/hdphoto5.wdp"/><Relationship Id="rId1" Type="http://schemas.openxmlformats.org/officeDocument/2006/relationships/image" Target="../media/image1.png"/><Relationship Id="rId6" Type="http://schemas.openxmlformats.org/officeDocument/2006/relationships/chart" Target="../charts/chart4.xml"/><Relationship Id="rId11" Type="http://schemas.openxmlformats.org/officeDocument/2006/relationships/hyperlink" Target="#Dashboard!A1"/><Relationship Id="rId5" Type="http://schemas.openxmlformats.org/officeDocument/2006/relationships/chart" Target="../charts/chart3.xml"/><Relationship Id="rId15" Type="http://schemas.openxmlformats.org/officeDocument/2006/relationships/image" Target="../media/image3.png"/><Relationship Id="rId10" Type="http://schemas.microsoft.com/office/2014/relationships/chartEx" Target="../charts/chartEx1.xml"/><Relationship Id="rId19" Type="http://schemas.openxmlformats.org/officeDocument/2006/relationships/image" Target="../media/image5.png"/><Relationship Id="rId4" Type="http://schemas.openxmlformats.org/officeDocument/2006/relationships/chart" Target="../charts/chart2.xml"/><Relationship Id="rId9" Type="http://schemas.openxmlformats.org/officeDocument/2006/relationships/chart" Target="../charts/chart7.xml"/><Relationship Id="rId14" Type="http://schemas.openxmlformats.org/officeDocument/2006/relationships/hyperlink" Target="#'Dashboard 2'!A1"/></Relationships>
</file>

<file path=xl/drawings/_rels/drawing2.xml.rels><?xml version="1.0" encoding="UTF-8" standalone="yes"?>
<Relationships xmlns="http://schemas.openxmlformats.org/package/2006/relationships"><Relationship Id="rId8" Type="http://schemas.openxmlformats.org/officeDocument/2006/relationships/chart" Target="../charts/chart13.xml"/><Relationship Id="rId13" Type="http://schemas.openxmlformats.org/officeDocument/2006/relationships/hyperlink" Target="#Dashboard!A1"/><Relationship Id="rId18" Type="http://schemas.microsoft.com/office/2014/relationships/chartEx" Target="../charts/chartEx3.xml"/><Relationship Id="rId26" Type="http://schemas.microsoft.com/office/2007/relationships/hdphoto" Target="../media/hdphoto9.wdp"/><Relationship Id="rId3" Type="http://schemas.openxmlformats.org/officeDocument/2006/relationships/chart" Target="../charts/chart8.xml"/><Relationship Id="rId21" Type="http://schemas.openxmlformats.org/officeDocument/2006/relationships/chart" Target="../charts/chart17.xml"/><Relationship Id="rId7" Type="http://schemas.openxmlformats.org/officeDocument/2006/relationships/chart" Target="../charts/chart12.xml"/><Relationship Id="rId12" Type="http://schemas.microsoft.com/office/2007/relationships/hdphoto" Target="../media/hdphoto6.wdp"/><Relationship Id="rId17" Type="http://schemas.microsoft.com/office/2007/relationships/hdphoto" Target="../media/hdphoto8.wdp"/><Relationship Id="rId25" Type="http://schemas.openxmlformats.org/officeDocument/2006/relationships/image" Target="../media/image9.png"/><Relationship Id="rId2" Type="http://schemas.microsoft.com/office/2007/relationships/hdphoto" Target="../media/hdphoto1.wdp"/><Relationship Id="rId16" Type="http://schemas.openxmlformats.org/officeDocument/2006/relationships/image" Target="../media/image8.png"/><Relationship Id="rId20" Type="http://schemas.openxmlformats.org/officeDocument/2006/relationships/chart" Target="../charts/chart16.xml"/><Relationship Id="rId29" Type="http://schemas.microsoft.com/office/2007/relationships/hdphoto" Target="../media/hdphoto10.wdp"/><Relationship Id="rId1" Type="http://schemas.openxmlformats.org/officeDocument/2006/relationships/image" Target="../media/image1.png"/><Relationship Id="rId6" Type="http://schemas.openxmlformats.org/officeDocument/2006/relationships/chart" Target="../charts/chart11.xml"/><Relationship Id="rId11" Type="http://schemas.openxmlformats.org/officeDocument/2006/relationships/image" Target="../media/image6.png"/><Relationship Id="rId24" Type="http://schemas.openxmlformats.org/officeDocument/2006/relationships/chart" Target="../charts/chart20.xml"/><Relationship Id="rId5" Type="http://schemas.openxmlformats.org/officeDocument/2006/relationships/chart" Target="../charts/chart10.xml"/><Relationship Id="rId15" Type="http://schemas.microsoft.com/office/2007/relationships/hdphoto" Target="../media/hdphoto7.wdp"/><Relationship Id="rId23" Type="http://schemas.openxmlformats.org/officeDocument/2006/relationships/chart" Target="../charts/chart19.xml"/><Relationship Id="rId28" Type="http://schemas.openxmlformats.org/officeDocument/2006/relationships/image" Target="../media/image10.png"/><Relationship Id="rId10" Type="http://schemas.microsoft.com/office/2014/relationships/chartEx" Target="../charts/chartEx2.xml"/><Relationship Id="rId19" Type="http://schemas.openxmlformats.org/officeDocument/2006/relationships/chart" Target="../charts/chart15.xml"/><Relationship Id="rId4" Type="http://schemas.openxmlformats.org/officeDocument/2006/relationships/chart" Target="../charts/chart9.xml"/><Relationship Id="rId9" Type="http://schemas.openxmlformats.org/officeDocument/2006/relationships/chart" Target="../charts/chart14.xml"/><Relationship Id="rId14" Type="http://schemas.openxmlformats.org/officeDocument/2006/relationships/image" Target="../media/image7.png"/><Relationship Id="rId22" Type="http://schemas.openxmlformats.org/officeDocument/2006/relationships/chart" Target="../charts/chart18.xml"/><Relationship Id="rId27" Type="http://schemas.openxmlformats.org/officeDocument/2006/relationships/chart" Target="../charts/chart2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24.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5.xml.rels><?xml version="1.0" encoding="UTF-8" standalone="yes"?>
<Relationships xmlns="http://schemas.openxmlformats.org/package/2006/relationships"><Relationship Id="rId2" Type="http://schemas.openxmlformats.org/officeDocument/2006/relationships/chart" Target="../charts/chart29.xml"/><Relationship Id="rId1" Type="http://schemas.microsoft.com/office/2014/relationships/chartEx" Target="../charts/chartEx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9.xml.rels><?xml version="1.0" encoding="UTF-8" standalone="yes"?>
<Relationships xmlns="http://schemas.openxmlformats.org/package/2006/relationships"><Relationship Id="rId2" Type="http://schemas.microsoft.com/office/2014/relationships/chartEx" Target="../charts/chartEx5.xml"/><Relationship Id="rId1" Type="http://schemas.openxmlformats.org/officeDocument/2006/relationships/chart" Target="../charts/chart33.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36.xml"/></Relationships>
</file>

<file path=xl/drawings/drawing1.xml><?xml version="1.0" encoding="utf-8"?>
<xdr:wsDr xmlns:xdr="http://schemas.openxmlformats.org/drawingml/2006/spreadsheetDrawing" xmlns:a="http://schemas.openxmlformats.org/drawingml/2006/main">
  <xdr:twoCellAnchor editAs="oneCell">
    <xdr:from>
      <xdr:col>23</xdr:col>
      <xdr:colOff>414798</xdr:colOff>
      <xdr:row>8</xdr:row>
      <xdr:rowOff>143302</xdr:rowOff>
    </xdr:from>
    <xdr:to>
      <xdr:col>30</xdr:col>
      <xdr:colOff>414798</xdr:colOff>
      <xdr:row>41</xdr:row>
      <xdr:rowOff>66029</xdr:rowOff>
    </xdr:to>
    <xdr:pic>
      <xdr:nvPicPr>
        <xdr:cNvPr id="12" name="Picture 11">
          <a:extLst>
            <a:ext uri="{FF2B5EF4-FFF2-40B4-BE49-F238E27FC236}">
              <a16:creationId xmlns:a16="http://schemas.microsoft.com/office/drawing/2014/main" id="{A38DD3DA-7BA1-4BFD-51A1-5F45552E7683}"/>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9969" b="99580" l="9429" r="92429">
                      <a14:foregroundMark x1="47571" y1="90031" x2="58571" y2="90871"/>
                      <a14:foregroundMark x1="58571" y1="90871" x2="49571" y2="94963"/>
                      <a14:foregroundMark x1="49571" y1="94963" x2="30000" y2="95908"/>
                      <a14:foregroundMark x1="30000" y1="95908" x2="44714" y2="95278"/>
                      <a14:foregroundMark x1="44714" y1="95278" x2="51571" y2="92760"/>
                      <a14:foregroundMark x1="57714" y1="95278" x2="63000" y2="96537"/>
                      <a14:foregroundMark x1="89286" y1="91501" x2="89286" y2="91501"/>
                      <a14:foregroundMark x1="87714" y1="77650" x2="87714" y2="77650"/>
                      <a14:foregroundMark x1="92571" y1="72613" x2="92571" y2="72613"/>
                      <a14:foregroundMark x1="91286" y1="63379" x2="91286" y2="63379"/>
                      <a14:foregroundMark x1="21143" y1="12067" x2="21143" y2="12067"/>
                      <a14:foregroundMark x1="18000" y1="10808" x2="18000" y2="10808"/>
                      <a14:foregroundMark x1="15286" y1="11018" x2="15286" y2="11018"/>
                      <a14:foregroundMark x1="11714" y1="13116" x2="11714" y2="13116"/>
                      <a14:foregroundMark x1="9714" y1="15635" x2="9714" y2="15635"/>
                      <a14:foregroundMark x1="67571" y1="98846" x2="67571" y2="98846"/>
                      <a14:foregroundMark x1="64857" y1="97272" x2="64857" y2="97272"/>
                      <a14:foregroundMark x1="63857" y1="98111" x2="63857" y2="98111"/>
                      <a14:foregroundMark x1="68857" y1="95803" x2="68857" y2="95803"/>
                      <a14:foregroundMark x1="47000" y1="98321" x2="47000" y2="98321"/>
                      <a14:foregroundMark x1="56714" y1="94753" x2="60000" y2="99056"/>
                      <a14:foregroundMark x1="70143" y1="92760" x2="72714" y2="96852"/>
                      <a14:foregroundMark x1="46000" y1="92025" x2="67143" y2="97901"/>
                      <a14:foregroundMark x1="67143" y1="97901" x2="42000" y2="98636"/>
                      <a14:foregroundMark x1="42000" y1="98636" x2="50143" y2="92340"/>
                      <a14:foregroundMark x1="50143" y1="92340" x2="61571" y2="92025"/>
                      <a14:foregroundMark x1="61571" y1="92025" x2="49429" y2="98531"/>
                      <a14:foregroundMark x1="49429" y1="98531" x2="37571" y2="94229"/>
                      <a14:foregroundMark x1="37571" y1="94229" x2="44000" y2="97587"/>
                      <a14:foregroundMark x1="70714" y1="92025" x2="74714" y2="96852"/>
                      <a14:foregroundMark x1="49571" y1="92025" x2="34143" y2="94334"/>
                      <a14:foregroundMark x1="34143" y1="94334" x2="48143" y2="95488"/>
                      <a14:foregroundMark x1="48143" y1="95488" x2="38143" y2="94544"/>
                      <a14:foregroundMark x1="38143" y1="94544" x2="39143" y2="93494"/>
                      <a14:foregroundMark x1="24429" y1="91815" x2="35429" y2="95488"/>
                      <a14:foregroundMark x1="35429" y1="95488" x2="31000" y2="96537"/>
                      <a14:foregroundMark x1="69429" y1="90556" x2="74000" y2="98846"/>
                      <a14:foregroundMark x1="74000" y1="98846" x2="64286" y2="94229"/>
                      <a14:foregroundMark x1="64286" y1="94229" x2="76000" y2="98111"/>
                      <a14:foregroundMark x1="66143" y1="89717" x2="66571" y2="91815"/>
                      <a14:foregroundMark x1="48000" y1="89507" x2="65429" y2="91815"/>
                      <a14:foregroundMark x1="65429" y1="91815" x2="48714" y2="94544"/>
                      <a14:foregroundMark x1="48714" y1="94544" x2="63714" y2="90346"/>
                      <a14:foregroundMark x1="63714" y1="90346" x2="61571" y2="94019"/>
                      <a14:foregroundMark x1="65857" y1="96013" x2="60714" y2="97587"/>
                      <a14:foregroundMark x1="69429" y1="98846" x2="68857" y2="98846"/>
                      <a14:foregroundMark x1="68429" y1="98111" x2="68429" y2="98111"/>
                      <a14:foregroundMark x1="68143" y1="99580" x2="68143" y2="99580"/>
                      <a14:foregroundMark x1="68143" y1="99580" x2="68143" y2="99580"/>
                      <a14:foregroundMark x1="68143" y1="99580" x2="68143" y2="99580"/>
                      <a14:foregroundMark x1="16571" y1="10283" x2="16571" y2="10283"/>
                      <a14:foregroundMark x1="16286" y1="10073" x2="16286" y2="10073"/>
                      <a14:backgroundMark x1="68596" y1="97885" x2="69299" y2="97741"/>
                    </a14:backgroundRemoval>
                  </a14:imgEffect>
                </a14:imgLayer>
              </a14:imgProps>
            </a:ext>
            <a:ext uri="{28A0092B-C50C-407E-A947-70E740481C1C}">
              <a14:useLocalDpi xmlns:a14="http://schemas.microsoft.com/office/drawing/2010/main" val="0"/>
            </a:ext>
          </a:extLst>
        </a:blip>
        <a:stretch>
          <a:fillRect/>
        </a:stretch>
      </xdr:blipFill>
      <xdr:spPr>
        <a:xfrm>
          <a:off x="14474835" y="1621809"/>
          <a:ext cx="4279142" cy="6021571"/>
        </a:xfrm>
        <a:prstGeom prst="rect">
          <a:avLst/>
        </a:prstGeom>
      </xdr:spPr>
    </xdr:pic>
    <xdr:clientData/>
  </xdr:twoCellAnchor>
  <xdr:twoCellAnchor editAs="absolute">
    <xdr:from>
      <xdr:col>0</xdr:col>
      <xdr:colOff>0</xdr:colOff>
      <xdr:row>4</xdr:row>
      <xdr:rowOff>184811</xdr:rowOff>
    </xdr:from>
    <xdr:to>
      <xdr:col>2</xdr:col>
      <xdr:colOff>605117</xdr:colOff>
      <xdr:row>43</xdr:row>
      <xdr:rowOff>87920</xdr:rowOff>
    </xdr:to>
    <xdr:sp macro="" textlink="">
      <xdr:nvSpPr>
        <xdr:cNvPr id="7" name="Rectangle 6">
          <a:extLst>
            <a:ext uri="{FF2B5EF4-FFF2-40B4-BE49-F238E27FC236}">
              <a16:creationId xmlns:a16="http://schemas.microsoft.com/office/drawing/2014/main" id="{826FB52F-325D-A3D2-B205-1676CE4EFCE4}"/>
            </a:ext>
          </a:extLst>
        </xdr:cNvPr>
        <xdr:cNvSpPr/>
      </xdr:nvSpPr>
      <xdr:spPr>
        <a:xfrm>
          <a:off x="0" y="924065"/>
          <a:ext cx="1827729" cy="7110833"/>
        </a:xfrm>
        <a:prstGeom prst="rect">
          <a:avLst/>
        </a:prstGeom>
        <a:solidFill>
          <a:srgbClr val="312B5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0</xdr:col>
      <xdr:colOff>403414</xdr:colOff>
      <xdr:row>6</xdr:row>
      <xdr:rowOff>140548</xdr:rowOff>
    </xdr:from>
    <xdr:to>
      <xdr:col>2</xdr:col>
      <xdr:colOff>604507</xdr:colOff>
      <xdr:row>41</xdr:row>
      <xdr:rowOff>79095</xdr:rowOff>
    </xdr:to>
    <xdr:sp macro="" textlink="">
      <xdr:nvSpPr>
        <xdr:cNvPr id="9" name="Rectangle: Top Corners Rounded 8">
          <a:extLst>
            <a:ext uri="{FF2B5EF4-FFF2-40B4-BE49-F238E27FC236}">
              <a16:creationId xmlns:a16="http://schemas.microsoft.com/office/drawing/2014/main" id="{A27CEB1D-E4DB-C7E3-C594-97E496A39E4A}"/>
            </a:ext>
          </a:extLst>
        </xdr:cNvPr>
        <xdr:cNvSpPr/>
      </xdr:nvSpPr>
      <xdr:spPr>
        <a:xfrm rot="16200000">
          <a:off x="-2088242" y="3741085"/>
          <a:ext cx="6407017" cy="1423705"/>
        </a:xfrm>
        <a:prstGeom prst="round2SameRect">
          <a:avLst/>
        </a:prstGeom>
        <a:solidFill>
          <a:srgbClr val="5F549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 </a:t>
          </a:r>
        </a:p>
      </xdr:txBody>
    </xdr:sp>
    <xdr:clientData/>
  </xdr:twoCellAnchor>
  <xdr:twoCellAnchor>
    <xdr:from>
      <xdr:col>3</xdr:col>
      <xdr:colOff>4</xdr:colOff>
      <xdr:row>6</xdr:row>
      <xdr:rowOff>113728</xdr:rowOff>
    </xdr:from>
    <xdr:to>
      <xdr:col>30</xdr:col>
      <xdr:colOff>393095</xdr:colOff>
      <xdr:row>41</xdr:row>
      <xdr:rowOff>67181</xdr:rowOff>
    </xdr:to>
    <xdr:sp macro="" textlink="">
      <xdr:nvSpPr>
        <xdr:cNvPr id="10" name="Rectangle: Top Corners Rounded 9">
          <a:extLst>
            <a:ext uri="{FF2B5EF4-FFF2-40B4-BE49-F238E27FC236}">
              <a16:creationId xmlns:a16="http://schemas.microsoft.com/office/drawing/2014/main" id="{CC1ECC70-5EEB-456C-BE7E-D65BFA037AFA}"/>
            </a:ext>
          </a:extLst>
        </xdr:cNvPr>
        <xdr:cNvSpPr/>
      </xdr:nvSpPr>
      <xdr:spPr>
        <a:xfrm rot="16200000" flipH="1">
          <a:off x="7072136" y="-4015605"/>
          <a:ext cx="6421923" cy="16898352"/>
        </a:xfrm>
        <a:prstGeom prst="round2SameRect">
          <a:avLst>
            <a:gd name="adj1" fmla="val 0"/>
            <a:gd name="adj2" fmla="val 2803"/>
          </a:avLst>
        </a:prstGeom>
        <a:solidFill>
          <a:srgbClr val="E3DFEF">
            <a:alpha val="51765"/>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rgbClr val="39457E"/>
              </a:solidFill>
            </a:rPr>
            <a:t>                                       </a:t>
          </a:r>
        </a:p>
      </xdr:txBody>
    </xdr:sp>
    <xdr:clientData/>
  </xdr:twoCellAnchor>
  <xdr:twoCellAnchor editAs="absolute">
    <xdr:from>
      <xdr:col>1</xdr:col>
      <xdr:colOff>284210</xdr:colOff>
      <xdr:row>6</xdr:row>
      <xdr:rowOff>99520</xdr:rowOff>
    </xdr:from>
    <xdr:to>
      <xdr:col>31</xdr:col>
      <xdr:colOff>100726</xdr:colOff>
      <xdr:row>8</xdr:row>
      <xdr:rowOff>151600</xdr:rowOff>
    </xdr:to>
    <xdr:grpSp>
      <xdr:nvGrpSpPr>
        <xdr:cNvPr id="21518" name="Group 21517">
          <a:extLst>
            <a:ext uri="{FF2B5EF4-FFF2-40B4-BE49-F238E27FC236}">
              <a16:creationId xmlns:a16="http://schemas.microsoft.com/office/drawing/2014/main" id="{A869A1A2-B6A8-83CF-95DC-A0DF1D425EA0}"/>
            </a:ext>
          </a:extLst>
        </xdr:cNvPr>
        <xdr:cNvGrpSpPr/>
      </xdr:nvGrpSpPr>
      <xdr:grpSpPr>
        <a:xfrm>
          <a:off x="896531" y="1242520"/>
          <a:ext cx="18186159" cy="433080"/>
          <a:chOff x="808608" y="1161451"/>
          <a:chExt cx="17275283" cy="380436"/>
        </a:xfrm>
      </xdr:grpSpPr>
      <xdr:sp macro="" textlink="">
        <xdr:nvSpPr>
          <xdr:cNvPr id="23" name="Rectangle 22">
            <a:extLst>
              <a:ext uri="{FF2B5EF4-FFF2-40B4-BE49-F238E27FC236}">
                <a16:creationId xmlns:a16="http://schemas.microsoft.com/office/drawing/2014/main" id="{CB7F11B7-41F5-2142-01A3-CF95E3B497A3}"/>
              </a:ext>
            </a:extLst>
          </xdr:cNvPr>
          <xdr:cNvSpPr/>
        </xdr:nvSpPr>
        <xdr:spPr>
          <a:xfrm>
            <a:off x="2040137" y="1181887"/>
            <a:ext cx="15128650" cy="360000"/>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8000" tIns="0" rIns="0" bIns="900000" rtlCol="0" anchor="t"/>
          <a:lstStyle/>
          <a:p>
            <a:pPr algn="l"/>
            <a:endParaRPr lang="en-GB" sz="1100"/>
          </a:p>
        </xdr:txBody>
      </xdr:sp>
      <xdr:sp macro="" textlink="">
        <xdr:nvSpPr>
          <xdr:cNvPr id="24" name="TextBox 23">
            <a:extLst>
              <a:ext uri="{FF2B5EF4-FFF2-40B4-BE49-F238E27FC236}">
                <a16:creationId xmlns:a16="http://schemas.microsoft.com/office/drawing/2014/main" id="{03EE5B72-775B-A746-3FB0-4A80A8D858D8}"/>
              </a:ext>
            </a:extLst>
          </xdr:cNvPr>
          <xdr:cNvSpPr txBox="1"/>
        </xdr:nvSpPr>
        <xdr:spPr>
          <a:xfrm>
            <a:off x="808608" y="1161451"/>
            <a:ext cx="6444000" cy="28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108000" tIns="108000" rIns="180000" bIns="72000" rtlCol="0" anchor="t"/>
          <a:lstStyle/>
          <a:p>
            <a:pPr marL="0" indent="0" algn="ctr"/>
            <a:r>
              <a:rPr lang="en-GB" sz="1400" b="1">
                <a:solidFill>
                  <a:srgbClr val="5F5490"/>
                </a:solidFill>
                <a:latin typeface="+mn-lt"/>
                <a:ea typeface="+mn-ea"/>
                <a:cs typeface="+mn-cs"/>
              </a:rPr>
              <a:t>Welcome  to  the  United  States  Sales  Summary</a:t>
            </a:r>
          </a:p>
        </xdr:txBody>
      </xdr:sp>
      <xdr:sp macro="" textlink="">
        <xdr:nvSpPr>
          <xdr:cNvPr id="27" name="TextBox 26">
            <a:extLst>
              <a:ext uri="{FF2B5EF4-FFF2-40B4-BE49-F238E27FC236}">
                <a16:creationId xmlns:a16="http://schemas.microsoft.com/office/drawing/2014/main" id="{4D8A630C-7F79-9024-2316-B30B3E4689FE}"/>
              </a:ext>
            </a:extLst>
          </xdr:cNvPr>
          <xdr:cNvSpPr txBox="1"/>
        </xdr:nvSpPr>
        <xdr:spPr>
          <a:xfrm>
            <a:off x="13898493" y="1161451"/>
            <a:ext cx="4185398" cy="347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108000" tIns="108000" rIns="180000" bIns="72000" rtlCol="0" anchor="t"/>
          <a:lstStyle/>
          <a:p>
            <a:pPr algn="ctr"/>
            <a:r>
              <a:rPr lang="en-GB" sz="1400" b="1">
                <a:solidFill>
                  <a:srgbClr val="5F5490"/>
                </a:solidFill>
              </a:rPr>
              <a:t>Sales Overview for 2014–2017     </a:t>
            </a:r>
          </a:p>
        </xdr:txBody>
      </xdr:sp>
    </xdr:grpSp>
    <xdr:clientData/>
  </xdr:twoCellAnchor>
  <xdr:twoCellAnchor>
    <xdr:from>
      <xdr:col>15</xdr:col>
      <xdr:colOff>82589</xdr:colOff>
      <xdr:row>10</xdr:row>
      <xdr:rowOff>43058</xdr:rowOff>
    </xdr:from>
    <xdr:to>
      <xdr:col>17</xdr:col>
      <xdr:colOff>274487</xdr:colOff>
      <xdr:row>13</xdr:row>
      <xdr:rowOff>183772</xdr:rowOff>
    </xdr:to>
    <xdr:graphicFrame macro="">
      <xdr:nvGraphicFramePr>
        <xdr:cNvPr id="61" name="Chart 60">
          <a:extLst>
            <a:ext uri="{FF2B5EF4-FFF2-40B4-BE49-F238E27FC236}">
              <a16:creationId xmlns:a16="http://schemas.microsoft.com/office/drawing/2014/main" id="{3AF18FC9-206B-09AA-55D0-770B7C83DD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576195</xdr:colOff>
      <xdr:row>6</xdr:row>
      <xdr:rowOff>119609</xdr:rowOff>
    </xdr:from>
    <xdr:to>
      <xdr:col>22</xdr:col>
      <xdr:colOff>417551</xdr:colOff>
      <xdr:row>8</xdr:row>
      <xdr:rowOff>179080</xdr:rowOff>
    </xdr:to>
    <xdr:sp macro="" textlink="">
      <xdr:nvSpPr>
        <xdr:cNvPr id="64" name="TextBox 63">
          <a:extLst>
            <a:ext uri="{FF2B5EF4-FFF2-40B4-BE49-F238E27FC236}">
              <a16:creationId xmlns:a16="http://schemas.microsoft.com/office/drawing/2014/main" id="{1B868AB9-0B15-4E7A-BCC1-8872C7CB95D2}"/>
            </a:ext>
          </a:extLst>
        </xdr:cNvPr>
        <xdr:cNvSpPr txBox="1"/>
      </xdr:nvSpPr>
      <xdr:spPr>
        <a:xfrm>
          <a:off x="12210302" y="1262609"/>
          <a:ext cx="1678320" cy="4404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endParaRPr lang="en-GB" sz="1800" b="1">
            <a:solidFill>
              <a:srgbClr val="4F4577"/>
            </a:solidFill>
          </a:endParaRPr>
        </a:p>
      </xdr:txBody>
    </xdr:sp>
    <xdr:clientData/>
  </xdr:twoCellAnchor>
  <xdr:twoCellAnchor editAs="absolute">
    <xdr:from>
      <xdr:col>14</xdr:col>
      <xdr:colOff>132070</xdr:colOff>
      <xdr:row>9</xdr:row>
      <xdr:rowOff>126262</xdr:rowOff>
    </xdr:from>
    <xdr:to>
      <xdr:col>18</xdr:col>
      <xdr:colOff>177584</xdr:colOff>
      <xdr:row>17</xdr:row>
      <xdr:rowOff>99862</xdr:rowOff>
    </xdr:to>
    <xdr:sp macro="" textlink="">
      <xdr:nvSpPr>
        <xdr:cNvPr id="78" name="Rectangle: Rounded Corners 77">
          <a:extLst>
            <a:ext uri="{FF2B5EF4-FFF2-40B4-BE49-F238E27FC236}">
              <a16:creationId xmlns:a16="http://schemas.microsoft.com/office/drawing/2014/main" id="{BD74CBAD-F25A-4EEC-94E8-6ECFA2AC0001}"/>
            </a:ext>
          </a:extLst>
        </xdr:cNvPr>
        <xdr:cNvSpPr/>
      </xdr:nvSpPr>
      <xdr:spPr>
        <a:xfrm>
          <a:off x="8690354" y="1789583"/>
          <a:ext cx="2490737" cy="1452107"/>
        </a:xfrm>
        <a:prstGeom prst="roundRect">
          <a:avLst>
            <a:gd name="adj" fmla="val 11111"/>
          </a:avLst>
        </a:prstGeom>
        <a:solidFill>
          <a:srgbClr val="FBFAFC"/>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19</xdr:col>
      <xdr:colOff>179295</xdr:colOff>
      <xdr:row>9</xdr:row>
      <xdr:rowOff>126263</xdr:rowOff>
    </xdr:from>
    <xdr:to>
      <xdr:col>23</xdr:col>
      <xdr:colOff>224809</xdr:colOff>
      <xdr:row>17</xdr:row>
      <xdr:rowOff>99863</xdr:rowOff>
    </xdr:to>
    <xdr:sp macro="" textlink="">
      <xdr:nvSpPr>
        <xdr:cNvPr id="63" name="Rectangle: Rounded Corners 62">
          <a:extLst>
            <a:ext uri="{FF2B5EF4-FFF2-40B4-BE49-F238E27FC236}">
              <a16:creationId xmlns:a16="http://schemas.microsoft.com/office/drawing/2014/main" id="{CFD6A463-239E-93F2-66C1-F922137880A3}"/>
            </a:ext>
          </a:extLst>
        </xdr:cNvPr>
        <xdr:cNvSpPr/>
      </xdr:nvSpPr>
      <xdr:spPr>
        <a:xfrm>
          <a:off x="11794108" y="1789584"/>
          <a:ext cx="2490738" cy="1452107"/>
        </a:xfrm>
        <a:prstGeom prst="roundRect">
          <a:avLst>
            <a:gd name="adj" fmla="val 11111"/>
          </a:avLst>
        </a:prstGeom>
        <a:solidFill>
          <a:srgbClr val="FBFAFC"/>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24</xdr:col>
      <xdr:colOff>254532</xdr:colOff>
      <xdr:row>9</xdr:row>
      <xdr:rowOff>126268</xdr:rowOff>
    </xdr:from>
    <xdr:to>
      <xdr:col>28</xdr:col>
      <xdr:colOff>300046</xdr:colOff>
      <xdr:row>17</xdr:row>
      <xdr:rowOff>99868</xdr:rowOff>
    </xdr:to>
    <xdr:sp macro="" textlink="">
      <xdr:nvSpPr>
        <xdr:cNvPr id="71" name="Rectangle: Rounded Corners 70">
          <a:extLst>
            <a:ext uri="{FF2B5EF4-FFF2-40B4-BE49-F238E27FC236}">
              <a16:creationId xmlns:a16="http://schemas.microsoft.com/office/drawing/2014/main" id="{549E03F6-7711-91D5-5D11-C4A0F3EF899A}"/>
            </a:ext>
          </a:extLst>
        </xdr:cNvPr>
        <xdr:cNvSpPr/>
      </xdr:nvSpPr>
      <xdr:spPr>
        <a:xfrm>
          <a:off x="14925875" y="1789589"/>
          <a:ext cx="2490738" cy="1452107"/>
        </a:xfrm>
        <a:prstGeom prst="roundRect">
          <a:avLst>
            <a:gd name="adj" fmla="val 11111"/>
          </a:avLst>
        </a:prstGeom>
        <a:solidFill>
          <a:srgbClr val="FBFAFC"/>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14</xdr:col>
      <xdr:colOff>514330</xdr:colOff>
      <xdr:row>9</xdr:row>
      <xdr:rowOff>126262</xdr:rowOff>
    </xdr:from>
    <xdr:to>
      <xdr:col>17</xdr:col>
      <xdr:colOff>432185</xdr:colOff>
      <xdr:row>16</xdr:row>
      <xdr:rowOff>14204</xdr:rowOff>
    </xdr:to>
    <xdr:grpSp>
      <xdr:nvGrpSpPr>
        <xdr:cNvPr id="83" name="Group 82">
          <a:extLst>
            <a:ext uri="{FF2B5EF4-FFF2-40B4-BE49-F238E27FC236}">
              <a16:creationId xmlns:a16="http://schemas.microsoft.com/office/drawing/2014/main" id="{AEC6AF96-5802-F0A8-F69A-C430B34C8FE7}"/>
            </a:ext>
          </a:extLst>
        </xdr:cNvPr>
        <xdr:cNvGrpSpPr/>
      </xdr:nvGrpSpPr>
      <xdr:grpSpPr>
        <a:xfrm>
          <a:off x="9086830" y="1840762"/>
          <a:ext cx="1754819" cy="1221442"/>
          <a:chOff x="9086830" y="1255058"/>
          <a:chExt cx="1754819" cy="1221442"/>
        </a:xfrm>
      </xdr:grpSpPr>
      <xdr:sp macro="" textlink="">
        <xdr:nvSpPr>
          <xdr:cNvPr id="59" name="TextBox 58">
            <a:extLst>
              <a:ext uri="{FF2B5EF4-FFF2-40B4-BE49-F238E27FC236}">
                <a16:creationId xmlns:a16="http://schemas.microsoft.com/office/drawing/2014/main" id="{98DB6566-72B2-1906-14B7-6C7E5BF473DC}"/>
              </a:ext>
            </a:extLst>
          </xdr:cNvPr>
          <xdr:cNvSpPr txBox="1"/>
        </xdr:nvSpPr>
        <xdr:spPr>
          <a:xfrm>
            <a:off x="9086830" y="1255058"/>
            <a:ext cx="1754819" cy="44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72000" rIns="0" rtlCol="0" anchor="t"/>
          <a:lstStyle/>
          <a:p>
            <a:pPr algn="l"/>
            <a:r>
              <a:rPr lang="en-GB" sz="1200" b="0" i="0" u="none" strike="noStrike">
                <a:solidFill>
                  <a:schemeClr val="dk1"/>
                </a:solidFill>
                <a:effectLst/>
                <a:latin typeface="+mn-lt"/>
                <a:ea typeface="+mn-ea"/>
                <a:cs typeface="+mn-cs"/>
              </a:rPr>
              <a:t> </a:t>
            </a:r>
            <a:r>
              <a:rPr lang="en-GB" sz="2000">
                <a:effectLst/>
              </a:rPr>
              <a:t> </a:t>
            </a:r>
            <a:r>
              <a:rPr lang="en-GB" sz="1800" b="1">
                <a:solidFill>
                  <a:srgbClr val="483F6D"/>
                </a:solidFill>
                <a:latin typeface="+mn-lt"/>
                <a:ea typeface="+mn-ea"/>
                <a:cs typeface="+mn-cs"/>
              </a:rPr>
              <a:t>Total</a:t>
            </a:r>
            <a:r>
              <a:rPr lang="en-GB" sz="1200" b="1" i="0" u="none" strike="noStrike">
                <a:solidFill>
                  <a:schemeClr val="dk1"/>
                </a:solidFill>
                <a:effectLst/>
                <a:latin typeface="+mn-lt"/>
                <a:ea typeface="+mn-ea"/>
                <a:cs typeface="+mn-cs"/>
              </a:rPr>
              <a:t> </a:t>
            </a:r>
            <a:r>
              <a:rPr lang="en-GB" sz="2000" b="1">
                <a:solidFill>
                  <a:srgbClr val="4F4577"/>
                </a:solidFill>
                <a:latin typeface="+mn-lt"/>
                <a:ea typeface="+mn-ea"/>
                <a:cs typeface="+mn-cs"/>
              </a:rPr>
              <a:t>Quantity</a:t>
            </a:r>
            <a:r>
              <a:rPr lang="en-GB" sz="2000">
                <a:effectLst/>
              </a:rPr>
              <a:t> </a:t>
            </a:r>
            <a:r>
              <a:rPr lang="en-GB" sz="1200" b="0" i="0" u="none" strike="noStrike">
                <a:solidFill>
                  <a:schemeClr val="dk1"/>
                </a:solidFill>
                <a:effectLst/>
                <a:latin typeface="+mn-lt"/>
                <a:ea typeface="+mn-ea"/>
                <a:cs typeface="+mn-cs"/>
              </a:rPr>
              <a:t> </a:t>
            </a:r>
            <a:r>
              <a:rPr lang="en-GB" sz="2000">
                <a:effectLst/>
              </a:rPr>
              <a:t> </a:t>
            </a:r>
            <a:endParaRPr lang="en-GB" sz="2000" b="1">
              <a:solidFill>
                <a:srgbClr val="4F4577"/>
              </a:solidFill>
            </a:endParaRPr>
          </a:p>
        </xdr:txBody>
      </xdr:sp>
      <xdr:sp macro="" textlink="KPI!$L$16">
        <xdr:nvSpPr>
          <xdr:cNvPr id="69" name="TextBox 68">
            <a:extLst>
              <a:ext uri="{FF2B5EF4-FFF2-40B4-BE49-F238E27FC236}">
                <a16:creationId xmlns:a16="http://schemas.microsoft.com/office/drawing/2014/main" id="{8102F507-805F-447D-BE5D-0D3E03EE1A00}"/>
              </a:ext>
            </a:extLst>
          </xdr:cNvPr>
          <xdr:cNvSpPr txBox="1"/>
        </xdr:nvSpPr>
        <xdr:spPr>
          <a:xfrm>
            <a:off x="9453763" y="1632056"/>
            <a:ext cx="1022938" cy="3361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108000" rIns="144000" rtlCol="0" anchor="t"/>
          <a:lstStyle/>
          <a:p>
            <a:pPr marL="0" indent="0" algn="ctr"/>
            <a:fld id="{D91783CA-2A84-4C08-B225-7DDB83335A5D}" type="TxLink">
              <a:rPr lang="en-US" sz="1600" b="1" i="0" u="none" strike="noStrike">
                <a:solidFill>
                  <a:srgbClr val="7468A8"/>
                </a:solidFill>
                <a:latin typeface="Franklin Gothic Medium Cond" panose="020B0606030402020204" pitchFamily="34" charset="0"/>
                <a:ea typeface="+mn-ea"/>
                <a:cs typeface="Calibri"/>
              </a:rPr>
              <a:pPr marL="0" indent="0" algn="ctr"/>
              <a:t>37.9 K</a:t>
            </a:fld>
            <a:endParaRPr lang="en-GB" sz="1600" b="1" i="0" u="none" strike="noStrike">
              <a:solidFill>
                <a:srgbClr val="7468A8"/>
              </a:solidFill>
              <a:latin typeface="Franklin Gothic Medium Cond" panose="020B0606030402020204" pitchFamily="34" charset="0"/>
              <a:ea typeface="+mn-ea"/>
              <a:cs typeface="Calibri"/>
            </a:endParaRPr>
          </a:p>
        </xdr:txBody>
      </xdr:sp>
      <xdr:graphicFrame macro="">
        <xdr:nvGraphicFramePr>
          <xdr:cNvPr id="73" name="Chart 72">
            <a:extLst>
              <a:ext uri="{FF2B5EF4-FFF2-40B4-BE49-F238E27FC236}">
                <a16:creationId xmlns:a16="http://schemas.microsoft.com/office/drawing/2014/main" id="{6AA038C0-6D14-404F-A6AE-536A35F6B461}"/>
              </a:ext>
            </a:extLst>
          </xdr:cNvPr>
          <xdr:cNvGraphicFramePr>
            <a:graphicFrameLocks/>
          </xdr:cNvGraphicFramePr>
        </xdr:nvGraphicFramePr>
        <xdr:xfrm>
          <a:off x="9184821" y="1832820"/>
          <a:ext cx="1368000" cy="643680"/>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editAs="absolute">
    <xdr:from>
      <xdr:col>20</xdr:col>
      <xdr:colOff>0</xdr:colOff>
      <xdr:row>9</xdr:row>
      <xdr:rowOff>139071</xdr:rowOff>
    </xdr:from>
    <xdr:to>
      <xdr:col>22</xdr:col>
      <xdr:colOff>476231</xdr:colOff>
      <xdr:row>16</xdr:row>
      <xdr:rowOff>42780</xdr:rowOff>
    </xdr:to>
    <xdr:grpSp>
      <xdr:nvGrpSpPr>
        <xdr:cNvPr id="84" name="Group 83">
          <a:extLst>
            <a:ext uri="{FF2B5EF4-FFF2-40B4-BE49-F238E27FC236}">
              <a16:creationId xmlns:a16="http://schemas.microsoft.com/office/drawing/2014/main" id="{FF6B07F2-9055-CA9B-EC27-597B2BE44965}"/>
            </a:ext>
          </a:extLst>
        </xdr:cNvPr>
        <xdr:cNvGrpSpPr/>
      </xdr:nvGrpSpPr>
      <xdr:grpSpPr>
        <a:xfrm>
          <a:off x="12246429" y="1853571"/>
          <a:ext cx="1700873" cy="1237209"/>
          <a:chOff x="12246429" y="1267866"/>
          <a:chExt cx="1700873" cy="1237209"/>
        </a:xfrm>
      </xdr:grpSpPr>
      <xdr:sp macro="" textlink="">
        <xdr:nvSpPr>
          <xdr:cNvPr id="72" name="TextBox 71">
            <a:extLst>
              <a:ext uri="{FF2B5EF4-FFF2-40B4-BE49-F238E27FC236}">
                <a16:creationId xmlns:a16="http://schemas.microsoft.com/office/drawing/2014/main" id="{C6756760-2CFE-7FC4-E004-4D60883C5DD0}"/>
              </a:ext>
            </a:extLst>
          </xdr:cNvPr>
          <xdr:cNvSpPr txBox="1"/>
        </xdr:nvSpPr>
        <xdr:spPr>
          <a:xfrm>
            <a:off x="12269443" y="1267866"/>
            <a:ext cx="1677859" cy="3922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800" b="1" i="0" u="none" strike="noStrike" kern="0" cap="none" spc="0" normalizeH="0" baseline="0" noProof="0">
                <a:ln>
                  <a:noFill/>
                </a:ln>
                <a:solidFill>
                  <a:srgbClr val="483F6D"/>
                </a:solidFill>
                <a:effectLst/>
                <a:uLnTx/>
                <a:uFillTx/>
                <a:latin typeface="+mn-lt"/>
                <a:ea typeface="+mn-ea"/>
                <a:cs typeface="+mn-cs"/>
              </a:rPr>
              <a:t>Total</a:t>
            </a:r>
            <a:r>
              <a:rPr kumimoji="0" lang="en-GB" sz="1800" b="1" i="0" u="none" strike="noStrike" kern="0" cap="none" spc="0" normalizeH="0" baseline="0" noProof="0">
                <a:ln>
                  <a:noFill/>
                </a:ln>
                <a:solidFill>
                  <a:srgbClr val="4F4577"/>
                </a:solidFill>
                <a:effectLst/>
                <a:uLnTx/>
                <a:uFillTx/>
                <a:latin typeface="+mn-lt"/>
                <a:ea typeface="+mn-ea"/>
                <a:cs typeface="+mn-cs"/>
              </a:rPr>
              <a:t> Profit</a:t>
            </a:r>
          </a:p>
          <a:p>
            <a:pPr algn="ctr"/>
            <a:endParaRPr lang="en-GB" sz="1800" b="1">
              <a:solidFill>
                <a:srgbClr val="4F4577"/>
              </a:solidFill>
            </a:endParaRPr>
          </a:p>
        </xdr:txBody>
      </xdr:sp>
      <xdr:sp macro="" textlink="KPI!$I$16">
        <xdr:nvSpPr>
          <xdr:cNvPr id="76" name="TextBox 75">
            <a:extLst>
              <a:ext uri="{FF2B5EF4-FFF2-40B4-BE49-F238E27FC236}">
                <a16:creationId xmlns:a16="http://schemas.microsoft.com/office/drawing/2014/main" id="{48FA8641-6FD6-4351-9CDF-3EFB38A86CD9}"/>
              </a:ext>
            </a:extLst>
          </xdr:cNvPr>
          <xdr:cNvSpPr txBox="1"/>
        </xdr:nvSpPr>
        <xdr:spPr>
          <a:xfrm>
            <a:off x="12693060" y="1618449"/>
            <a:ext cx="1022938" cy="3361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108000" rIns="144000" rtlCol="0" anchor="t"/>
          <a:lstStyle/>
          <a:p>
            <a:pPr marL="0" indent="0" algn="ctr"/>
            <a:fld id="{E9200EAE-9C6E-4EEC-9B7F-D322502C87D8}" type="TxLink">
              <a:rPr lang="en-US" sz="1600" b="1" i="0" u="none" strike="noStrike">
                <a:solidFill>
                  <a:srgbClr val="7468A8"/>
                </a:solidFill>
                <a:latin typeface="Franklin Gothic Medium Cond" panose="020B0606030402020204" pitchFamily="34" charset="0"/>
                <a:ea typeface="+mn-ea"/>
                <a:cs typeface="Calibri"/>
              </a:rPr>
              <a:pPr marL="0" indent="0" algn="ctr"/>
              <a:t>286.4 K</a:t>
            </a:fld>
            <a:endParaRPr lang="en-GB" sz="1600" b="1" i="0" u="none" strike="noStrike">
              <a:solidFill>
                <a:srgbClr val="7468A8"/>
              </a:solidFill>
              <a:latin typeface="Franklin Gothic Medium Cond" panose="020B0606030402020204" pitchFamily="34" charset="0"/>
              <a:ea typeface="+mn-ea"/>
              <a:cs typeface="Calibri"/>
            </a:endParaRPr>
          </a:p>
        </xdr:txBody>
      </xdr:sp>
      <xdr:graphicFrame macro="">
        <xdr:nvGraphicFramePr>
          <xdr:cNvPr id="77" name="Chart 76">
            <a:extLst>
              <a:ext uri="{FF2B5EF4-FFF2-40B4-BE49-F238E27FC236}">
                <a16:creationId xmlns:a16="http://schemas.microsoft.com/office/drawing/2014/main" id="{1D93AEC5-A4D7-4E88-B839-6245078C7C84}"/>
              </a:ext>
            </a:extLst>
          </xdr:cNvPr>
          <xdr:cNvGraphicFramePr>
            <a:graphicFrameLocks/>
          </xdr:cNvGraphicFramePr>
        </xdr:nvGraphicFramePr>
        <xdr:xfrm>
          <a:off x="12246429" y="1905000"/>
          <a:ext cx="1571625" cy="600075"/>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editAs="absolute">
    <xdr:from>
      <xdr:col>25</xdr:col>
      <xdr:colOff>27209</xdr:colOff>
      <xdr:row>9</xdr:row>
      <xdr:rowOff>139076</xdr:rowOff>
    </xdr:from>
    <xdr:to>
      <xdr:col>27</xdr:col>
      <xdr:colOff>480425</xdr:colOff>
      <xdr:row>11</xdr:row>
      <xdr:rowOff>150281</xdr:rowOff>
    </xdr:to>
    <xdr:sp macro="" textlink="">
      <xdr:nvSpPr>
        <xdr:cNvPr id="85" name="TextBox 84">
          <a:extLst>
            <a:ext uri="{FF2B5EF4-FFF2-40B4-BE49-F238E27FC236}">
              <a16:creationId xmlns:a16="http://schemas.microsoft.com/office/drawing/2014/main" id="{2F94E183-2984-4F51-A53E-97640E758557}"/>
            </a:ext>
          </a:extLst>
        </xdr:cNvPr>
        <xdr:cNvSpPr txBox="1"/>
      </xdr:nvSpPr>
      <xdr:spPr>
        <a:xfrm>
          <a:off x="15309858" y="1802397"/>
          <a:ext cx="1675828" cy="3808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800" b="1" i="0" u="none" strike="noStrike" kern="0" cap="none" spc="0" normalizeH="0" baseline="0" noProof="0">
              <a:ln>
                <a:noFill/>
              </a:ln>
              <a:solidFill>
                <a:srgbClr val="483F6D"/>
              </a:solidFill>
              <a:effectLst/>
              <a:uLnTx/>
              <a:uFillTx/>
              <a:latin typeface="+mn-lt"/>
              <a:ea typeface="+mn-ea"/>
              <a:cs typeface="+mn-cs"/>
            </a:rPr>
            <a:t>Profit Margin</a:t>
          </a:r>
          <a:endParaRPr lang="en-GB" sz="1800" b="1">
            <a:solidFill>
              <a:srgbClr val="4F4577"/>
            </a:solidFill>
          </a:endParaRPr>
        </a:p>
      </xdr:txBody>
    </xdr:sp>
    <xdr:clientData/>
  </xdr:twoCellAnchor>
  <xdr:twoCellAnchor editAs="absolute">
    <xdr:from>
      <xdr:col>25</xdr:col>
      <xdr:colOff>449023</xdr:colOff>
      <xdr:row>11</xdr:row>
      <xdr:rowOff>125464</xdr:rowOff>
    </xdr:from>
    <xdr:to>
      <xdr:col>27</xdr:col>
      <xdr:colOff>247318</xdr:colOff>
      <xdr:row>13</xdr:row>
      <xdr:rowOff>80641</xdr:rowOff>
    </xdr:to>
    <xdr:sp macro="" textlink="KPI!$O$17">
      <xdr:nvSpPr>
        <xdr:cNvPr id="86" name="TextBox 85">
          <a:extLst>
            <a:ext uri="{FF2B5EF4-FFF2-40B4-BE49-F238E27FC236}">
              <a16:creationId xmlns:a16="http://schemas.microsoft.com/office/drawing/2014/main" id="{E7E79642-6151-4616-97D5-5D3788402781}"/>
            </a:ext>
          </a:extLst>
        </xdr:cNvPr>
        <xdr:cNvSpPr txBox="1"/>
      </xdr:nvSpPr>
      <xdr:spPr>
        <a:xfrm>
          <a:off x="15731672" y="2158412"/>
          <a:ext cx="1020907" cy="3248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108000" rIns="144000" rtlCol="0" anchor="t"/>
        <a:lstStyle/>
        <a:p>
          <a:pPr marL="0" indent="0" algn="ctr"/>
          <a:fld id="{7FBC2C19-EEEB-4F14-BFDD-EB713F37D166}" type="TxLink">
            <a:rPr lang="en-US" sz="1600" b="1" i="0" u="none" strike="noStrike">
              <a:solidFill>
                <a:srgbClr val="7468A8"/>
              </a:solidFill>
              <a:latin typeface="Franklin Gothic Medium Cond" panose="020B0606030402020204" pitchFamily="34" charset="0"/>
              <a:ea typeface="+mn-ea"/>
              <a:cs typeface="Calibri"/>
            </a:rPr>
            <a:pPr marL="0" indent="0" algn="ctr"/>
            <a:t>12.47%</a:t>
          </a:fld>
          <a:endParaRPr lang="en-GB" sz="1600" b="1" i="0" u="none" strike="noStrike">
            <a:solidFill>
              <a:srgbClr val="7468A8"/>
            </a:solidFill>
            <a:latin typeface="Franklin Gothic Medium Cond" panose="020B0606030402020204" pitchFamily="34" charset="0"/>
            <a:ea typeface="+mn-ea"/>
            <a:cs typeface="Calibri"/>
          </a:endParaRPr>
        </a:p>
      </xdr:txBody>
    </xdr:sp>
    <xdr:clientData/>
  </xdr:twoCellAnchor>
  <xdr:twoCellAnchor editAs="absolute">
    <xdr:from>
      <xdr:col>24</xdr:col>
      <xdr:colOff>563336</xdr:colOff>
      <xdr:row>13</xdr:row>
      <xdr:rowOff>82245</xdr:rowOff>
    </xdr:from>
    <xdr:to>
      <xdr:col>28</xdr:col>
      <xdr:colOff>0</xdr:colOff>
      <xdr:row>16</xdr:row>
      <xdr:rowOff>58433</xdr:rowOff>
    </xdr:to>
    <xdr:graphicFrame macro="">
      <xdr:nvGraphicFramePr>
        <xdr:cNvPr id="87" name="Chart 86">
          <a:extLst>
            <a:ext uri="{FF2B5EF4-FFF2-40B4-BE49-F238E27FC236}">
              <a16:creationId xmlns:a16="http://schemas.microsoft.com/office/drawing/2014/main" id="{53B50B51-B424-49EA-891B-A154316773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2</xdr:col>
      <xdr:colOff>512896</xdr:colOff>
      <xdr:row>9</xdr:row>
      <xdr:rowOff>109031</xdr:rowOff>
    </xdr:from>
    <xdr:to>
      <xdr:col>7</xdr:col>
      <xdr:colOff>476244</xdr:colOff>
      <xdr:row>17</xdr:row>
      <xdr:rowOff>95322</xdr:rowOff>
    </xdr:to>
    <xdr:grpSp>
      <xdr:nvGrpSpPr>
        <xdr:cNvPr id="5" name="Group 4">
          <a:extLst>
            <a:ext uri="{FF2B5EF4-FFF2-40B4-BE49-F238E27FC236}">
              <a16:creationId xmlns:a16="http://schemas.microsoft.com/office/drawing/2014/main" id="{96431AA5-3DDA-3C60-C248-E5007361EF1D}"/>
            </a:ext>
          </a:extLst>
        </xdr:cNvPr>
        <xdr:cNvGrpSpPr/>
      </xdr:nvGrpSpPr>
      <xdr:grpSpPr>
        <a:xfrm>
          <a:off x="1737539" y="1823531"/>
          <a:ext cx="3024955" cy="1510291"/>
          <a:chOff x="1735508" y="1232144"/>
          <a:chExt cx="3019878" cy="1464798"/>
        </a:xfrm>
      </xdr:grpSpPr>
      <xdr:grpSp>
        <xdr:nvGrpSpPr>
          <xdr:cNvPr id="81" name="Group 80">
            <a:extLst>
              <a:ext uri="{FF2B5EF4-FFF2-40B4-BE49-F238E27FC236}">
                <a16:creationId xmlns:a16="http://schemas.microsoft.com/office/drawing/2014/main" id="{D597CF18-ABB1-8594-B8C0-9EC9D2E4FA83}"/>
              </a:ext>
            </a:extLst>
          </xdr:cNvPr>
          <xdr:cNvGrpSpPr/>
        </xdr:nvGrpSpPr>
        <xdr:grpSpPr>
          <a:xfrm>
            <a:off x="2237328" y="1232144"/>
            <a:ext cx="2490738" cy="1452107"/>
            <a:chOff x="2240374" y="1266263"/>
            <a:chExt cx="2494800" cy="1497600"/>
          </a:xfrm>
        </xdr:grpSpPr>
        <xdr:sp macro="" textlink="">
          <xdr:nvSpPr>
            <xdr:cNvPr id="28" name="Rectangle: Rounded Corners 27">
              <a:extLst>
                <a:ext uri="{FF2B5EF4-FFF2-40B4-BE49-F238E27FC236}">
                  <a16:creationId xmlns:a16="http://schemas.microsoft.com/office/drawing/2014/main" id="{D9FA9878-1FEE-2529-A1FC-7B247FF6C657}"/>
                </a:ext>
              </a:extLst>
            </xdr:cNvPr>
            <xdr:cNvSpPr/>
          </xdr:nvSpPr>
          <xdr:spPr>
            <a:xfrm>
              <a:off x="2240374" y="1266263"/>
              <a:ext cx="2494800" cy="1497600"/>
            </a:xfrm>
            <a:prstGeom prst="roundRect">
              <a:avLst>
                <a:gd name="adj" fmla="val 11111"/>
              </a:avLst>
            </a:prstGeom>
            <a:solidFill>
              <a:srgbClr val="FBFAFC"/>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9" name="TextBox 28">
              <a:extLst>
                <a:ext uri="{FF2B5EF4-FFF2-40B4-BE49-F238E27FC236}">
                  <a16:creationId xmlns:a16="http://schemas.microsoft.com/office/drawing/2014/main" id="{2CD5FD33-D929-BA1E-0707-ABB667B2CF4C}"/>
                </a:ext>
              </a:extLst>
            </xdr:cNvPr>
            <xdr:cNvSpPr txBox="1"/>
          </xdr:nvSpPr>
          <xdr:spPr>
            <a:xfrm>
              <a:off x="2603154" y="1266266"/>
              <a:ext cx="1677855" cy="3922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GB" sz="1800" b="1">
                  <a:solidFill>
                    <a:srgbClr val="483F6D"/>
                  </a:solidFill>
                </a:rPr>
                <a:t>Total</a:t>
              </a:r>
              <a:r>
                <a:rPr lang="en-GB" sz="1800" b="1">
                  <a:solidFill>
                    <a:srgbClr val="4F4577"/>
                  </a:solidFill>
                </a:rPr>
                <a:t> Sales</a:t>
              </a:r>
            </a:p>
          </xdr:txBody>
        </xdr:sp>
        <xdr:sp macro="" textlink="KPI!B15">
          <xdr:nvSpPr>
            <xdr:cNvPr id="33" name="TextBox 32">
              <a:extLst>
                <a:ext uri="{FF2B5EF4-FFF2-40B4-BE49-F238E27FC236}">
                  <a16:creationId xmlns:a16="http://schemas.microsoft.com/office/drawing/2014/main" id="{4B06D2C8-1A7A-D21B-708F-9CFE0981C0B4}"/>
                </a:ext>
              </a:extLst>
            </xdr:cNvPr>
            <xdr:cNvSpPr txBox="1"/>
          </xdr:nvSpPr>
          <xdr:spPr>
            <a:xfrm>
              <a:off x="3033953" y="1607244"/>
              <a:ext cx="1020318" cy="3361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108000" rIns="144000" rtlCol="0" anchor="t"/>
            <a:lstStyle/>
            <a:p>
              <a:pPr algn="ctr"/>
              <a:fld id="{F01B48EE-2E45-4A1F-9776-74C529E80FE9}" type="TxLink">
                <a:rPr lang="en-US" sz="1700" b="1" i="0" u="none" strike="noStrike">
                  <a:solidFill>
                    <a:srgbClr val="7468A8"/>
                  </a:solidFill>
                  <a:latin typeface="Franklin Gothic Medium Cond" panose="020B0606030402020204" pitchFamily="34" charset="0"/>
                  <a:cs typeface="Calibri"/>
                </a:rPr>
                <a:pPr algn="ctr"/>
                <a:t>2.3 M</a:t>
              </a:fld>
              <a:endParaRPr lang="en-GB" sz="1700" b="1" i="0">
                <a:solidFill>
                  <a:srgbClr val="7468A8"/>
                </a:solidFill>
                <a:latin typeface="Franklin Gothic Medium Cond" panose="020B0606030402020204" pitchFamily="34" charset="0"/>
              </a:endParaRPr>
            </a:p>
          </xdr:txBody>
        </xdr:sp>
        <xdr:graphicFrame macro="">
          <xdr:nvGraphicFramePr>
            <xdr:cNvPr id="34" name="Chart 33">
              <a:extLst>
                <a:ext uri="{FF2B5EF4-FFF2-40B4-BE49-F238E27FC236}">
                  <a16:creationId xmlns:a16="http://schemas.microsoft.com/office/drawing/2014/main" id="{B4A687C7-732E-4C47-8510-0F3A146973DD}"/>
                </a:ext>
              </a:extLst>
            </xdr:cNvPr>
            <xdr:cNvGraphicFramePr>
              <a:graphicFrameLocks/>
            </xdr:cNvGraphicFramePr>
          </xdr:nvGraphicFramePr>
          <xdr:xfrm>
            <a:off x="2511838" y="1848268"/>
            <a:ext cx="1821266" cy="628651"/>
          </xdr:xfrm>
          <a:graphic>
            <a:graphicData uri="http://schemas.openxmlformats.org/drawingml/2006/chart">
              <c:chart xmlns:c="http://schemas.openxmlformats.org/drawingml/2006/chart" xmlns:r="http://schemas.openxmlformats.org/officeDocument/2006/relationships" r:id="rId7"/>
            </a:graphicData>
          </a:graphic>
        </xdr:graphicFrame>
      </xdr:grpSp>
      <xdr:sp macro="" textlink="">
        <xdr:nvSpPr>
          <xdr:cNvPr id="88" name="TextBox 87">
            <a:extLst>
              <a:ext uri="{FF2B5EF4-FFF2-40B4-BE49-F238E27FC236}">
                <a16:creationId xmlns:a16="http://schemas.microsoft.com/office/drawing/2014/main" id="{F0117304-CFC2-42EB-8856-BD74A430C85C}"/>
              </a:ext>
            </a:extLst>
          </xdr:cNvPr>
          <xdr:cNvSpPr txBox="1"/>
        </xdr:nvSpPr>
        <xdr:spPr>
          <a:xfrm>
            <a:off x="1735508" y="2278993"/>
            <a:ext cx="1674809" cy="3808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GB" sz="1600" b="1">
                <a:solidFill>
                  <a:srgbClr val="39457E"/>
                </a:solidFill>
              </a:rPr>
              <a:t>YOY</a:t>
            </a:r>
          </a:p>
        </xdr:txBody>
      </xdr:sp>
      <xdr:sp macro="" textlink="YOY!D16">
        <xdr:nvSpPr>
          <xdr:cNvPr id="91" name="TextBox 90">
            <a:extLst>
              <a:ext uri="{FF2B5EF4-FFF2-40B4-BE49-F238E27FC236}">
                <a16:creationId xmlns:a16="http://schemas.microsoft.com/office/drawing/2014/main" id="{D8874E4F-ABF4-193D-91AD-1B03198300E0}"/>
              </a:ext>
            </a:extLst>
          </xdr:cNvPr>
          <xdr:cNvSpPr txBox="1"/>
        </xdr:nvSpPr>
        <xdr:spPr>
          <a:xfrm>
            <a:off x="3784401" y="2348315"/>
            <a:ext cx="970985" cy="3486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72000" tIns="72000" rIns="180000" rtlCol="0" anchor="t"/>
          <a:lstStyle/>
          <a:p>
            <a:fld id="{25B76BB9-F466-449B-BD2A-F191F3D9F93F}" type="TxLink">
              <a:rPr lang="en-US" sz="1600" b="1" i="0" u="none" strike="noStrike">
                <a:solidFill>
                  <a:srgbClr val="6AAA64"/>
                </a:solidFill>
                <a:effectLst/>
                <a:latin typeface="Calibri"/>
                <a:cs typeface="Calibri"/>
              </a:rPr>
              <a:pPr/>
              <a:t>20.4%▲</a:t>
            </a:fld>
            <a:endParaRPr lang="en-GB" sz="2000" b="1">
              <a:solidFill>
                <a:srgbClr val="6AAA64"/>
              </a:solidFill>
            </a:endParaRPr>
          </a:p>
        </xdr:txBody>
      </xdr:sp>
    </xdr:grpSp>
    <xdr:clientData/>
  </xdr:twoCellAnchor>
  <xdr:twoCellAnchor>
    <xdr:from>
      <xdr:col>11</xdr:col>
      <xdr:colOff>0</xdr:colOff>
      <xdr:row>3</xdr:row>
      <xdr:rowOff>0</xdr:rowOff>
    </xdr:from>
    <xdr:to>
      <xdr:col>15</xdr:col>
      <xdr:colOff>0</xdr:colOff>
      <xdr:row>5</xdr:row>
      <xdr:rowOff>0</xdr:rowOff>
    </xdr:to>
    <xdr:sp macro="" textlink="">
      <xdr:nvSpPr>
        <xdr:cNvPr id="94" name="TextBox 93">
          <a:extLst>
            <a:ext uri="{FF2B5EF4-FFF2-40B4-BE49-F238E27FC236}">
              <a16:creationId xmlns:a16="http://schemas.microsoft.com/office/drawing/2014/main" id="{90805C6F-1178-4102-8DA7-32B47567135B}"/>
            </a:ext>
          </a:extLst>
        </xdr:cNvPr>
        <xdr:cNvSpPr txBox="1"/>
      </xdr:nvSpPr>
      <xdr:spPr>
        <a:xfrm>
          <a:off x="6735536" y="571500"/>
          <a:ext cx="2449285"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b="0"/>
        </a:p>
      </xdr:txBody>
    </xdr:sp>
    <xdr:clientData/>
  </xdr:twoCellAnchor>
  <xdr:twoCellAnchor>
    <xdr:from>
      <xdr:col>11</xdr:col>
      <xdr:colOff>330736</xdr:colOff>
      <xdr:row>12</xdr:row>
      <xdr:rowOff>100852</xdr:rowOff>
    </xdr:from>
    <xdr:to>
      <xdr:col>15</xdr:col>
      <xdr:colOff>330736</xdr:colOff>
      <xdr:row>14</xdr:row>
      <xdr:rowOff>100852</xdr:rowOff>
    </xdr:to>
    <xdr:sp macro="" textlink="YOY!D16">
      <xdr:nvSpPr>
        <xdr:cNvPr id="109" name="TextBox 108">
          <a:extLst>
            <a:ext uri="{FF2B5EF4-FFF2-40B4-BE49-F238E27FC236}">
              <a16:creationId xmlns:a16="http://schemas.microsoft.com/office/drawing/2014/main" id="{440523EA-5B91-BD72-9879-4280CDA8402E}"/>
            </a:ext>
          </a:extLst>
        </xdr:cNvPr>
        <xdr:cNvSpPr txBox="1"/>
      </xdr:nvSpPr>
      <xdr:spPr>
        <a:xfrm>
          <a:off x="7066272" y="2386852"/>
          <a:ext cx="2449285"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400" b="0">
            <a:solidFill>
              <a:srgbClr val="00B050"/>
            </a:solidFill>
          </a:endParaRPr>
        </a:p>
      </xdr:txBody>
    </xdr:sp>
    <xdr:clientData/>
  </xdr:twoCellAnchor>
  <xdr:oneCellAnchor>
    <xdr:from>
      <xdr:col>8</xdr:col>
      <xdr:colOff>0</xdr:colOff>
      <xdr:row>14</xdr:row>
      <xdr:rowOff>95250</xdr:rowOff>
    </xdr:from>
    <xdr:ext cx="184731" cy="264560"/>
    <xdr:sp macro="" textlink="">
      <xdr:nvSpPr>
        <xdr:cNvPr id="121" name="TextBox 120">
          <a:extLst>
            <a:ext uri="{FF2B5EF4-FFF2-40B4-BE49-F238E27FC236}">
              <a16:creationId xmlns:a16="http://schemas.microsoft.com/office/drawing/2014/main" id="{65EF3A94-142D-D800-6DA1-B8DEA7D01C8F}"/>
            </a:ext>
          </a:extLst>
        </xdr:cNvPr>
        <xdr:cNvSpPr txBox="1"/>
      </xdr:nvSpPr>
      <xdr:spPr>
        <a:xfrm>
          <a:off x="4898571" y="2762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sz="1100"/>
        </a:p>
      </xdr:txBody>
    </xdr:sp>
    <xdr:clientData/>
  </xdr:oneCellAnchor>
  <xdr:twoCellAnchor editAs="absolute">
    <xdr:from>
      <xdr:col>8</xdr:col>
      <xdr:colOff>0</xdr:colOff>
      <xdr:row>9</xdr:row>
      <xdr:rowOff>123262</xdr:rowOff>
    </xdr:from>
    <xdr:to>
      <xdr:col>14</xdr:col>
      <xdr:colOff>0</xdr:colOff>
      <xdr:row>17</xdr:row>
      <xdr:rowOff>145552</xdr:rowOff>
    </xdr:to>
    <xdr:grpSp>
      <xdr:nvGrpSpPr>
        <xdr:cNvPr id="6" name="Group 5">
          <a:extLst>
            <a:ext uri="{FF2B5EF4-FFF2-40B4-BE49-F238E27FC236}">
              <a16:creationId xmlns:a16="http://schemas.microsoft.com/office/drawing/2014/main" id="{F99F0808-DA69-4E8E-515A-A34C63AD5C6C}"/>
            </a:ext>
          </a:extLst>
        </xdr:cNvPr>
        <xdr:cNvGrpSpPr/>
      </xdr:nvGrpSpPr>
      <xdr:grpSpPr>
        <a:xfrm>
          <a:off x="4898571" y="1837762"/>
          <a:ext cx="3673929" cy="1546290"/>
          <a:chOff x="4890448" y="1232145"/>
          <a:chExt cx="3667836" cy="1500797"/>
        </a:xfrm>
      </xdr:grpSpPr>
      <xdr:grpSp>
        <xdr:nvGrpSpPr>
          <xdr:cNvPr id="82" name="Group 81">
            <a:extLst>
              <a:ext uri="{FF2B5EF4-FFF2-40B4-BE49-F238E27FC236}">
                <a16:creationId xmlns:a16="http://schemas.microsoft.com/office/drawing/2014/main" id="{401ED39C-3BAC-D80E-F2EA-DFD204F797EF}"/>
              </a:ext>
            </a:extLst>
          </xdr:cNvPr>
          <xdr:cNvGrpSpPr/>
        </xdr:nvGrpSpPr>
        <xdr:grpSpPr>
          <a:xfrm>
            <a:off x="5423846" y="1232145"/>
            <a:ext cx="2490738" cy="1452107"/>
            <a:chOff x="5431969" y="1266264"/>
            <a:chExt cx="2494800" cy="1497600"/>
          </a:xfrm>
        </xdr:grpSpPr>
        <xdr:sp macro="" textlink="">
          <xdr:nvSpPr>
            <xdr:cNvPr id="35" name="Rectangle: Rounded Corners 34">
              <a:extLst>
                <a:ext uri="{FF2B5EF4-FFF2-40B4-BE49-F238E27FC236}">
                  <a16:creationId xmlns:a16="http://schemas.microsoft.com/office/drawing/2014/main" id="{427390BD-2375-4A97-A5ED-D23CA1E063E0}"/>
                </a:ext>
              </a:extLst>
            </xdr:cNvPr>
            <xdr:cNvSpPr/>
          </xdr:nvSpPr>
          <xdr:spPr>
            <a:xfrm>
              <a:off x="5431969" y="1266264"/>
              <a:ext cx="2494800" cy="1497600"/>
            </a:xfrm>
            <a:prstGeom prst="roundRect">
              <a:avLst>
                <a:gd name="adj" fmla="val 11111"/>
              </a:avLst>
            </a:prstGeom>
            <a:solidFill>
              <a:srgbClr val="FBFAFC"/>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7" name="TextBox 36">
              <a:extLst>
                <a:ext uri="{FF2B5EF4-FFF2-40B4-BE49-F238E27FC236}">
                  <a16:creationId xmlns:a16="http://schemas.microsoft.com/office/drawing/2014/main" id="{A673415B-CCE4-4C80-8650-BDB065267921}"/>
                </a:ext>
              </a:extLst>
            </xdr:cNvPr>
            <xdr:cNvSpPr txBox="1"/>
          </xdr:nvSpPr>
          <xdr:spPr>
            <a:xfrm>
              <a:off x="5828758" y="1272989"/>
              <a:ext cx="1677856" cy="3922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GB" sz="1800" b="1">
                  <a:solidFill>
                    <a:srgbClr val="483F6D"/>
                  </a:solidFill>
                </a:rPr>
                <a:t>Total</a:t>
              </a:r>
              <a:r>
                <a:rPr lang="en-GB" sz="1800" b="1">
                  <a:solidFill>
                    <a:srgbClr val="4F4577"/>
                  </a:solidFill>
                </a:rPr>
                <a:t> Ordedrs</a:t>
              </a:r>
            </a:p>
          </xdr:txBody>
        </xdr:sp>
        <xdr:sp macro="" textlink="KPI!$F$17">
          <xdr:nvSpPr>
            <xdr:cNvPr id="38" name="TextBox 37">
              <a:extLst>
                <a:ext uri="{FF2B5EF4-FFF2-40B4-BE49-F238E27FC236}">
                  <a16:creationId xmlns:a16="http://schemas.microsoft.com/office/drawing/2014/main" id="{0FE68716-6015-4291-AB8C-39D065AC83DA}"/>
                </a:ext>
              </a:extLst>
            </xdr:cNvPr>
            <xdr:cNvSpPr txBox="1"/>
          </xdr:nvSpPr>
          <xdr:spPr>
            <a:xfrm>
              <a:off x="6293574" y="1613966"/>
              <a:ext cx="1020318" cy="3361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108000" rIns="144000" rtlCol="0" anchor="t"/>
            <a:lstStyle/>
            <a:p>
              <a:pPr algn="ctr"/>
              <a:fld id="{E11B8251-BCD8-401E-A5B3-9969756D4FF0}" type="TxLink">
                <a:rPr lang="en-US" sz="1600" b="1" i="0" u="none" strike="noStrike">
                  <a:solidFill>
                    <a:srgbClr val="7468A8"/>
                  </a:solidFill>
                  <a:latin typeface="Franklin Gothic Medium Cond" panose="020B0606030402020204" pitchFamily="34" charset="0"/>
                  <a:cs typeface="Calibri"/>
                </a:rPr>
                <a:pPr algn="ctr"/>
                <a:t>5.0K</a:t>
              </a:fld>
              <a:endParaRPr lang="en-GB" sz="2400" b="1" i="0">
                <a:solidFill>
                  <a:srgbClr val="7468A8"/>
                </a:solidFill>
                <a:latin typeface="Franklin Gothic Medium Cond" panose="020B0606030402020204" pitchFamily="34" charset="0"/>
              </a:endParaRPr>
            </a:p>
          </xdr:txBody>
        </xdr:sp>
        <xdr:graphicFrame macro="">
          <xdr:nvGraphicFramePr>
            <xdr:cNvPr id="39" name="Chart 38">
              <a:extLst>
                <a:ext uri="{FF2B5EF4-FFF2-40B4-BE49-F238E27FC236}">
                  <a16:creationId xmlns:a16="http://schemas.microsoft.com/office/drawing/2014/main" id="{2F9DC906-A384-4CBC-B7DB-6F22EA14530C}"/>
                </a:ext>
              </a:extLst>
            </xdr:cNvPr>
            <xdr:cNvGraphicFramePr>
              <a:graphicFrameLocks/>
            </xdr:cNvGraphicFramePr>
          </xdr:nvGraphicFramePr>
          <xdr:xfrm>
            <a:off x="6026027" y="1871382"/>
            <a:ext cx="1416541" cy="633412"/>
          </xdr:xfrm>
          <a:graphic>
            <a:graphicData uri="http://schemas.openxmlformats.org/drawingml/2006/chart">
              <c:chart xmlns:c="http://schemas.openxmlformats.org/drawingml/2006/chart" xmlns:r="http://schemas.openxmlformats.org/officeDocument/2006/relationships" r:id="rId8"/>
            </a:graphicData>
          </a:graphic>
        </xdr:graphicFrame>
      </xdr:grpSp>
      <xdr:sp macro="" textlink="">
        <xdr:nvSpPr>
          <xdr:cNvPr id="108" name="TextBox 107">
            <a:extLst>
              <a:ext uri="{FF2B5EF4-FFF2-40B4-BE49-F238E27FC236}">
                <a16:creationId xmlns:a16="http://schemas.microsoft.com/office/drawing/2014/main" id="{2087AAE1-4D89-77FC-106E-D323E26EB148}"/>
              </a:ext>
            </a:extLst>
          </xdr:cNvPr>
          <xdr:cNvSpPr txBox="1"/>
        </xdr:nvSpPr>
        <xdr:spPr>
          <a:xfrm>
            <a:off x="4890448" y="2278993"/>
            <a:ext cx="1675824" cy="3808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GB" sz="1500" b="1">
                <a:solidFill>
                  <a:srgbClr val="39457E"/>
                </a:solidFill>
              </a:rPr>
              <a:t>YOY</a:t>
            </a:r>
          </a:p>
        </xdr:txBody>
      </xdr:sp>
      <xdr:sp macro="" textlink="YOY!G16">
        <xdr:nvSpPr>
          <xdr:cNvPr id="122" name="TextBox 121">
            <a:extLst>
              <a:ext uri="{FF2B5EF4-FFF2-40B4-BE49-F238E27FC236}">
                <a16:creationId xmlns:a16="http://schemas.microsoft.com/office/drawing/2014/main" id="{A9AED66E-B908-4E15-9FE1-05F38CFEA2CE}"/>
              </a:ext>
            </a:extLst>
          </xdr:cNvPr>
          <xdr:cNvSpPr txBox="1"/>
        </xdr:nvSpPr>
        <xdr:spPr>
          <a:xfrm>
            <a:off x="6969294" y="2348315"/>
            <a:ext cx="1588990" cy="3846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72000" tIns="72000" rtlCol="0" anchor="t"/>
          <a:lstStyle/>
          <a:p>
            <a:pPr marL="0" indent="0"/>
            <a:fld id="{F9746EB7-0C54-4471-BC56-F56B8B97985E}" type="TxLink">
              <a:rPr lang="en-US" sz="1600" b="1" i="0" u="none" strike="noStrike">
                <a:solidFill>
                  <a:srgbClr val="6AAA64"/>
                </a:solidFill>
                <a:effectLst/>
                <a:latin typeface="Calibri"/>
                <a:ea typeface="+mn-ea"/>
                <a:cs typeface="Calibri"/>
              </a:rPr>
              <a:pPr marL="0" indent="0"/>
              <a:t>28.3%▲</a:t>
            </a:fld>
            <a:endParaRPr lang="en-GB" sz="1600" b="1" i="0" u="none" strike="noStrike">
              <a:solidFill>
                <a:srgbClr val="6AAA64"/>
              </a:solidFill>
              <a:effectLst/>
              <a:latin typeface="Calibri"/>
              <a:ea typeface="+mn-ea"/>
              <a:cs typeface="Calibri"/>
            </a:endParaRPr>
          </a:p>
        </xdr:txBody>
      </xdr:sp>
    </xdr:grpSp>
    <xdr:clientData/>
  </xdr:twoCellAnchor>
  <xdr:twoCellAnchor editAs="absolute">
    <xdr:from>
      <xdr:col>13</xdr:col>
      <xdr:colOff>254359</xdr:colOff>
      <xdr:row>15</xdr:row>
      <xdr:rowOff>75436</xdr:rowOff>
    </xdr:from>
    <xdr:to>
      <xdr:col>16</xdr:col>
      <xdr:colOff>95250</xdr:colOff>
      <xdr:row>17</xdr:row>
      <xdr:rowOff>86642</xdr:rowOff>
    </xdr:to>
    <xdr:sp macro="" textlink="">
      <xdr:nvSpPr>
        <xdr:cNvPr id="123" name="TextBox 122">
          <a:extLst>
            <a:ext uri="{FF2B5EF4-FFF2-40B4-BE49-F238E27FC236}">
              <a16:creationId xmlns:a16="http://schemas.microsoft.com/office/drawing/2014/main" id="{A2FD445D-0ED3-492A-8E47-48CAB1B8F7C7}"/>
            </a:ext>
          </a:extLst>
        </xdr:cNvPr>
        <xdr:cNvSpPr txBox="1"/>
      </xdr:nvSpPr>
      <xdr:spPr>
        <a:xfrm>
          <a:off x="8201337" y="2847637"/>
          <a:ext cx="1674809" cy="3808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GB" sz="1500" b="1">
              <a:solidFill>
                <a:srgbClr val="39457E"/>
              </a:solidFill>
            </a:rPr>
            <a:t>YOY</a:t>
          </a:r>
        </a:p>
      </xdr:txBody>
    </xdr:sp>
    <xdr:clientData/>
  </xdr:twoCellAnchor>
  <xdr:twoCellAnchor editAs="absolute">
    <xdr:from>
      <xdr:col>16</xdr:col>
      <xdr:colOff>340178</xdr:colOff>
      <xdr:row>15</xdr:row>
      <xdr:rowOff>159412</xdr:rowOff>
    </xdr:from>
    <xdr:to>
      <xdr:col>18</xdr:col>
      <xdr:colOff>555535</xdr:colOff>
      <xdr:row>17</xdr:row>
      <xdr:rowOff>174412</xdr:rowOff>
    </xdr:to>
    <xdr:sp macro="" textlink="YOY!F16">
      <xdr:nvSpPr>
        <xdr:cNvPr id="124" name="TextBox 123">
          <a:extLst>
            <a:ext uri="{FF2B5EF4-FFF2-40B4-BE49-F238E27FC236}">
              <a16:creationId xmlns:a16="http://schemas.microsoft.com/office/drawing/2014/main" id="{03994BF9-B161-4FF3-8C42-3423061A30F3}"/>
            </a:ext>
          </a:extLst>
        </xdr:cNvPr>
        <xdr:cNvSpPr txBox="1"/>
      </xdr:nvSpPr>
      <xdr:spPr>
        <a:xfrm>
          <a:off x="10121074" y="2931613"/>
          <a:ext cx="1437968" cy="3846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216000" rIns="108000" rtlCol="0" anchor="t"/>
        <a:lstStyle/>
        <a:p>
          <a:pPr marL="0" indent="0"/>
          <a:fld id="{9C3F7E21-C13C-492C-A29F-421EA3C8793A}" type="TxLink">
            <a:rPr lang="en-US" sz="1600" b="1" i="0" u="none" strike="noStrike">
              <a:solidFill>
                <a:srgbClr val="6AAA64"/>
              </a:solidFill>
              <a:effectLst/>
              <a:latin typeface="Calibri"/>
              <a:ea typeface="+mn-ea"/>
              <a:cs typeface="Calibri"/>
            </a:rPr>
            <a:pPr marL="0" indent="0"/>
            <a:t>26.8%▲</a:t>
          </a:fld>
          <a:endParaRPr lang="en-GB" sz="1600" b="1" i="0" u="none" strike="noStrike">
            <a:solidFill>
              <a:srgbClr val="6AAA64"/>
            </a:solidFill>
            <a:effectLst/>
            <a:latin typeface="Calibri"/>
            <a:ea typeface="+mn-ea"/>
            <a:cs typeface="Calibri"/>
          </a:endParaRPr>
        </a:p>
      </xdr:txBody>
    </xdr:sp>
    <xdr:clientData/>
  </xdr:twoCellAnchor>
  <xdr:twoCellAnchor editAs="absolute">
    <xdr:from>
      <xdr:col>18</xdr:col>
      <xdr:colOff>363216</xdr:colOff>
      <xdr:row>14</xdr:row>
      <xdr:rowOff>174954</xdr:rowOff>
    </xdr:from>
    <xdr:to>
      <xdr:col>21</xdr:col>
      <xdr:colOff>204107</xdr:colOff>
      <xdr:row>17</xdr:row>
      <xdr:rowOff>1347</xdr:rowOff>
    </xdr:to>
    <xdr:sp macro="" textlink="">
      <xdr:nvSpPr>
        <xdr:cNvPr id="125" name="TextBox 124">
          <a:extLst>
            <a:ext uri="{FF2B5EF4-FFF2-40B4-BE49-F238E27FC236}">
              <a16:creationId xmlns:a16="http://schemas.microsoft.com/office/drawing/2014/main" id="{C67F9620-9765-4F9C-9EE7-612C82263F29}"/>
            </a:ext>
          </a:extLst>
        </xdr:cNvPr>
        <xdr:cNvSpPr txBox="1"/>
      </xdr:nvSpPr>
      <xdr:spPr>
        <a:xfrm>
          <a:off x="11366723" y="2762342"/>
          <a:ext cx="1674809" cy="3808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GB" sz="1500" b="1">
              <a:solidFill>
                <a:srgbClr val="39457E"/>
              </a:solidFill>
            </a:rPr>
            <a:t>YOY</a:t>
          </a:r>
        </a:p>
      </xdr:txBody>
    </xdr:sp>
    <xdr:clientData/>
  </xdr:twoCellAnchor>
  <xdr:twoCellAnchor editAs="absolute">
    <xdr:from>
      <xdr:col>21</xdr:col>
      <xdr:colOff>396964</xdr:colOff>
      <xdr:row>15</xdr:row>
      <xdr:rowOff>59463</xdr:rowOff>
    </xdr:from>
    <xdr:to>
      <xdr:col>24</xdr:col>
      <xdr:colOff>0</xdr:colOff>
      <xdr:row>17</xdr:row>
      <xdr:rowOff>74463</xdr:rowOff>
    </xdr:to>
    <xdr:sp macro="" textlink="YOY!E16">
      <xdr:nvSpPr>
        <xdr:cNvPr id="126" name="TextBox 125">
          <a:extLst>
            <a:ext uri="{FF2B5EF4-FFF2-40B4-BE49-F238E27FC236}">
              <a16:creationId xmlns:a16="http://schemas.microsoft.com/office/drawing/2014/main" id="{25BCDA71-051C-4D6B-A004-42536EAD0F62}"/>
            </a:ext>
          </a:extLst>
        </xdr:cNvPr>
        <xdr:cNvSpPr txBox="1"/>
      </xdr:nvSpPr>
      <xdr:spPr>
        <a:xfrm>
          <a:off x="13234389" y="2831664"/>
          <a:ext cx="1436954" cy="3846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216000" rIns="108000" rtlCol="0" anchor="t"/>
        <a:lstStyle/>
        <a:p>
          <a:pPr marL="0" indent="0"/>
          <a:fld id="{65931DDE-A98E-44BD-9B79-39D4D82814B0}" type="TxLink">
            <a:rPr lang="en-US" sz="1600" b="1" i="0" u="none" strike="noStrike">
              <a:solidFill>
                <a:srgbClr val="6AAA64"/>
              </a:solidFill>
              <a:effectLst/>
              <a:latin typeface="Calibri"/>
              <a:ea typeface="+mn-ea"/>
              <a:cs typeface="Calibri"/>
            </a:rPr>
            <a:pPr marL="0" indent="0"/>
            <a:t>14.2%▲</a:t>
          </a:fld>
          <a:endParaRPr lang="en-GB" sz="1600" b="1" i="0" u="none" strike="noStrike">
            <a:solidFill>
              <a:srgbClr val="6AAA64"/>
            </a:solidFill>
            <a:effectLst/>
            <a:latin typeface="Calibri"/>
            <a:ea typeface="+mn-ea"/>
            <a:cs typeface="Calibri"/>
          </a:endParaRPr>
        </a:p>
      </xdr:txBody>
    </xdr:sp>
    <xdr:clientData/>
  </xdr:twoCellAnchor>
  <xdr:twoCellAnchor>
    <xdr:from>
      <xdr:col>23</xdr:col>
      <xdr:colOff>390430</xdr:colOff>
      <xdr:row>15</xdr:row>
      <xdr:rowOff>75442</xdr:rowOff>
    </xdr:from>
    <xdr:to>
      <xdr:col>26</xdr:col>
      <xdr:colOff>231321</xdr:colOff>
      <xdr:row>17</xdr:row>
      <xdr:rowOff>86648</xdr:rowOff>
    </xdr:to>
    <xdr:sp macro="" textlink="">
      <xdr:nvSpPr>
        <xdr:cNvPr id="21504" name="TextBox 21503">
          <a:extLst>
            <a:ext uri="{FF2B5EF4-FFF2-40B4-BE49-F238E27FC236}">
              <a16:creationId xmlns:a16="http://schemas.microsoft.com/office/drawing/2014/main" id="{C9108D8F-F3F9-42E8-9706-1D82DA1E822C}"/>
            </a:ext>
          </a:extLst>
        </xdr:cNvPr>
        <xdr:cNvSpPr txBox="1"/>
      </xdr:nvSpPr>
      <xdr:spPr>
        <a:xfrm>
          <a:off x="14450467" y="2847643"/>
          <a:ext cx="1674809" cy="3808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GB" sz="1500" b="1">
              <a:solidFill>
                <a:srgbClr val="39457E"/>
              </a:solidFill>
            </a:rPr>
            <a:t>YOY</a:t>
          </a:r>
        </a:p>
      </xdr:txBody>
    </xdr:sp>
    <xdr:clientData/>
  </xdr:twoCellAnchor>
  <xdr:twoCellAnchor>
    <xdr:from>
      <xdr:col>26</xdr:col>
      <xdr:colOff>396964</xdr:colOff>
      <xdr:row>15</xdr:row>
      <xdr:rowOff>115457</xdr:rowOff>
    </xdr:from>
    <xdr:to>
      <xdr:col>29</xdr:col>
      <xdr:colOff>0</xdr:colOff>
      <xdr:row>17</xdr:row>
      <xdr:rowOff>130457</xdr:rowOff>
    </xdr:to>
    <xdr:sp macro="" textlink="YOY!H16">
      <xdr:nvSpPr>
        <xdr:cNvPr id="21505" name="TextBox 21504">
          <a:extLst>
            <a:ext uri="{FF2B5EF4-FFF2-40B4-BE49-F238E27FC236}">
              <a16:creationId xmlns:a16="http://schemas.microsoft.com/office/drawing/2014/main" id="{2EC183B4-1547-4C13-8A63-7D80B779D75F}"/>
            </a:ext>
          </a:extLst>
        </xdr:cNvPr>
        <xdr:cNvSpPr txBox="1"/>
      </xdr:nvSpPr>
      <xdr:spPr>
        <a:xfrm>
          <a:off x="16290919" y="2887658"/>
          <a:ext cx="1436954" cy="3846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0" tIns="72000" rIns="216000" rtlCol="0" anchor="t"/>
        <a:lstStyle/>
        <a:p>
          <a:pPr marL="0" indent="0"/>
          <a:fld id="{E70B6F47-A8BC-4DCC-86BA-2DDFA1F78D79}" type="TxLink">
            <a:rPr lang="en-US" sz="1600" b="1" i="0" u="none" strike="noStrike">
              <a:solidFill>
                <a:srgbClr val="EA0000"/>
              </a:solidFill>
              <a:effectLst/>
              <a:latin typeface="Calibri"/>
              <a:ea typeface="+mn-ea"/>
              <a:cs typeface="Calibri"/>
            </a:rPr>
            <a:pPr marL="0" indent="0"/>
            <a:t>5.1%▼</a:t>
          </a:fld>
          <a:endParaRPr lang="en-GB" sz="1600" b="1" i="0" u="none" strike="noStrike">
            <a:solidFill>
              <a:srgbClr val="EA0000"/>
            </a:solidFill>
            <a:effectLst/>
            <a:latin typeface="Calibri"/>
            <a:ea typeface="+mn-ea"/>
            <a:cs typeface="Calibri"/>
          </a:endParaRPr>
        </a:p>
      </xdr:txBody>
    </xdr:sp>
    <xdr:clientData/>
  </xdr:twoCellAnchor>
  <xdr:twoCellAnchor editAs="absolute">
    <xdr:from>
      <xdr:col>4</xdr:col>
      <xdr:colOff>0</xdr:colOff>
      <xdr:row>18</xdr:row>
      <xdr:rowOff>142155</xdr:rowOff>
    </xdr:from>
    <xdr:to>
      <xdr:col>18</xdr:col>
      <xdr:colOff>0</xdr:colOff>
      <xdr:row>39</xdr:row>
      <xdr:rowOff>142155</xdr:rowOff>
    </xdr:to>
    <xdr:grpSp>
      <xdr:nvGrpSpPr>
        <xdr:cNvPr id="3" name="Group 2">
          <a:extLst>
            <a:ext uri="{FF2B5EF4-FFF2-40B4-BE49-F238E27FC236}">
              <a16:creationId xmlns:a16="http://schemas.microsoft.com/office/drawing/2014/main" id="{9860EC67-3F41-9D7D-3911-8CF68B202392}"/>
            </a:ext>
          </a:extLst>
        </xdr:cNvPr>
        <xdr:cNvGrpSpPr/>
      </xdr:nvGrpSpPr>
      <xdr:grpSpPr>
        <a:xfrm>
          <a:off x="2449286" y="3571155"/>
          <a:ext cx="8572500" cy="4000500"/>
          <a:chOff x="2445224" y="2957015"/>
          <a:chExt cx="8558283" cy="3881082"/>
        </a:xfrm>
      </xdr:grpSpPr>
      <xdr:sp macro="" textlink="">
        <xdr:nvSpPr>
          <xdr:cNvPr id="21513" name="Rectangle: Rounded Corners 21512">
            <a:extLst>
              <a:ext uri="{FF2B5EF4-FFF2-40B4-BE49-F238E27FC236}">
                <a16:creationId xmlns:a16="http://schemas.microsoft.com/office/drawing/2014/main" id="{5D15537E-3A5C-8717-098E-EFCAAF1D1D7A}"/>
              </a:ext>
            </a:extLst>
          </xdr:cNvPr>
          <xdr:cNvSpPr/>
        </xdr:nvSpPr>
        <xdr:spPr>
          <a:xfrm>
            <a:off x="2445224" y="2957015"/>
            <a:ext cx="8558282" cy="3881082"/>
          </a:xfrm>
          <a:prstGeom prst="roundRect">
            <a:avLst>
              <a:gd name="adj" fmla="val 11111"/>
            </a:avLst>
          </a:prstGeom>
          <a:solidFill>
            <a:srgbClr val="FBFAFC"/>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aphicFrame macro="">
        <xdr:nvGraphicFramePr>
          <xdr:cNvPr id="21517" name="Chart 21516">
            <a:extLst>
              <a:ext uri="{FF2B5EF4-FFF2-40B4-BE49-F238E27FC236}">
                <a16:creationId xmlns:a16="http://schemas.microsoft.com/office/drawing/2014/main" id="{9735D5D2-8C96-40A8-A5FE-6221DC769251}"/>
              </a:ext>
            </a:extLst>
          </xdr:cNvPr>
          <xdr:cNvGraphicFramePr>
            <a:graphicFrameLocks/>
          </xdr:cNvGraphicFramePr>
        </xdr:nvGraphicFramePr>
        <xdr:xfrm>
          <a:off x="2445224" y="3141828"/>
          <a:ext cx="8558283" cy="3511456"/>
        </xdr:xfrm>
        <a:graphic>
          <a:graphicData uri="http://schemas.openxmlformats.org/drawingml/2006/chart">
            <c:chart xmlns:c="http://schemas.openxmlformats.org/drawingml/2006/chart" xmlns:r="http://schemas.openxmlformats.org/officeDocument/2006/relationships" r:id="rId9"/>
          </a:graphicData>
        </a:graphic>
      </xdr:graphicFrame>
    </xdr:grpSp>
    <xdr:clientData/>
  </xdr:twoCellAnchor>
  <xdr:twoCellAnchor editAs="absolute">
    <xdr:from>
      <xdr:col>18</xdr:col>
      <xdr:colOff>184811</xdr:colOff>
      <xdr:row>18</xdr:row>
      <xdr:rowOff>79202</xdr:rowOff>
    </xdr:from>
    <xdr:to>
      <xdr:col>29</xdr:col>
      <xdr:colOff>184811</xdr:colOff>
      <xdr:row>39</xdr:row>
      <xdr:rowOff>127945</xdr:rowOff>
    </xdr:to>
    <xdr:grpSp>
      <xdr:nvGrpSpPr>
        <xdr:cNvPr id="4" name="Group 3">
          <a:extLst>
            <a:ext uri="{FF2B5EF4-FFF2-40B4-BE49-F238E27FC236}">
              <a16:creationId xmlns:a16="http://schemas.microsoft.com/office/drawing/2014/main" id="{791A0AC5-9A2C-CE11-312A-A2A6BC504C09}"/>
            </a:ext>
          </a:extLst>
        </xdr:cNvPr>
        <xdr:cNvGrpSpPr/>
      </xdr:nvGrpSpPr>
      <xdr:grpSpPr>
        <a:xfrm>
          <a:off x="11206597" y="3508202"/>
          <a:ext cx="6735535" cy="4049243"/>
          <a:chOff x="11003507" y="2908272"/>
          <a:chExt cx="6724366" cy="3929825"/>
        </a:xfrm>
      </xdr:grpSpPr>
      <xdr:sp macro="" textlink="">
        <xdr:nvSpPr>
          <xdr:cNvPr id="21519" name="Rectangle: Rounded Corners 21518">
            <a:extLst>
              <a:ext uri="{FF2B5EF4-FFF2-40B4-BE49-F238E27FC236}">
                <a16:creationId xmlns:a16="http://schemas.microsoft.com/office/drawing/2014/main" id="{22F32D06-CBC4-4D2C-95BA-4DD164B6657B}"/>
              </a:ext>
            </a:extLst>
          </xdr:cNvPr>
          <xdr:cNvSpPr/>
        </xdr:nvSpPr>
        <xdr:spPr>
          <a:xfrm>
            <a:off x="11234829" y="2957015"/>
            <a:ext cx="6493044" cy="3881082"/>
          </a:xfrm>
          <a:prstGeom prst="roundRect">
            <a:avLst>
              <a:gd name="adj" fmla="val 11111"/>
            </a:avLst>
          </a:prstGeom>
          <a:solidFill>
            <a:srgbClr val="FBFAFC"/>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mc:AlternateContent xmlns:mc="http://schemas.openxmlformats.org/markup-compatibility/2006">
        <mc:Choice xmlns:cx4="http://schemas.microsoft.com/office/drawing/2016/5/10/chartex" Requires="cx4">
          <xdr:graphicFrame macro="">
            <xdr:nvGraphicFramePr>
              <xdr:cNvPr id="21520" name="Chart 21519">
                <a:extLst>
                  <a:ext uri="{FF2B5EF4-FFF2-40B4-BE49-F238E27FC236}">
                    <a16:creationId xmlns:a16="http://schemas.microsoft.com/office/drawing/2014/main" id="{BC73240A-0364-4C00-B200-EFD8A9864B07}"/>
                  </a:ext>
                </a:extLst>
              </xdr:cNvPr>
              <xdr:cNvGraphicFramePr/>
            </xdr:nvGraphicFramePr>
            <xdr:xfrm>
              <a:off x="11003507" y="2908272"/>
              <a:ext cx="6724366" cy="3745013"/>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11003507" y="2908272"/>
                <a:ext cx="6724366" cy="3745013"/>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grpSp>
    <xdr:clientData/>
  </xdr:twoCellAnchor>
  <xdr:twoCellAnchor editAs="absolute">
    <xdr:from>
      <xdr:col>10</xdr:col>
      <xdr:colOff>170718</xdr:colOff>
      <xdr:row>6</xdr:row>
      <xdr:rowOff>130233</xdr:rowOff>
    </xdr:from>
    <xdr:to>
      <xdr:col>25</xdr:col>
      <xdr:colOff>58616</xdr:colOff>
      <xdr:row>8</xdr:row>
      <xdr:rowOff>170597</xdr:rowOff>
    </xdr:to>
    <mc:AlternateContent xmlns:mc="http://schemas.openxmlformats.org/markup-compatibility/2006" xmlns:a14="http://schemas.microsoft.com/office/drawing/2010/main">
      <mc:Choice Requires="a14">
        <xdr:graphicFrame macro="">
          <xdr:nvGraphicFramePr>
            <xdr:cNvPr id="21521" name="Year">
              <a:extLst>
                <a:ext uri="{FF2B5EF4-FFF2-40B4-BE49-F238E27FC236}">
                  <a16:creationId xmlns:a16="http://schemas.microsoft.com/office/drawing/2014/main" id="{D390E7B6-BBAD-F025-1712-83437E4AC886}"/>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6293932" y="1273233"/>
              <a:ext cx="9072720" cy="42136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2</xdr:col>
      <xdr:colOff>113745</xdr:colOff>
      <xdr:row>2</xdr:row>
      <xdr:rowOff>150856</xdr:rowOff>
    </xdr:from>
    <xdr:to>
      <xdr:col>10</xdr:col>
      <xdr:colOff>285769</xdr:colOff>
      <xdr:row>6</xdr:row>
      <xdr:rowOff>170592</xdr:rowOff>
    </xdr:to>
    <xdr:sp macro="" textlink="">
      <xdr:nvSpPr>
        <xdr:cNvPr id="21533" name="TextBox 21532">
          <a:extLst>
            <a:ext uri="{FF2B5EF4-FFF2-40B4-BE49-F238E27FC236}">
              <a16:creationId xmlns:a16="http://schemas.microsoft.com/office/drawing/2014/main" id="{3EA40F75-44D1-400B-BBD7-37EA07C6F669}"/>
            </a:ext>
          </a:extLst>
        </xdr:cNvPr>
        <xdr:cNvSpPr txBox="1"/>
      </xdr:nvSpPr>
      <xdr:spPr>
        <a:xfrm>
          <a:off x="1336357" y="520483"/>
          <a:ext cx="5062472" cy="758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GB" sz="3200" b="1">
              <a:solidFill>
                <a:srgbClr val="312B4B"/>
              </a:solidFill>
            </a:rPr>
            <a:t>Dashbord Overview</a:t>
          </a:r>
        </a:p>
      </xdr:txBody>
    </xdr:sp>
    <xdr:clientData/>
  </xdr:twoCellAnchor>
  <xdr:twoCellAnchor>
    <xdr:from>
      <xdr:col>0</xdr:col>
      <xdr:colOff>460887</xdr:colOff>
      <xdr:row>4</xdr:row>
      <xdr:rowOff>158591</xdr:rowOff>
    </xdr:from>
    <xdr:to>
      <xdr:col>3</xdr:col>
      <xdr:colOff>276532</xdr:colOff>
      <xdr:row>6</xdr:row>
      <xdr:rowOff>173955</xdr:rowOff>
    </xdr:to>
    <xdr:sp macro="" textlink="">
      <xdr:nvSpPr>
        <xdr:cNvPr id="2" name="TextBox 1">
          <a:extLst>
            <a:ext uri="{FF2B5EF4-FFF2-40B4-BE49-F238E27FC236}">
              <a16:creationId xmlns:a16="http://schemas.microsoft.com/office/drawing/2014/main" id="{ED8C9A0F-24DC-4398-B338-881E260FD7EE}"/>
            </a:ext>
          </a:extLst>
        </xdr:cNvPr>
        <xdr:cNvSpPr txBox="1"/>
      </xdr:nvSpPr>
      <xdr:spPr>
        <a:xfrm>
          <a:off x="460887" y="920591"/>
          <a:ext cx="1662030" cy="3963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endParaRPr lang="en-GB" sz="2000" b="1">
            <a:solidFill>
              <a:srgbClr val="E3DFEF"/>
            </a:solidFill>
            <a:effectLst/>
          </a:endParaRPr>
        </a:p>
      </xdr:txBody>
    </xdr:sp>
    <xdr:clientData/>
  </xdr:twoCellAnchor>
  <xdr:twoCellAnchor editAs="absolute">
    <xdr:from>
      <xdr:col>0</xdr:col>
      <xdr:colOff>500267</xdr:colOff>
      <xdr:row>15</xdr:row>
      <xdr:rowOff>17265</xdr:rowOff>
    </xdr:from>
    <xdr:to>
      <xdr:col>3</xdr:col>
      <xdr:colOff>5082</xdr:colOff>
      <xdr:row>22</xdr:row>
      <xdr:rowOff>30808</xdr:rowOff>
    </xdr:to>
    <xdr:pic>
      <xdr:nvPicPr>
        <xdr:cNvPr id="14" name="Picture 13">
          <a:hlinkClick xmlns:r="http://schemas.openxmlformats.org/officeDocument/2006/relationships" r:id="rId11"/>
          <a:extLst>
            <a:ext uri="{FF2B5EF4-FFF2-40B4-BE49-F238E27FC236}">
              <a16:creationId xmlns:a16="http://schemas.microsoft.com/office/drawing/2014/main" id="{1080FAED-79F2-0DF5-E4B5-E20DF34A691A}"/>
            </a:ext>
          </a:extLst>
        </xdr:cNvPr>
        <xdr:cNvPicPr>
          <a:picLocks noChangeAspect="1"/>
        </xdr:cNvPicPr>
      </xdr:nvPicPr>
      <xdr:blipFill>
        <a:blip xmlns:r="http://schemas.openxmlformats.org/officeDocument/2006/relationships" r:embed="rId12" cstate="print">
          <a:alphaModFix/>
          <a:extLst>
            <a:ext uri="{BEBA8EAE-BF5A-486C-A8C5-ECC9F3942E4B}">
              <a14:imgProps xmlns:a14="http://schemas.microsoft.com/office/drawing/2010/main">
                <a14:imgLayer r:embed="rId13">
                  <a14:imgEffect>
                    <a14:backgroundRemoval t="10000" b="90000" l="10000" r="90000">
                      <a14:foregroundMark x1="47852" y1="32813" x2="47852" y2="32813"/>
                      <a14:backgroundMark x1="47840" y1="40123" x2="47840" y2="40123"/>
                    </a14:backgroundRemoval>
                  </a14:imgEffect>
                  <a14:imgEffect>
                    <a14:colorTemperature colorTemp="8800"/>
                  </a14:imgEffect>
                  <a14:imgEffect>
                    <a14:saturation sat="200000"/>
                  </a14:imgEffect>
                </a14:imgLayer>
              </a14:imgProps>
            </a:ext>
            <a:ext uri="{28A0092B-C50C-407E-A947-70E740481C1C}">
              <a14:useLocalDpi xmlns:a14="http://schemas.microsoft.com/office/drawing/2010/main" val="0"/>
            </a:ext>
          </a:extLst>
        </a:blip>
        <a:stretch>
          <a:fillRect/>
        </a:stretch>
      </xdr:blipFill>
      <xdr:spPr>
        <a:xfrm>
          <a:off x="500267" y="2789466"/>
          <a:ext cx="1338733" cy="1307238"/>
        </a:xfrm>
        <a:prstGeom prst="rect">
          <a:avLst/>
        </a:prstGeom>
      </xdr:spPr>
    </xdr:pic>
    <xdr:clientData/>
  </xdr:twoCellAnchor>
  <xdr:twoCellAnchor editAs="absolute">
    <xdr:from>
      <xdr:col>0</xdr:col>
      <xdr:colOff>226297</xdr:colOff>
      <xdr:row>23</xdr:row>
      <xdr:rowOff>65341</xdr:rowOff>
    </xdr:from>
    <xdr:to>
      <xdr:col>3</xdr:col>
      <xdr:colOff>279052</xdr:colOff>
      <xdr:row>33</xdr:row>
      <xdr:rowOff>59481</xdr:rowOff>
    </xdr:to>
    <xdr:pic>
      <xdr:nvPicPr>
        <xdr:cNvPr id="16" name="Picture 15">
          <a:hlinkClick xmlns:r="http://schemas.openxmlformats.org/officeDocument/2006/relationships" r:id="rId14"/>
          <a:extLst>
            <a:ext uri="{FF2B5EF4-FFF2-40B4-BE49-F238E27FC236}">
              <a16:creationId xmlns:a16="http://schemas.microsoft.com/office/drawing/2014/main" id="{1175B0C0-B41A-C521-0E4C-A17B719A1B62}"/>
            </a:ext>
          </a:extLst>
        </xdr:cNvPr>
        <xdr:cNvPicPr>
          <a:picLocks noChangeAspect="1"/>
        </xdr:cNvPicPr>
      </xdr:nvPicPr>
      <xdr:blipFill>
        <a:blip xmlns:r="http://schemas.openxmlformats.org/officeDocument/2006/relationships" r:embed="rId15" cstate="print">
          <a:extLst>
            <a:ext uri="{BEBA8EAE-BF5A-486C-A8C5-ECC9F3942E4B}">
              <a14:imgProps xmlns:a14="http://schemas.microsoft.com/office/drawing/2010/main">
                <a14:imgLayer r:embed="rId16">
                  <a14:imgEffect>
                    <a14:backgroundRemoval t="10000" b="90000" l="10000" r="90000">
                      <a14:foregroundMark x1="64258" y1="46387" x2="64258" y2="46387"/>
                      <a14:foregroundMark x1="60742" y1="43945" x2="60742" y2="43945"/>
                      <a14:foregroundMark x1="64648" y1="46191" x2="63867" y2="47559"/>
                      <a14:backgroundMark x1="60742" y1="43750" x2="60742" y2="43750"/>
                      <a14:backgroundMark x1="61230" y1="43555" x2="61230" y2="43555"/>
                      <a14:backgroundMark x1="60547" y1="44141" x2="60547" y2="44141"/>
                    </a14:backgroundRemoval>
                  </a14:imgEffect>
                  <a14:imgEffect>
                    <a14:saturation sat="200000"/>
                  </a14:imgEffect>
                </a14:imgLayer>
              </a14:imgProps>
            </a:ext>
            <a:ext uri="{28A0092B-C50C-407E-A947-70E740481C1C}">
              <a14:useLocalDpi xmlns:a14="http://schemas.microsoft.com/office/drawing/2010/main" val="0"/>
            </a:ext>
          </a:extLst>
        </a:blip>
        <a:stretch>
          <a:fillRect/>
        </a:stretch>
      </xdr:blipFill>
      <xdr:spPr>
        <a:xfrm>
          <a:off x="226297" y="4316050"/>
          <a:ext cx="1886673" cy="1842274"/>
        </a:xfrm>
        <a:prstGeom prst="rect">
          <a:avLst/>
        </a:prstGeom>
      </xdr:spPr>
    </xdr:pic>
    <xdr:clientData/>
  </xdr:twoCellAnchor>
  <xdr:twoCellAnchor>
    <xdr:from>
      <xdr:col>0</xdr:col>
      <xdr:colOff>410307</xdr:colOff>
      <xdr:row>14</xdr:row>
      <xdr:rowOff>74139</xdr:rowOff>
    </xdr:from>
    <xdr:to>
      <xdr:col>3</xdr:col>
      <xdr:colOff>3922</xdr:colOff>
      <xdr:row>14</xdr:row>
      <xdr:rowOff>74139</xdr:rowOff>
    </xdr:to>
    <xdr:cxnSp macro="">
      <xdr:nvCxnSpPr>
        <xdr:cNvPr id="18" name="Straight Connector 17">
          <a:extLst>
            <a:ext uri="{FF2B5EF4-FFF2-40B4-BE49-F238E27FC236}">
              <a16:creationId xmlns:a16="http://schemas.microsoft.com/office/drawing/2014/main" id="{D2204EE8-24A8-A6F3-5F27-837B88305FC7}"/>
            </a:ext>
          </a:extLst>
        </xdr:cNvPr>
        <xdr:cNvCxnSpPr/>
      </xdr:nvCxnSpPr>
      <xdr:spPr>
        <a:xfrm flipH="1" flipV="1">
          <a:off x="410307" y="2661527"/>
          <a:ext cx="1427533" cy="0"/>
        </a:xfrm>
        <a:prstGeom prst="line">
          <a:avLst/>
        </a:prstGeom>
        <a:ln>
          <a:solidFill>
            <a:srgbClr val="9F97C3"/>
          </a:solidFill>
        </a:ln>
        <a:effectLst>
          <a:outerShdw blurRad="50800" dist="38100" dir="18900000" algn="b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403414</xdr:colOff>
      <xdr:row>23</xdr:row>
      <xdr:rowOff>77368</xdr:rowOff>
    </xdr:from>
    <xdr:to>
      <xdr:col>2</xdr:col>
      <xdr:colOff>577361</xdr:colOff>
      <xdr:row>23</xdr:row>
      <xdr:rowOff>99869</xdr:rowOff>
    </xdr:to>
    <xdr:cxnSp macro="">
      <xdr:nvCxnSpPr>
        <xdr:cNvPr id="25" name="Straight Connector 24">
          <a:extLst>
            <a:ext uri="{FF2B5EF4-FFF2-40B4-BE49-F238E27FC236}">
              <a16:creationId xmlns:a16="http://schemas.microsoft.com/office/drawing/2014/main" id="{AC496F62-B20F-4926-91FE-AE42CD5CA57E}"/>
            </a:ext>
          </a:extLst>
        </xdr:cNvPr>
        <xdr:cNvCxnSpPr/>
      </xdr:nvCxnSpPr>
      <xdr:spPr>
        <a:xfrm flipH="1">
          <a:off x="403414" y="4328077"/>
          <a:ext cx="1396559" cy="22501"/>
        </a:xfrm>
        <a:prstGeom prst="line">
          <a:avLst/>
        </a:prstGeom>
        <a:ln>
          <a:solidFill>
            <a:srgbClr val="9F97C3"/>
          </a:solidFill>
        </a:ln>
        <a:effectLst>
          <a:outerShdw blurRad="50800" dist="38100" dir="18900000" algn="b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500589</xdr:colOff>
      <xdr:row>33</xdr:row>
      <xdr:rowOff>143456</xdr:rowOff>
    </xdr:from>
    <xdr:to>
      <xdr:col>3</xdr:col>
      <xdr:colOff>4760</xdr:colOff>
      <xdr:row>40</xdr:row>
      <xdr:rowOff>156356</xdr:rowOff>
    </xdr:to>
    <xdr:pic macro="[0]!ClearSlicer">
      <xdr:nvPicPr>
        <xdr:cNvPr id="30" name="Picture 29">
          <a:extLst>
            <a:ext uri="{FF2B5EF4-FFF2-40B4-BE49-F238E27FC236}">
              <a16:creationId xmlns:a16="http://schemas.microsoft.com/office/drawing/2014/main" id="{2CB72C29-E749-8077-6EB4-D6B9E8D6C574}"/>
            </a:ext>
          </a:extLst>
        </xdr:cNvPr>
        <xdr:cNvPicPr>
          <a:picLocks noChangeAspect="1"/>
        </xdr:cNvPicPr>
      </xdr:nvPicPr>
      <xdr:blipFill>
        <a:blip xmlns:r="http://schemas.openxmlformats.org/officeDocument/2006/relationships" r:embed="rId17" cstate="print">
          <a:extLst>
            <a:ext uri="{BEBA8EAE-BF5A-486C-A8C5-ECC9F3942E4B}">
              <a14:imgProps xmlns:a14="http://schemas.microsoft.com/office/drawing/2010/main">
                <a14:imgLayer r:embed="rId18">
                  <a14:imgEffect>
                    <a14:backgroundRemoval t="10000" b="90000" l="10000" r="90000"/>
                  </a14:imgEffect>
                  <a14:imgEffect>
                    <a14:saturation sat="200000"/>
                  </a14:imgEffect>
                </a14:imgLayer>
              </a14:imgProps>
            </a:ext>
            <a:ext uri="{28A0092B-C50C-407E-A947-70E740481C1C}">
              <a14:useLocalDpi xmlns:a14="http://schemas.microsoft.com/office/drawing/2010/main" val="0"/>
            </a:ext>
          </a:extLst>
        </a:blip>
        <a:stretch>
          <a:fillRect/>
        </a:stretch>
      </xdr:blipFill>
      <xdr:spPr>
        <a:xfrm>
          <a:off x="500589" y="6242299"/>
          <a:ext cx="1338089" cy="1306594"/>
        </a:xfrm>
        <a:prstGeom prst="rect">
          <a:avLst/>
        </a:prstGeom>
      </xdr:spPr>
    </xdr:pic>
    <xdr:clientData/>
  </xdr:twoCellAnchor>
  <xdr:twoCellAnchor>
    <xdr:from>
      <xdr:col>0</xdr:col>
      <xdr:colOff>392722</xdr:colOff>
      <xdr:row>32</xdr:row>
      <xdr:rowOff>158999</xdr:rowOff>
    </xdr:from>
    <xdr:to>
      <xdr:col>2</xdr:col>
      <xdr:colOff>556846</xdr:colOff>
      <xdr:row>32</xdr:row>
      <xdr:rowOff>170718</xdr:rowOff>
    </xdr:to>
    <xdr:cxnSp macro="">
      <xdr:nvCxnSpPr>
        <xdr:cNvPr id="31" name="Straight Connector 30">
          <a:extLst>
            <a:ext uri="{FF2B5EF4-FFF2-40B4-BE49-F238E27FC236}">
              <a16:creationId xmlns:a16="http://schemas.microsoft.com/office/drawing/2014/main" id="{36542DA9-CA66-4A99-B29A-E917DD80A5F7}"/>
            </a:ext>
          </a:extLst>
        </xdr:cNvPr>
        <xdr:cNvCxnSpPr/>
      </xdr:nvCxnSpPr>
      <xdr:spPr>
        <a:xfrm flipH="1">
          <a:off x="392722" y="6073029"/>
          <a:ext cx="1386736" cy="11719"/>
        </a:xfrm>
        <a:prstGeom prst="line">
          <a:avLst/>
        </a:prstGeom>
        <a:ln>
          <a:solidFill>
            <a:srgbClr val="9F97C3"/>
          </a:solidFill>
        </a:ln>
        <a:effectLst>
          <a:outerShdw blurRad="50800" dist="38100" dir="18900000" algn="b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230088</xdr:colOff>
      <xdr:row>4</xdr:row>
      <xdr:rowOff>85291</xdr:rowOff>
    </xdr:from>
    <xdr:to>
      <xdr:col>3</xdr:col>
      <xdr:colOff>360561</xdr:colOff>
      <xdr:row>14</xdr:row>
      <xdr:rowOff>156373</xdr:rowOff>
    </xdr:to>
    <xdr:pic>
      <xdr:nvPicPr>
        <xdr:cNvPr id="43" name="Picture 42">
          <a:extLst>
            <a:ext uri="{FF2B5EF4-FFF2-40B4-BE49-F238E27FC236}">
              <a16:creationId xmlns:a16="http://schemas.microsoft.com/office/drawing/2014/main" id="{A296605A-1243-91E2-A401-B4A1DDE125E6}"/>
            </a:ext>
          </a:extLst>
        </xdr:cNvPr>
        <xdr:cNvPicPr>
          <a:picLocks noChangeAspect="1"/>
        </xdr:cNvPicPr>
      </xdr:nvPicPr>
      <xdr:blipFill>
        <a:blip xmlns:r="http://schemas.openxmlformats.org/officeDocument/2006/relationships" r:embed="rId19" cstate="print">
          <a:extLst>
            <a:ext uri="{BEBA8EAE-BF5A-486C-A8C5-ECC9F3942E4B}">
              <a14:imgProps xmlns:a14="http://schemas.microsoft.com/office/drawing/2010/main">
                <a14:imgLayer r:embed="rId20">
                  <a14:imgEffect>
                    <a14:backgroundRemoval t="10000" b="90000" l="10000" r="90000">
                      <a14:foregroundMark x1="45410" y1="47559" x2="45410" y2="47559"/>
                      <a14:foregroundMark x1="36035" y1="49219" x2="36035" y2="49219"/>
                      <a14:foregroundMark x1="48438" y1="36035" x2="48438" y2="36035"/>
                      <a14:foregroundMark x1="61230" y1="51660" x2="61230" y2="51660"/>
                      <a14:foregroundMark x1="62402" y1="44336" x2="62402" y2="44336"/>
                      <a14:foregroundMark x1="36035" y1="43555" x2="36035" y2="43555"/>
                      <a14:foregroundMark x1="64453" y1="63867" x2="64453" y2="63867"/>
                      <a14:foregroundMark x1="57910" y1="63867" x2="57910" y2="63867"/>
                      <a14:foregroundMark x1="48633" y1="63770" x2="48633" y2="63770"/>
                      <a14:foregroundMark x1="40918" y1="65039" x2="40918" y2="65039"/>
                      <a14:foregroundMark x1="36230" y1="65039" x2="36230" y2="65039"/>
                      <a14:foregroundMark x1="36914" y1="71680" x2="36914" y2="71680"/>
                      <a14:foregroundMark x1="32227" y1="71973" x2="32227" y2="71973"/>
                      <a14:foregroundMark x1="42090" y1="71680" x2="42090" y2="71680"/>
                      <a14:foregroundMark x1="44141" y1="71094" x2="44141" y2="71094"/>
                      <a14:foregroundMark x1="48242" y1="71582" x2="48242" y2="71582"/>
                      <a14:foregroundMark x1="52148" y1="71777" x2="52148" y2="71777"/>
                      <a14:foregroundMark x1="57129" y1="72266" x2="57129" y2="72266"/>
                      <a14:foregroundMark x1="64844" y1="70996" x2="64844" y2="70996"/>
                      <a14:foregroundMark x1="60938" y1="72070" x2="60938" y2="72070"/>
                      <a14:backgroundMark x1="36230" y1="43164" x2="36230" y2="43164"/>
                      <a14:backgroundMark x1="35840" y1="43555" x2="35840" y2="43555"/>
                      <a14:backgroundMark x1="36035" y1="43555" x2="36035" y2="43555"/>
                      <a14:backgroundMark x1="36035" y1="43359" x2="36035" y2="43359"/>
                      <a14:backgroundMark x1="35840" y1="43750" x2="35840" y2="43750"/>
                      <a14:backgroundMark x1="42578" y1="64453" x2="42578" y2="64453"/>
                      <a14:backgroundMark x1="37500" y1="71777" x2="37500" y2="71777"/>
                      <a14:backgroundMark x1="33887" y1="71973" x2="33887" y2="71973"/>
                      <a14:backgroundMark x1="49023" y1="72168" x2="49023" y2="72168"/>
                      <a14:backgroundMark x1="49121" y1="70801" x2="49121" y2="70801"/>
                      <a14:backgroundMark x1="54102" y1="71973" x2="54102" y2="71973"/>
                      <a14:backgroundMark x1="58008" y1="71387" x2="58008" y2="71387"/>
                      <a14:backgroundMark x1="66309" y1="71289" x2="66309" y2="71289"/>
                      <a14:backgroundMark x1="62402" y1="70996" x2="62402" y2="70996"/>
                    </a14:backgroundRemoval>
                  </a14:imgEffect>
                  <a14:imgEffect>
                    <a14:saturation sat="200000"/>
                  </a14:imgEffect>
                </a14:imgLayer>
              </a14:imgProps>
            </a:ext>
            <a:ext uri="{28A0092B-C50C-407E-A947-70E740481C1C}">
              <a14:useLocalDpi xmlns:a14="http://schemas.microsoft.com/office/drawing/2010/main" val="0"/>
            </a:ext>
          </a:extLst>
        </a:blip>
        <a:stretch>
          <a:fillRect/>
        </a:stretch>
      </xdr:blipFill>
      <xdr:spPr>
        <a:xfrm>
          <a:off x="230088" y="824545"/>
          <a:ext cx="1964391" cy="191921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6</xdr:row>
      <xdr:rowOff>155510</xdr:rowOff>
    </xdr:from>
    <xdr:to>
      <xdr:col>3</xdr:col>
      <xdr:colOff>2515</xdr:colOff>
      <xdr:row>60</xdr:row>
      <xdr:rowOff>136076</xdr:rowOff>
    </xdr:to>
    <xdr:sp macro="" textlink="">
      <xdr:nvSpPr>
        <xdr:cNvPr id="3" name="Rectangle 2">
          <a:extLst>
            <a:ext uri="{FF2B5EF4-FFF2-40B4-BE49-F238E27FC236}">
              <a16:creationId xmlns:a16="http://schemas.microsoft.com/office/drawing/2014/main" id="{61E8E213-D2EB-4BF5-BFDC-74AFCEDBAF8A}"/>
            </a:ext>
          </a:extLst>
        </xdr:cNvPr>
        <xdr:cNvSpPr/>
      </xdr:nvSpPr>
      <xdr:spPr>
        <a:xfrm>
          <a:off x="0" y="1321837"/>
          <a:ext cx="1810321" cy="10477504"/>
        </a:xfrm>
        <a:prstGeom prst="rect">
          <a:avLst/>
        </a:prstGeom>
        <a:solidFill>
          <a:srgbClr val="312B5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30</xdr:col>
      <xdr:colOff>338200</xdr:colOff>
      <xdr:row>11</xdr:row>
      <xdr:rowOff>62227</xdr:rowOff>
    </xdr:from>
    <xdr:to>
      <xdr:col>43</xdr:col>
      <xdr:colOff>295491</xdr:colOff>
      <xdr:row>58</xdr:row>
      <xdr:rowOff>54421</xdr:rowOff>
    </xdr:to>
    <xdr:pic>
      <xdr:nvPicPr>
        <xdr:cNvPr id="2" name="Picture 1">
          <a:extLst>
            <a:ext uri="{FF2B5EF4-FFF2-40B4-BE49-F238E27FC236}">
              <a16:creationId xmlns:a16="http://schemas.microsoft.com/office/drawing/2014/main" id="{D8CAEAEC-A830-43E5-A618-1EB8260F45CD}"/>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9969" b="99580" l="9429" r="92429">
                      <a14:foregroundMark x1="47571" y1="90031" x2="58571" y2="90871"/>
                      <a14:foregroundMark x1="58571" y1="90871" x2="49571" y2="94963"/>
                      <a14:foregroundMark x1="49571" y1="94963" x2="30000" y2="95908"/>
                      <a14:foregroundMark x1="30000" y1="95908" x2="44714" y2="95278"/>
                      <a14:foregroundMark x1="44714" y1="95278" x2="51571" y2="92760"/>
                      <a14:foregroundMark x1="57714" y1="95278" x2="63000" y2="96537"/>
                      <a14:foregroundMark x1="89286" y1="91501" x2="89286" y2="91501"/>
                      <a14:foregroundMark x1="87714" y1="77650" x2="87714" y2="77650"/>
                      <a14:foregroundMark x1="92571" y1="72613" x2="92571" y2="72613"/>
                      <a14:foregroundMark x1="91286" y1="63379" x2="91286" y2="63379"/>
                      <a14:foregroundMark x1="21143" y1="12067" x2="21143" y2="12067"/>
                      <a14:foregroundMark x1="18000" y1="10808" x2="18000" y2="10808"/>
                      <a14:foregroundMark x1="15286" y1="11018" x2="15286" y2="11018"/>
                      <a14:foregroundMark x1="11714" y1="13116" x2="11714" y2="13116"/>
                      <a14:foregroundMark x1="9714" y1="15635" x2="9714" y2="15635"/>
                      <a14:foregroundMark x1="67571" y1="98846" x2="67571" y2="98846"/>
                      <a14:foregroundMark x1="64857" y1="97272" x2="64857" y2="97272"/>
                      <a14:foregroundMark x1="63857" y1="98111" x2="63857" y2="98111"/>
                      <a14:foregroundMark x1="68857" y1="95803" x2="68857" y2="95803"/>
                      <a14:foregroundMark x1="47000" y1="98321" x2="47000" y2="98321"/>
                      <a14:foregroundMark x1="56714" y1="94753" x2="60000" y2="99056"/>
                      <a14:foregroundMark x1="70143" y1="92760" x2="72714" y2="96852"/>
                      <a14:foregroundMark x1="46000" y1="92025" x2="67143" y2="97901"/>
                      <a14:foregroundMark x1="67143" y1="97901" x2="42000" y2="98636"/>
                      <a14:foregroundMark x1="42000" y1="98636" x2="50143" y2="92340"/>
                      <a14:foregroundMark x1="50143" y1="92340" x2="61571" y2="92025"/>
                      <a14:foregroundMark x1="61571" y1="92025" x2="49429" y2="98531"/>
                      <a14:foregroundMark x1="49429" y1="98531" x2="37571" y2="94229"/>
                      <a14:foregroundMark x1="37571" y1="94229" x2="44000" y2="97587"/>
                      <a14:foregroundMark x1="70714" y1="92025" x2="74714" y2="96852"/>
                      <a14:foregroundMark x1="49571" y1="92025" x2="34143" y2="94334"/>
                      <a14:foregroundMark x1="34143" y1="94334" x2="48143" y2="95488"/>
                      <a14:foregroundMark x1="48143" y1="95488" x2="38143" y2="94544"/>
                      <a14:foregroundMark x1="38143" y1="94544" x2="39143" y2="93494"/>
                      <a14:foregroundMark x1="24429" y1="91815" x2="35429" y2="95488"/>
                      <a14:foregroundMark x1="35429" y1="95488" x2="31000" y2="96537"/>
                      <a14:foregroundMark x1="69429" y1="90556" x2="74000" y2="98846"/>
                      <a14:foregroundMark x1="74000" y1="98846" x2="64286" y2="94229"/>
                      <a14:foregroundMark x1="64286" y1="94229" x2="76000" y2="98111"/>
                      <a14:foregroundMark x1="66143" y1="89717" x2="66571" y2="91815"/>
                      <a14:foregroundMark x1="48000" y1="89507" x2="65429" y2="91815"/>
                      <a14:foregroundMark x1="65429" y1="91815" x2="48714" y2="94544"/>
                      <a14:foregroundMark x1="48714" y1="94544" x2="63714" y2="90346"/>
                      <a14:foregroundMark x1="63714" y1="90346" x2="61571" y2="94019"/>
                      <a14:foregroundMark x1="65857" y1="96013" x2="60714" y2="97587"/>
                      <a14:foregroundMark x1="69429" y1="98846" x2="68857" y2="98846"/>
                      <a14:foregroundMark x1="68429" y1="98111" x2="68429" y2="98111"/>
                      <a14:foregroundMark x1="68143" y1="99580" x2="68143" y2="99580"/>
                      <a14:foregroundMark x1="68143" y1="99580" x2="68143" y2="99580"/>
                      <a14:foregroundMark x1="68143" y1="99580" x2="68143" y2="99580"/>
                      <a14:foregroundMark x1="16571" y1="10283" x2="16571" y2="10283"/>
                      <a14:foregroundMark x1="16286" y1="10073" x2="16286" y2="10073"/>
                      <a14:backgroundMark x1="68596" y1="97885" x2="69299" y2="97741"/>
                    </a14:backgroundRemoval>
                  </a14:imgEffect>
                </a14:imgLayer>
              </a14:imgProps>
            </a:ext>
            <a:ext uri="{28A0092B-C50C-407E-A947-70E740481C1C}">
              <a14:useLocalDpi xmlns:a14="http://schemas.microsoft.com/office/drawing/2010/main" val="0"/>
            </a:ext>
          </a:extLst>
        </a:blip>
        <a:stretch>
          <a:fillRect/>
        </a:stretch>
      </xdr:blipFill>
      <xdr:spPr>
        <a:xfrm>
          <a:off x="18416261" y="2200492"/>
          <a:ext cx="7791118" cy="9128419"/>
        </a:xfrm>
        <a:prstGeom prst="rect">
          <a:avLst/>
        </a:prstGeom>
      </xdr:spPr>
    </xdr:pic>
    <xdr:clientData/>
  </xdr:twoCellAnchor>
  <xdr:twoCellAnchor>
    <xdr:from>
      <xdr:col>0</xdr:col>
      <xdr:colOff>403417</xdr:colOff>
      <xdr:row>8</xdr:row>
      <xdr:rowOff>136076</xdr:rowOff>
    </xdr:from>
    <xdr:to>
      <xdr:col>3</xdr:col>
      <xdr:colOff>1908</xdr:colOff>
      <xdr:row>58</xdr:row>
      <xdr:rowOff>77762</xdr:rowOff>
    </xdr:to>
    <xdr:sp macro="" textlink="">
      <xdr:nvSpPr>
        <xdr:cNvPr id="4" name="Rectangle: Top Corners Rounded 3">
          <a:extLst>
            <a:ext uri="{FF2B5EF4-FFF2-40B4-BE49-F238E27FC236}">
              <a16:creationId xmlns:a16="http://schemas.microsoft.com/office/drawing/2014/main" id="{40CED310-7E04-4D40-9A84-8A51241809AD}"/>
            </a:ext>
          </a:extLst>
        </xdr:cNvPr>
        <xdr:cNvSpPr/>
      </xdr:nvSpPr>
      <xdr:spPr>
        <a:xfrm rot="16200000">
          <a:off x="-3723971" y="5818566"/>
          <a:ext cx="9661074" cy="1406297"/>
        </a:xfrm>
        <a:prstGeom prst="round2SameRect">
          <a:avLst/>
        </a:prstGeom>
        <a:solidFill>
          <a:srgbClr val="5F549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 </a:t>
          </a:r>
        </a:p>
      </xdr:txBody>
    </xdr:sp>
    <xdr:clientData/>
  </xdr:twoCellAnchor>
  <xdr:twoCellAnchor editAs="absolute">
    <xdr:from>
      <xdr:col>3</xdr:col>
      <xdr:colOff>11</xdr:colOff>
      <xdr:row>8</xdr:row>
      <xdr:rowOff>155511</xdr:rowOff>
    </xdr:from>
    <xdr:to>
      <xdr:col>43</xdr:col>
      <xdr:colOff>116636</xdr:colOff>
      <xdr:row>58</xdr:row>
      <xdr:rowOff>77761</xdr:rowOff>
    </xdr:to>
    <xdr:sp macro="" textlink="">
      <xdr:nvSpPr>
        <xdr:cNvPr id="5" name="Rectangle: Top Corners Rounded 4">
          <a:extLst>
            <a:ext uri="{FF2B5EF4-FFF2-40B4-BE49-F238E27FC236}">
              <a16:creationId xmlns:a16="http://schemas.microsoft.com/office/drawing/2014/main" id="{AFDE47B1-75DE-41CF-92FF-6C98B6F6B544}"/>
            </a:ext>
          </a:extLst>
        </xdr:cNvPr>
        <xdr:cNvSpPr/>
      </xdr:nvSpPr>
      <xdr:spPr>
        <a:xfrm rot="16200000" flipH="1">
          <a:off x="9097352" y="-5578922"/>
          <a:ext cx="9641638" cy="24220707"/>
        </a:xfrm>
        <a:prstGeom prst="round2SameRect">
          <a:avLst>
            <a:gd name="adj1" fmla="val 0"/>
            <a:gd name="adj2" fmla="val 2803"/>
          </a:avLst>
        </a:prstGeom>
        <a:solidFill>
          <a:srgbClr val="E3DFEF">
            <a:alpha val="51765"/>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rgbClr val="39457E"/>
              </a:solidFill>
            </a:rPr>
            <a:t>                                       </a:t>
          </a:r>
        </a:p>
      </xdr:txBody>
    </xdr:sp>
    <xdr:clientData/>
  </xdr:twoCellAnchor>
  <xdr:twoCellAnchor>
    <xdr:from>
      <xdr:col>3</xdr:col>
      <xdr:colOff>496402</xdr:colOff>
      <xdr:row>8</xdr:row>
      <xdr:rowOff>163553</xdr:rowOff>
    </xdr:from>
    <xdr:to>
      <xdr:col>40</xdr:col>
      <xdr:colOff>387951</xdr:colOff>
      <xdr:row>11</xdr:row>
      <xdr:rowOff>85731</xdr:rowOff>
    </xdr:to>
    <xdr:sp macro="" textlink="">
      <xdr:nvSpPr>
        <xdr:cNvPr id="7" name="Rectangle 6">
          <a:extLst>
            <a:ext uri="{FF2B5EF4-FFF2-40B4-BE49-F238E27FC236}">
              <a16:creationId xmlns:a16="http://schemas.microsoft.com/office/drawing/2014/main" id="{C86D846A-1E45-2D5B-8E7C-28B07E78F938}"/>
            </a:ext>
          </a:extLst>
        </xdr:cNvPr>
        <xdr:cNvSpPr/>
      </xdr:nvSpPr>
      <xdr:spPr>
        <a:xfrm>
          <a:off x="2304208" y="1718655"/>
          <a:ext cx="22187825" cy="505341"/>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8000" tIns="0" rIns="0" bIns="900000" rtlCol="0" anchor="t"/>
        <a:lstStyle/>
        <a:p>
          <a:pPr algn="l"/>
          <a:endParaRPr lang="en-GB" sz="1100"/>
        </a:p>
      </xdr:txBody>
    </xdr:sp>
    <xdr:clientData/>
  </xdr:twoCellAnchor>
  <xdr:twoCellAnchor>
    <xdr:from>
      <xdr:col>15</xdr:col>
      <xdr:colOff>82589</xdr:colOff>
      <xdr:row>10</xdr:row>
      <xdr:rowOff>43058</xdr:rowOff>
    </xdr:from>
    <xdr:to>
      <xdr:col>17</xdr:col>
      <xdr:colOff>274487</xdr:colOff>
      <xdr:row>13</xdr:row>
      <xdr:rowOff>183772</xdr:rowOff>
    </xdr:to>
    <xdr:graphicFrame macro="">
      <xdr:nvGraphicFramePr>
        <xdr:cNvPr id="10" name="Chart 9" hidden="1">
          <a:extLst>
            <a:ext uri="{FF2B5EF4-FFF2-40B4-BE49-F238E27FC236}">
              <a16:creationId xmlns:a16="http://schemas.microsoft.com/office/drawing/2014/main" id="{A45A10B4-4709-480C-8A8A-7F6BF309A1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576195</xdr:colOff>
      <xdr:row>6</xdr:row>
      <xdr:rowOff>119609</xdr:rowOff>
    </xdr:from>
    <xdr:to>
      <xdr:col>22</xdr:col>
      <xdr:colOff>417551</xdr:colOff>
      <xdr:row>8</xdr:row>
      <xdr:rowOff>179080</xdr:rowOff>
    </xdr:to>
    <xdr:sp macro="" textlink="">
      <xdr:nvSpPr>
        <xdr:cNvPr id="11" name="TextBox 10" hidden="1">
          <a:extLst>
            <a:ext uri="{FF2B5EF4-FFF2-40B4-BE49-F238E27FC236}">
              <a16:creationId xmlns:a16="http://schemas.microsoft.com/office/drawing/2014/main" id="{695930D5-BC51-48C7-B41B-D64751B4FF4E}"/>
            </a:ext>
          </a:extLst>
        </xdr:cNvPr>
        <xdr:cNvSpPr txBox="1"/>
      </xdr:nvSpPr>
      <xdr:spPr>
        <a:xfrm>
          <a:off x="12158595" y="1262609"/>
          <a:ext cx="1670156" cy="4404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endParaRPr lang="en-GB" sz="1800" b="1">
            <a:solidFill>
              <a:srgbClr val="4F4577"/>
            </a:solidFill>
          </a:endParaRPr>
        </a:p>
      </xdr:txBody>
    </xdr:sp>
    <xdr:clientData/>
  </xdr:twoCellAnchor>
  <xdr:twoCellAnchor>
    <xdr:from>
      <xdr:col>3</xdr:col>
      <xdr:colOff>403410</xdr:colOff>
      <xdr:row>6</xdr:row>
      <xdr:rowOff>123263</xdr:rowOff>
    </xdr:from>
    <xdr:to>
      <xdr:col>7</xdr:col>
      <xdr:colOff>448924</xdr:colOff>
      <xdr:row>14</xdr:row>
      <xdr:rowOff>96863</xdr:rowOff>
    </xdr:to>
    <xdr:grpSp>
      <xdr:nvGrpSpPr>
        <xdr:cNvPr id="12" name="Group 11" hidden="1">
          <a:extLst>
            <a:ext uri="{FF2B5EF4-FFF2-40B4-BE49-F238E27FC236}">
              <a16:creationId xmlns:a16="http://schemas.microsoft.com/office/drawing/2014/main" id="{2B6CAC35-2564-41C9-B989-64F89B703690}"/>
            </a:ext>
          </a:extLst>
        </xdr:cNvPr>
        <xdr:cNvGrpSpPr/>
      </xdr:nvGrpSpPr>
      <xdr:grpSpPr>
        <a:xfrm>
          <a:off x="2211216" y="1289590"/>
          <a:ext cx="2455922" cy="1528702"/>
          <a:chOff x="2240374" y="1266263"/>
          <a:chExt cx="2494800" cy="1497600"/>
        </a:xfrm>
      </xdr:grpSpPr>
      <xdr:sp macro="" textlink="">
        <xdr:nvSpPr>
          <xdr:cNvPr id="13" name="Rectangle: Rounded Corners 12">
            <a:extLst>
              <a:ext uri="{FF2B5EF4-FFF2-40B4-BE49-F238E27FC236}">
                <a16:creationId xmlns:a16="http://schemas.microsoft.com/office/drawing/2014/main" id="{882C155E-7352-FCE5-2B88-474FAB6EE8A8}"/>
              </a:ext>
            </a:extLst>
          </xdr:cNvPr>
          <xdr:cNvSpPr/>
        </xdr:nvSpPr>
        <xdr:spPr>
          <a:xfrm>
            <a:off x="2240374" y="1266263"/>
            <a:ext cx="2494800" cy="1497600"/>
          </a:xfrm>
          <a:prstGeom prst="roundRect">
            <a:avLst>
              <a:gd name="adj" fmla="val 11111"/>
            </a:avLst>
          </a:prstGeom>
          <a:solidFill>
            <a:srgbClr val="FBFAFC"/>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4" name="TextBox 13">
            <a:extLst>
              <a:ext uri="{FF2B5EF4-FFF2-40B4-BE49-F238E27FC236}">
                <a16:creationId xmlns:a16="http://schemas.microsoft.com/office/drawing/2014/main" id="{2514B2AD-8419-B640-3304-38259485B776}"/>
              </a:ext>
            </a:extLst>
          </xdr:cNvPr>
          <xdr:cNvSpPr txBox="1"/>
        </xdr:nvSpPr>
        <xdr:spPr>
          <a:xfrm>
            <a:off x="2603154" y="1266266"/>
            <a:ext cx="1677855" cy="3922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GB" sz="1800" b="1">
                <a:solidFill>
                  <a:srgbClr val="483F6D"/>
                </a:solidFill>
              </a:rPr>
              <a:t>Total</a:t>
            </a:r>
            <a:r>
              <a:rPr lang="en-GB" sz="1800" b="1">
                <a:solidFill>
                  <a:srgbClr val="4F4577"/>
                </a:solidFill>
              </a:rPr>
              <a:t> Sales</a:t>
            </a:r>
          </a:p>
        </xdr:txBody>
      </xdr:sp>
      <xdr:sp macro="" textlink="KPI!B15">
        <xdr:nvSpPr>
          <xdr:cNvPr id="15" name="TextBox 14">
            <a:extLst>
              <a:ext uri="{FF2B5EF4-FFF2-40B4-BE49-F238E27FC236}">
                <a16:creationId xmlns:a16="http://schemas.microsoft.com/office/drawing/2014/main" id="{80488B22-46DE-CFB1-2A09-2CA5F3D53965}"/>
              </a:ext>
            </a:extLst>
          </xdr:cNvPr>
          <xdr:cNvSpPr txBox="1"/>
        </xdr:nvSpPr>
        <xdr:spPr>
          <a:xfrm>
            <a:off x="3033953" y="1607244"/>
            <a:ext cx="1020318" cy="3361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108000" rIns="144000" rtlCol="0" anchor="t"/>
          <a:lstStyle/>
          <a:p>
            <a:pPr algn="ctr"/>
            <a:fld id="{F01B48EE-2E45-4A1F-9776-74C529E80FE9}" type="TxLink">
              <a:rPr lang="en-US" sz="1700" b="1" i="0" u="none" strike="noStrike">
                <a:solidFill>
                  <a:srgbClr val="7468A8"/>
                </a:solidFill>
                <a:latin typeface="Franklin Gothic Medium Cond" panose="020B0606030402020204" pitchFamily="34" charset="0"/>
                <a:cs typeface="Calibri"/>
              </a:rPr>
              <a:pPr algn="ctr"/>
              <a:t>2.3 M</a:t>
            </a:fld>
            <a:endParaRPr lang="en-GB" sz="1700" b="1" i="0">
              <a:solidFill>
                <a:srgbClr val="7468A8"/>
              </a:solidFill>
              <a:latin typeface="Franklin Gothic Medium Cond" panose="020B0606030402020204" pitchFamily="34" charset="0"/>
            </a:endParaRPr>
          </a:p>
        </xdr:txBody>
      </xdr:sp>
      <xdr:graphicFrame macro="">
        <xdr:nvGraphicFramePr>
          <xdr:cNvPr id="16" name="Chart 15">
            <a:extLst>
              <a:ext uri="{FF2B5EF4-FFF2-40B4-BE49-F238E27FC236}">
                <a16:creationId xmlns:a16="http://schemas.microsoft.com/office/drawing/2014/main" id="{D0E0C6C8-496C-BF42-251D-81A67F92ACB2}"/>
              </a:ext>
            </a:extLst>
          </xdr:cNvPr>
          <xdr:cNvGraphicFramePr>
            <a:graphicFrameLocks/>
          </xdr:cNvGraphicFramePr>
        </xdr:nvGraphicFramePr>
        <xdr:xfrm>
          <a:off x="2511838" y="1848268"/>
          <a:ext cx="1821266" cy="628651"/>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14</xdr:col>
      <xdr:colOff>132070</xdr:colOff>
      <xdr:row>6</xdr:row>
      <xdr:rowOff>112058</xdr:rowOff>
    </xdr:from>
    <xdr:to>
      <xdr:col>18</xdr:col>
      <xdr:colOff>177584</xdr:colOff>
      <xdr:row>14</xdr:row>
      <xdr:rowOff>85658</xdr:rowOff>
    </xdr:to>
    <xdr:sp macro="" textlink="">
      <xdr:nvSpPr>
        <xdr:cNvPr id="17" name="Rectangle: Rounded Corners 16" hidden="1">
          <a:extLst>
            <a:ext uri="{FF2B5EF4-FFF2-40B4-BE49-F238E27FC236}">
              <a16:creationId xmlns:a16="http://schemas.microsoft.com/office/drawing/2014/main" id="{F3C0CF48-4F95-4AEF-B7E5-CE6681FB3700}"/>
            </a:ext>
          </a:extLst>
        </xdr:cNvPr>
        <xdr:cNvSpPr/>
      </xdr:nvSpPr>
      <xdr:spPr>
        <a:xfrm>
          <a:off x="8666470" y="1255058"/>
          <a:ext cx="2483914" cy="1497600"/>
        </a:xfrm>
        <a:prstGeom prst="roundRect">
          <a:avLst>
            <a:gd name="adj" fmla="val 11111"/>
          </a:avLst>
        </a:prstGeom>
        <a:solidFill>
          <a:srgbClr val="FBFAFC"/>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8</xdr:col>
      <xdr:colOff>533398</xdr:colOff>
      <xdr:row>6</xdr:row>
      <xdr:rowOff>123264</xdr:rowOff>
    </xdr:from>
    <xdr:to>
      <xdr:col>12</xdr:col>
      <xdr:colOff>578912</xdr:colOff>
      <xdr:row>14</xdr:row>
      <xdr:rowOff>96864</xdr:rowOff>
    </xdr:to>
    <xdr:grpSp>
      <xdr:nvGrpSpPr>
        <xdr:cNvPr id="18" name="Group 17" hidden="1">
          <a:extLst>
            <a:ext uri="{FF2B5EF4-FFF2-40B4-BE49-F238E27FC236}">
              <a16:creationId xmlns:a16="http://schemas.microsoft.com/office/drawing/2014/main" id="{9BB83914-8F5A-45FE-8CC1-EB4FDDCFC0AE}"/>
            </a:ext>
          </a:extLst>
        </xdr:cNvPr>
        <xdr:cNvGrpSpPr/>
      </xdr:nvGrpSpPr>
      <xdr:grpSpPr>
        <a:xfrm>
          <a:off x="5354214" y="1289591"/>
          <a:ext cx="2455922" cy="1528702"/>
          <a:chOff x="5431969" y="1266264"/>
          <a:chExt cx="2494800" cy="1497600"/>
        </a:xfrm>
      </xdr:grpSpPr>
      <xdr:sp macro="" textlink="">
        <xdr:nvSpPr>
          <xdr:cNvPr id="19" name="Rectangle: Rounded Corners 18">
            <a:extLst>
              <a:ext uri="{FF2B5EF4-FFF2-40B4-BE49-F238E27FC236}">
                <a16:creationId xmlns:a16="http://schemas.microsoft.com/office/drawing/2014/main" id="{C1679B74-4B21-5CB1-A321-22FE43521176}"/>
              </a:ext>
            </a:extLst>
          </xdr:cNvPr>
          <xdr:cNvSpPr/>
        </xdr:nvSpPr>
        <xdr:spPr>
          <a:xfrm>
            <a:off x="5431969" y="1266264"/>
            <a:ext cx="2494800" cy="1497600"/>
          </a:xfrm>
          <a:prstGeom prst="roundRect">
            <a:avLst>
              <a:gd name="adj" fmla="val 11111"/>
            </a:avLst>
          </a:prstGeom>
          <a:solidFill>
            <a:srgbClr val="FBFAFC"/>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0" name="TextBox 19">
            <a:extLst>
              <a:ext uri="{FF2B5EF4-FFF2-40B4-BE49-F238E27FC236}">
                <a16:creationId xmlns:a16="http://schemas.microsoft.com/office/drawing/2014/main" id="{87EBE610-E5EA-EEB5-C1F0-F89BAE357945}"/>
              </a:ext>
            </a:extLst>
          </xdr:cNvPr>
          <xdr:cNvSpPr txBox="1"/>
        </xdr:nvSpPr>
        <xdr:spPr>
          <a:xfrm>
            <a:off x="5828758" y="1272989"/>
            <a:ext cx="1677856" cy="3922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GB" sz="1800" b="1">
                <a:solidFill>
                  <a:srgbClr val="483F6D"/>
                </a:solidFill>
              </a:rPr>
              <a:t>Total</a:t>
            </a:r>
            <a:r>
              <a:rPr lang="en-GB" sz="1800" b="1">
                <a:solidFill>
                  <a:srgbClr val="4F4577"/>
                </a:solidFill>
              </a:rPr>
              <a:t> Ordedrs</a:t>
            </a:r>
          </a:p>
        </xdr:txBody>
      </xdr:sp>
      <xdr:sp macro="" textlink="KPI!$F$17">
        <xdr:nvSpPr>
          <xdr:cNvPr id="21" name="TextBox 20">
            <a:extLst>
              <a:ext uri="{FF2B5EF4-FFF2-40B4-BE49-F238E27FC236}">
                <a16:creationId xmlns:a16="http://schemas.microsoft.com/office/drawing/2014/main" id="{0486F4E0-5598-4EFC-F900-29CBF92A39BE}"/>
              </a:ext>
            </a:extLst>
          </xdr:cNvPr>
          <xdr:cNvSpPr txBox="1"/>
        </xdr:nvSpPr>
        <xdr:spPr>
          <a:xfrm>
            <a:off x="6293574" y="1613966"/>
            <a:ext cx="1020318" cy="3361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108000" rIns="144000" rtlCol="0" anchor="t"/>
          <a:lstStyle/>
          <a:p>
            <a:pPr algn="ctr"/>
            <a:fld id="{E11B8251-BCD8-401E-A5B3-9969756D4FF0}" type="TxLink">
              <a:rPr lang="en-US" sz="1600" b="1" i="0" u="none" strike="noStrike">
                <a:solidFill>
                  <a:srgbClr val="7468A8"/>
                </a:solidFill>
                <a:latin typeface="Franklin Gothic Medium Cond" panose="020B0606030402020204" pitchFamily="34" charset="0"/>
                <a:cs typeface="Calibri"/>
              </a:rPr>
              <a:pPr algn="ctr"/>
              <a:t>5.0K</a:t>
            </a:fld>
            <a:endParaRPr lang="en-GB" sz="2400" b="1" i="0">
              <a:solidFill>
                <a:srgbClr val="7468A8"/>
              </a:solidFill>
              <a:latin typeface="Franklin Gothic Medium Cond" panose="020B0606030402020204" pitchFamily="34" charset="0"/>
            </a:endParaRPr>
          </a:p>
        </xdr:txBody>
      </xdr:sp>
      <xdr:graphicFrame macro="">
        <xdr:nvGraphicFramePr>
          <xdr:cNvPr id="22" name="Chart 21">
            <a:extLst>
              <a:ext uri="{FF2B5EF4-FFF2-40B4-BE49-F238E27FC236}">
                <a16:creationId xmlns:a16="http://schemas.microsoft.com/office/drawing/2014/main" id="{E783DBC9-8119-2DB4-ADD5-9E0AE3C8B85D}"/>
              </a:ext>
            </a:extLst>
          </xdr:cNvPr>
          <xdr:cNvGraphicFramePr>
            <a:graphicFrameLocks/>
          </xdr:cNvGraphicFramePr>
        </xdr:nvGraphicFramePr>
        <xdr:xfrm>
          <a:off x="6026027" y="1871382"/>
          <a:ext cx="1416541" cy="63341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19</xdr:col>
      <xdr:colOff>179295</xdr:colOff>
      <xdr:row>6</xdr:row>
      <xdr:rowOff>112058</xdr:rowOff>
    </xdr:from>
    <xdr:to>
      <xdr:col>23</xdr:col>
      <xdr:colOff>224809</xdr:colOff>
      <xdr:row>14</xdr:row>
      <xdr:rowOff>85658</xdr:rowOff>
    </xdr:to>
    <xdr:sp macro="" textlink="">
      <xdr:nvSpPr>
        <xdr:cNvPr id="23" name="Rectangle: Rounded Corners 22" hidden="1">
          <a:extLst>
            <a:ext uri="{FF2B5EF4-FFF2-40B4-BE49-F238E27FC236}">
              <a16:creationId xmlns:a16="http://schemas.microsoft.com/office/drawing/2014/main" id="{C9E58121-4EA5-4428-A6C9-73BBE6412DAD}"/>
            </a:ext>
          </a:extLst>
        </xdr:cNvPr>
        <xdr:cNvSpPr/>
      </xdr:nvSpPr>
      <xdr:spPr>
        <a:xfrm>
          <a:off x="11761695" y="1255058"/>
          <a:ext cx="2483914" cy="1497600"/>
        </a:xfrm>
        <a:prstGeom prst="roundRect">
          <a:avLst>
            <a:gd name="adj" fmla="val 11111"/>
          </a:avLst>
        </a:prstGeom>
        <a:solidFill>
          <a:srgbClr val="FBFAFC"/>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24</xdr:col>
      <xdr:colOff>254532</xdr:colOff>
      <xdr:row>6</xdr:row>
      <xdr:rowOff>112058</xdr:rowOff>
    </xdr:from>
    <xdr:to>
      <xdr:col>28</xdr:col>
      <xdr:colOff>300046</xdr:colOff>
      <xdr:row>14</xdr:row>
      <xdr:rowOff>85658</xdr:rowOff>
    </xdr:to>
    <xdr:sp macro="" textlink="">
      <xdr:nvSpPr>
        <xdr:cNvPr id="24" name="Rectangle: Rounded Corners 23" hidden="1">
          <a:extLst>
            <a:ext uri="{FF2B5EF4-FFF2-40B4-BE49-F238E27FC236}">
              <a16:creationId xmlns:a16="http://schemas.microsoft.com/office/drawing/2014/main" id="{D2658D04-C081-4FD2-9EAF-82F48BFB9975}"/>
            </a:ext>
          </a:extLst>
        </xdr:cNvPr>
        <xdr:cNvSpPr/>
      </xdr:nvSpPr>
      <xdr:spPr>
        <a:xfrm>
          <a:off x="14884932" y="1255058"/>
          <a:ext cx="2483914" cy="1497600"/>
        </a:xfrm>
        <a:prstGeom prst="roundRect">
          <a:avLst>
            <a:gd name="adj" fmla="val 11111"/>
          </a:avLst>
        </a:prstGeom>
        <a:solidFill>
          <a:srgbClr val="FBFAFC"/>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14</xdr:col>
      <xdr:colOff>514330</xdr:colOff>
      <xdr:row>6</xdr:row>
      <xdr:rowOff>112058</xdr:rowOff>
    </xdr:from>
    <xdr:to>
      <xdr:col>17</xdr:col>
      <xdr:colOff>432185</xdr:colOff>
      <xdr:row>13</xdr:row>
      <xdr:rowOff>0</xdr:rowOff>
    </xdr:to>
    <xdr:grpSp>
      <xdr:nvGrpSpPr>
        <xdr:cNvPr id="25" name="Group 24" hidden="1">
          <a:extLst>
            <a:ext uri="{FF2B5EF4-FFF2-40B4-BE49-F238E27FC236}">
              <a16:creationId xmlns:a16="http://schemas.microsoft.com/office/drawing/2014/main" id="{46781570-AD29-49F3-B061-DF46FA690707}"/>
            </a:ext>
          </a:extLst>
        </xdr:cNvPr>
        <xdr:cNvGrpSpPr/>
      </xdr:nvGrpSpPr>
      <xdr:grpSpPr>
        <a:xfrm>
          <a:off x="8950759" y="1278385"/>
          <a:ext cx="1725661" cy="1248656"/>
          <a:chOff x="9086830" y="1255058"/>
          <a:chExt cx="1754819" cy="1221442"/>
        </a:xfrm>
      </xdr:grpSpPr>
      <xdr:sp macro="" textlink="">
        <xdr:nvSpPr>
          <xdr:cNvPr id="26" name="TextBox 25">
            <a:extLst>
              <a:ext uri="{FF2B5EF4-FFF2-40B4-BE49-F238E27FC236}">
                <a16:creationId xmlns:a16="http://schemas.microsoft.com/office/drawing/2014/main" id="{2EE4C64B-01CA-86AA-047A-9AD1D9EAD427}"/>
              </a:ext>
            </a:extLst>
          </xdr:cNvPr>
          <xdr:cNvSpPr txBox="1"/>
        </xdr:nvSpPr>
        <xdr:spPr>
          <a:xfrm>
            <a:off x="9086830" y="1255058"/>
            <a:ext cx="1754819" cy="44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72000" rIns="0" rtlCol="0" anchor="t"/>
          <a:lstStyle/>
          <a:p>
            <a:pPr algn="l"/>
            <a:r>
              <a:rPr lang="en-GB" sz="1200" b="0" i="0" u="none" strike="noStrike">
                <a:solidFill>
                  <a:schemeClr val="dk1"/>
                </a:solidFill>
                <a:effectLst/>
                <a:latin typeface="+mn-lt"/>
                <a:ea typeface="+mn-ea"/>
                <a:cs typeface="+mn-cs"/>
              </a:rPr>
              <a:t> </a:t>
            </a:r>
            <a:r>
              <a:rPr lang="en-GB" sz="2000">
                <a:effectLst/>
              </a:rPr>
              <a:t> </a:t>
            </a:r>
            <a:r>
              <a:rPr lang="en-GB" sz="1800" b="1">
                <a:solidFill>
                  <a:srgbClr val="483F6D"/>
                </a:solidFill>
                <a:latin typeface="+mn-lt"/>
                <a:ea typeface="+mn-ea"/>
                <a:cs typeface="+mn-cs"/>
              </a:rPr>
              <a:t>Total</a:t>
            </a:r>
            <a:r>
              <a:rPr lang="en-GB" sz="1200" b="1" i="0" u="none" strike="noStrike">
                <a:solidFill>
                  <a:schemeClr val="dk1"/>
                </a:solidFill>
                <a:effectLst/>
                <a:latin typeface="+mn-lt"/>
                <a:ea typeface="+mn-ea"/>
                <a:cs typeface="+mn-cs"/>
              </a:rPr>
              <a:t> </a:t>
            </a:r>
            <a:r>
              <a:rPr lang="en-GB" sz="2000" b="1">
                <a:solidFill>
                  <a:srgbClr val="4F4577"/>
                </a:solidFill>
                <a:latin typeface="+mn-lt"/>
                <a:ea typeface="+mn-ea"/>
                <a:cs typeface="+mn-cs"/>
              </a:rPr>
              <a:t>Quantity</a:t>
            </a:r>
            <a:r>
              <a:rPr lang="en-GB" sz="2000">
                <a:effectLst/>
              </a:rPr>
              <a:t> </a:t>
            </a:r>
            <a:r>
              <a:rPr lang="en-GB" sz="1200" b="0" i="0" u="none" strike="noStrike">
                <a:solidFill>
                  <a:schemeClr val="dk1"/>
                </a:solidFill>
                <a:effectLst/>
                <a:latin typeface="+mn-lt"/>
                <a:ea typeface="+mn-ea"/>
                <a:cs typeface="+mn-cs"/>
              </a:rPr>
              <a:t> </a:t>
            </a:r>
            <a:r>
              <a:rPr lang="en-GB" sz="2000">
                <a:effectLst/>
              </a:rPr>
              <a:t> </a:t>
            </a:r>
            <a:endParaRPr lang="en-GB" sz="2000" b="1">
              <a:solidFill>
                <a:srgbClr val="4F4577"/>
              </a:solidFill>
            </a:endParaRPr>
          </a:p>
        </xdr:txBody>
      </xdr:sp>
      <xdr:sp macro="" textlink="KPI!$L$16">
        <xdr:nvSpPr>
          <xdr:cNvPr id="27" name="TextBox 26">
            <a:extLst>
              <a:ext uri="{FF2B5EF4-FFF2-40B4-BE49-F238E27FC236}">
                <a16:creationId xmlns:a16="http://schemas.microsoft.com/office/drawing/2014/main" id="{5BBD4663-19E6-EF05-F857-969F57B7EA3A}"/>
              </a:ext>
            </a:extLst>
          </xdr:cNvPr>
          <xdr:cNvSpPr txBox="1"/>
        </xdr:nvSpPr>
        <xdr:spPr>
          <a:xfrm>
            <a:off x="9453763" y="1632056"/>
            <a:ext cx="1022938" cy="3361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108000" rIns="144000" rtlCol="0" anchor="t"/>
          <a:lstStyle/>
          <a:p>
            <a:pPr marL="0" indent="0" algn="ctr"/>
            <a:fld id="{D91783CA-2A84-4C08-B225-7DDB83335A5D}" type="TxLink">
              <a:rPr lang="en-US" sz="1600" b="1" i="0" u="none" strike="noStrike">
                <a:solidFill>
                  <a:srgbClr val="7468A8"/>
                </a:solidFill>
                <a:latin typeface="Franklin Gothic Medium Cond" panose="020B0606030402020204" pitchFamily="34" charset="0"/>
                <a:ea typeface="+mn-ea"/>
                <a:cs typeface="Calibri"/>
              </a:rPr>
              <a:pPr marL="0" indent="0" algn="ctr"/>
              <a:t>37.9 K</a:t>
            </a:fld>
            <a:endParaRPr lang="en-GB" sz="1600" b="1" i="0" u="none" strike="noStrike">
              <a:solidFill>
                <a:srgbClr val="7468A8"/>
              </a:solidFill>
              <a:latin typeface="Franklin Gothic Medium Cond" panose="020B0606030402020204" pitchFamily="34" charset="0"/>
              <a:ea typeface="+mn-ea"/>
              <a:cs typeface="Calibri"/>
            </a:endParaRPr>
          </a:p>
        </xdr:txBody>
      </xdr:sp>
      <xdr:graphicFrame macro="">
        <xdr:nvGraphicFramePr>
          <xdr:cNvPr id="28" name="Chart 27">
            <a:extLst>
              <a:ext uri="{FF2B5EF4-FFF2-40B4-BE49-F238E27FC236}">
                <a16:creationId xmlns:a16="http://schemas.microsoft.com/office/drawing/2014/main" id="{BCE89EE9-5739-4FA0-5B0E-12DC5183F939}"/>
              </a:ext>
            </a:extLst>
          </xdr:cNvPr>
          <xdr:cNvGraphicFramePr>
            <a:graphicFrameLocks/>
          </xdr:cNvGraphicFramePr>
        </xdr:nvGraphicFramePr>
        <xdr:xfrm>
          <a:off x="9184821" y="1832820"/>
          <a:ext cx="1368000" cy="643680"/>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xdr:from>
      <xdr:col>20</xdr:col>
      <xdr:colOff>0</xdr:colOff>
      <xdr:row>6</xdr:row>
      <xdr:rowOff>124866</xdr:rowOff>
    </xdr:from>
    <xdr:to>
      <xdr:col>22</xdr:col>
      <xdr:colOff>476231</xdr:colOff>
      <xdr:row>13</xdr:row>
      <xdr:rowOff>28575</xdr:rowOff>
    </xdr:to>
    <xdr:grpSp>
      <xdr:nvGrpSpPr>
        <xdr:cNvPr id="29" name="Group 28" hidden="1">
          <a:extLst>
            <a:ext uri="{FF2B5EF4-FFF2-40B4-BE49-F238E27FC236}">
              <a16:creationId xmlns:a16="http://schemas.microsoft.com/office/drawing/2014/main" id="{2470567E-6A7D-4D5E-AD0C-DA00A900F2C6}"/>
            </a:ext>
          </a:extLst>
        </xdr:cNvPr>
        <xdr:cNvGrpSpPr/>
      </xdr:nvGrpSpPr>
      <xdr:grpSpPr>
        <a:xfrm>
          <a:off x="12052041" y="1291193"/>
          <a:ext cx="1681435" cy="1264423"/>
          <a:chOff x="12246429" y="1267866"/>
          <a:chExt cx="1700873" cy="1237209"/>
        </a:xfrm>
      </xdr:grpSpPr>
      <xdr:sp macro="" textlink="">
        <xdr:nvSpPr>
          <xdr:cNvPr id="30" name="TextBox 29">
            <a:extLst>
              <a:ext uri="{FF2B5EF4-FFF2-40B4-BE49-F238E27FC236}">
                <a16:creationId xmlns:a16="http://schemas.microsoft.com/office/drawing/2014/main" id="{94ED921B-64E0-CA7D-4ACE-D4272E33A2FE}"/>
              </a:ext>
            </a:extLst>
          </xdr:cNvPr>
          <xdr:cNvSpPr txBox="1"/>
        </xdr:nvSpPr>
        <xdr:spPr>
          <a:xfrm>
            <a:off x="12269443" y="1267866"/>
            <a:ext cx="1677859" cy="3922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800" b="1" i="0" u="none" strike="noStrike" kern="0" cap="none" spc="0" normalizeH="0" baseline="0" noProof="0">
                <a:ln>
                  <a:noFill/>
                </a:ln>
                <a:solidFill>
                  <a:srgbClr val="483F6D"/>
                </a:solidFill>
                <a:effectLst/>
                <a:uLnTx/>
                <a:uFillTx/>
                <a:latin typeface="+mn-lt"/>
                <a:ea typeface="+mn-ea"/>
                <a:cs typeface="+mn-cs"/>
              </a:rPr>
              <a:t>Total</a:t>
            </a:r>
            <a:r>
              <a:rPr kumimoji="0" lang="en-GB" sz="1800" b="1" i="0" u="none" strike="noStrike" kern="0" cap="none" spc="0" normalizeH="0" baseline="0" noProof="0">
                <a:ln>
                  <a:noFill/>
                </a:ln>
                <a:solidFill>
                  <a:srgbClr val="4F4577"/>
                </a:solidFill>
                <a:effectLst/>
                <a:uLnTx/>
                <a:uFillTx/>
                <a:latin typeface="+mn-lt"/>
                <a:ea typeface="+mn-ea"/>
                <a:cs typeface="+mn-cs"/>
              </a:rPr>
              <a:t> Profit</a:t>
            </a:r>
          </a:p>
          <a:p>
            <a:pPr algn="ctr"/>
            <a:endParaRPr lang="en-GB" sz="1800" b="1">
              <a:solidFill>
                <a:srgbClr val="4F4577"/>
              </a:solidFill>
            </a:endParaRPr>
          </a:p>
        </xdr:txBody>
      </xdr:sp>
      <xdr:sp macro="" textlink="KPI!$I$16">
        <xdr:nvSpPr>
          <xdr:cNvPr id="31" name="TextBox 30">
            <a:extLst>
              <a:ext uri="{FF2B5EF4-FFF2-40B4-BE49-F238E27FC236}">
                <a16:creationId xmlns:a16="http://schemas.microsoft.com/office/drawing/2014/main" id="{3409C0AB-B3B7-A155-ABE5-8F52FC89FDD1}"/>
              </a:ext>
            </a:extLst>
          </xdr:cNvPr>
          <xdr:cNvSpPr txBox="1"/>
        </xdr:nvSpPr>
        <xdr:spPr>
          <a:xfrm>
            <a:off x="12693060" y="1618449"/>
            <a:ext cx="1022938" cy="3361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108000" rIns="144000" rtlCol="0" anchor="t"/>
          <a:lstStyle/>
          <a:p>
            <a:pPr marL="0" indent="0" algn="ctr"/>
            <a:fld id="{E9200EAE-9C6E-4EEC-9B7F-D322502C87D8}" type="TxLink">
              <a:rPr lang="en-US" sz="1600" b="1" i="0" u="none" strike="noStrike">
                <a:solidFill>
                  <a:srgbClr val="7468A8"/>
                </a:solidFill>
                <a:latin typeface="Franklin Gothic Medium Cond" panose="020B0606030402020204" pitchFamily="34" charset="0"/>
                <a:ea typeface="+mn-ea"/>
                <a:cs typeface="Calibri"/>
              </a:rPr>
              <a:pPr marL="0" indent="0" algn="ctr"/>
              <a:t>286.4 K</a:t>
            </a:fld>
            <a:endParaRPr lang="en-GB" sz="1600" b="1" i="0" u="none" strike="noStrike">
              <a:solidFill>
                <a:srgbClr val="7468A8"/>
              </a:solidFill>
              <a:latin typeface="Franklin Gothic Medium Cond" panose="020B0606030402020204" pitchFamily="34" charset="0"/>
              <a:ea typeface="+mn-ea"/>
              <a:cs typeface="Calibri"/>
            </a:endParaRPr>
          </a:p>
        </xdr:txBody>
      </xdr:sp>
      <xdr:graphicFrame macro="">
        <xdr:nvGraphicFramePr>
          <xdr:cNvPr id="32" name="Chart 31">
            <a:extLst>
              <a:ext uri="{FF2B5EF4-FFF2-40B4-BE49-F238E27FC236}">
                <a16:creationId xmlns:a16="http://schemas.microsoft.com/office/drawing/2014/main" id="{3839297B-5821-FF09-B35E-954B140B41FA}"/>
              </a:ext>
            </a:extLst>
          </xdr:cNvPr>
          <xdr:cNvGraphicFramePr>
            <a:graphicFrameLocks/>
          </xdr:cNvGraphicFramePr>
        </xdr:nvGraphicFramePr>
        <xdr:xfrm>
          <a:off x="12246429" y="1905000"/>
          <a:ext cx="1571625" cy="600075"/>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xdr:twoCellAnchor>
    <xdr:from>
      <xdr:col>25</xdr:col>
      <xdr:colOff>27209</xdr:colOff>
      <xdr:row>6</xdr:row>
      <xdr:rowOff>124866</xdr:rowOff>
    </xdr:from>
    <xdr:to>
      <xdr:col>27</xdr:col>
      <xdr:colOff>480425</xdr:colOff>
      <xdr:row>8</xdr:row>
      <xdr:rowOff>136072</xdr:rowOff>
    </xdr:to>
    <xdr:sp macro="" textlink="">
      <xdr:nvSpPr>
        <xdr:cNvPr id="33" name="TextBox 32" hidden="1">
          <a:extLst>
            <a:ext uri="{FF2B5EF4-FFF2-40B4-BE49-F238E27FC236}">
              <a16:creationId xmlns:a16="http://schemas.microsoft.com/office/drawing/2014/main" id="{E69E7B5D-3CAA-4CF2-AE90-F91E9EF9C7FD}"/>
            </a:ext>
          </a:extLst>
        </xdr:cNvPr>
        <xdr:cNvSpPr txBox="1"/>
      </xdr:nvSpPr>
      <xdr:spPr>
        <a:xfrm>
          <a:off x="15267209" y="1267866"/>
          <a:ext cx="1672416" cy="3922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800" b="1" i="0" u="none" strike="noStrike" kern="0" cap="none" spc="0" normalizeH="0" baseline="0" noProof="0">
              <a:ln>
                <a:noFill/>
              </a:ln>
              <a:solidFill>
                <a:srgbClr val="483F6D"/>
              </a:solidFill>
              <a:effectLst/>
              <a:uLnTx/>
              <a:uFillTx/>
              <a:latin typeface="+mn-lt"/>
              <a:ea typeface="+mn-ea"/>
              <a:cs typeface="+mn-cs"/>
            </a:rPr>
            <a:t>Profit Margin</a:t>
          </a:r>
          <a:endParaRPr lang="en-GB" sz="1800" b="1">
            <a:solidFill>
              <a:srgbClr val="4F4577"/>
            </a:solidFill>
          </a:endParaRPr>
        </a:p>
      </xdr:txBody>
    </xdr:sp>
    <xdr:clientData/>
  </xdr:twoCellAnchor>
  <xdr:twoCellAnchor>
    <xdr:from>
      <xdr:col>25</xdr:col>
      <xdr:colOff>449023</xdr:colOff>
      <xdr:row>8</xdr:row>
      <xdr:rowOff>111255</xdr:rowOff>
    </xdr:from>
    <xdr:to>
      <xdr:col>27</xdr:col>
      <xdr:colOff>247318</xdr:colOff>
      <xdr:row>10</xdr:row>
      <xdr:rowOff>66432</xdr:rowOff>
    </xdr:to>
    <xdr:sp macro="" textlink="KPI!$O$17">
      <xdr:nvSpPr>
        <xdr:cNvPr id="34" name="TextBox 33" hidden="1">
          <a:extLst>
            <a:ext uri="{FF2B5EF4-FFF2-40B4-BE49-F238E27FC236}">
              <a16:creationId xmlns:a16="http://schemas.microsoft.com/office/drawing/2014/main" id="{477391E3-9907-4633-BB78-5E88FD70DE81}"/>
            </a:ext>
          </a:extLst>
        </xdr:cNvPr>
        <xdr:cNvSpPr txBox="1"/>
      </xdr:nvSpPr>
      <xdr:spPr>
        <a:xfrm>
          <a:off x="15689023" y="1635255"/>
          <a:ext cx="1017495" cy="3361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108000" rIns="144000" rtlCol="0" anchor="t"/>
        <a:lstStyle/>
        <a:p>
          <a:pPr marL="0" indent="0" algn="ctr"/>
          <a:fld id="{7FBC2C19-EEEB-4F14-BFDD-EB713F37D166}" type="TxLink">
            <a:rPr lang="en-US" sz="1600" b="1" i="0" u="none" strike="noStrike">
              <a:solidFill>
                <a:srgbClr val="7468A8"/>
              </a:solidFill>
              <a:latin typeface="Franklin Gothic Medium Cond" panose="020B0606030402020204" pitchFamily="34" charset="0"/>
              <a:ea typeface="+mn-ea"/>
              <a:cs typeface="Calibri"/>
            </a:rPr>
            <a:pPr marL="0" indent="0" algn="ctr"/>
            <a:t>12.47%</a:t>
          </a:fld>
          <a:endParaRPr lang="en-GB" sz="1600" b="1" i="0" u="none" strike="noStrike">
            <a:solidFill>
              <a:srgbClr val="7468A8"/>
            </a:solidFill>
            <a:latin typeface="Franklin Gothic Medium Cond" panose="020B0606030402020204" pitchFamily="34" charset="0"/>
            <a:ea typeface="+mn-ea"/>
            <a:cs typeface="Calibri"/>
          </a:endParaRPr>
        </a:p>
      </xdr:txBody>
    </xdr:sp>
    <xdr:clientData/>
  </xdr:twoCellAnchor>
  <xdr:twoCellAnchor>
    <xdr:from>
      <xdr:col>24</xdr:col>
      <xdr:colOff>563336</xdr:colOff>
      <xdr:row>10</xdr:row>
      <xdr:rowOff>68036</xdr:rowOff>
    </xdr:from>
    <xdr:to>
      <xdr:col>28</xdr:col>
      <xdr:colOff>0</xdr:colOff>
      <xdr:row>13</xdr:row>
      <xdr:rowOff>44223</xdr:rowOff>
    </xdr:to>
    <xdr:graphicFrame macro="">
      <xdr:nvGraphicFramePr>
        <xdr:cNvPr id="35" name="Chart 34" hidden="1">
          <a:extLst>
            <a:ext uri="{FF2B5EF4-FFF2-40B4-BE49-F238E27FC236}">
              <a16:creationId xmlns:a16="http://schemas.microsoft.com/office/drawing/2014/main" id="{A42E480E-5602-4548-B918-FBB1D2E2FA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512896</xdr:colOff>
      <xdr:row>12</xdr:row>
      <xdr:rowOff>61232</xdr:rowOff>
    </xdr:from>
    <xdr:to>
      <xdr:col>5</xdr:col>
      <xdr:colOff>353787</xdr:colOff>
      <xdr:row>14</xdr:row>
      <xdr:rowOff>72438</xdr:rowOff>
    </xdr:to>
    <xdr:sp macro="" textlink="">
      <xdr:nvSpPr>
        <xdr:cNvPr id="36" name="TextBox 35" hidden="1">
          <a:extLst>
            <a:ext uri="{FF2B5EF4-FFF2-40B4-BE49-F238E27FC236}">
              <a16:creationId xmlns:a16="http://schemas.microsoft.com/office/drawing/2014/main" id="{90FE82FC-AE54-4C30-9052-B1FE0FEBACFC}"/>
            </a:ext>
          </a:extLst>
        </xdr:cNvPr>
        <xdr:cNvSpPr txBox="1"/>
      </xdr:nvSpPr>
      <xdr:spPr>
        <a:xfrm>
          <a:off x="1732096" y="2347232"/>
          <a:ext cx="1669691" cy="3922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GB" sz="1600" b="1">
              <a:solidFill>
                <a:srgbClr val="39457E"/>
              </a:solidFill>
            </a:rPr>
            <a:t>YOY</a:t>
          </a:r>
        </a:p>
      </xdr:txBody>
    </xdr:sp>
    <xdr:clientData/>
  </xdr:twoCellAnchor>
  <xdr:twoCellAnchor>
    <xdr:from>
      <xdr:col>6</xdr:col>
      <xdr:colOff>116565</xdr:colOff>
      <xdr:row>12</xdr:row>
      <xdr:rowOff>130554</xdr:rowOff>
    </xdr:from>
    <xdr:to>
      <xdr:col>7</xdr:col>
      <xdr:colOff>476244</xdr:colOff>
      <xdr:row>14</xdr:row>
      <xdr:rowOff>109554</xdr:rowOff>
    </xdr:to>
    <xdr:sp macro="" textlink="YOY!D16">
      <xdr:nvSpPr>
        <xdr:cNvPr id="37" name="TextBox 36" hidden="1">
          <a:extLst>
            <a:ext uri="{FF2B5EF4-FFF2-40B4-BE49-F238E27FC236}">
              <a16:creationId xmlns:a16="http://schemas.microsoft.com/office/drawing/2014/main" id="{E8A1B217-A947-4595-B68A-4F4A43939478}"/>
            </a:ext>
          </a:extLst>
        </xdr:cNvPr>
        <xdr:cNvSpPr txBox="1"/>
      </xdr:nvSpPr>
      <xdr:spPr>
        <a:xfrm>
          <a:off x="3774165" y="2416554"/>
          <a:ext cx="969279"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72000" tIns="72000" rIns="180000" rtlCol="0" anchor="t"/>
        <a:lstStyle/>
        <a:p>
          <a:fld id="{25B76BB9-F466-449B-BD2A-F191F3D9F93F}" type="TxLink">
            <a:rPr lang="en-US" sz="1600" b="1" i="0" u="none" strike="noStrike">
              <a:solidFill>
                <a:srgbClr val="6AAA64"/>
              </a:solidFill>
              <a:effectLst/>
              <a:latin typeface="Calibri"/>
              <a:cs typeface="Calibri"/>
            </a:rPr>
            <a:pPr/>
            <a:t>20.4%▲</a:t>
          </a:fld>
          <a:endParaRPr lang="en-GB" sz="2000" b="1">
            <a:solidFill>
              <a:srgbClr val="6AAA64"/>
            </a:solidFill>
          </a:endParaRPr>
        </a:p>
      </xdr:txBody>
    </xdr:sp>
    <xdr:clientData/>
  </xdr:twoCellAnchor>
  <xdr:twoCellAnchor>
    <xdr:from>
      <xdr:col>11</xdr:col>
      <xdr:colOff>0</xdr:colOff>
      <xdr:row>3</xdr:row>
      <xdr:rowOff>0</xdr:rowOff>
    </xdr:from>
    <xdr:to>
      <xdr:col>15</xdr:col>
      <xdr:colOff>0</xdr:colOff>
      <xdr:row>5</xdr:row>
      <xdr:rowOff>0</xdr:rowOff>
    </xdr:to>
    <xdr:sp macro="" textlink="">
      <xdr:nvSpPr>
        <xdr:cNvPr id="38" name="TextBox 37" hidden="1">
          <a:extLst>
            <a:ext uri="{FF2B5EF4-FFF2-40B4-BE49-F238E27FC236}">
              <a16:creationId xmlns:a16="http://schemas.microsoft.com/office/drawing/2014/main" id="{225FA8A5-FD11-40F3-86A8-82418ACF2DDB}"/>
            </a:ext>
          </a:extLst>
        </xdr:cNvPr>
        <xdr:cNvSpPr txBox="1"/>
      </xdr:nvSpPr>
      <xdr:spPr>
        <a:xfrm>
          <a:off x="6705600" y="571500"/>
          <a:ext cx="24384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b="0"/>
        </a:p>
      </xdr:txBody>
    </xdr:sp>
    <xdr:clientData/>
  </xdr:twoCellAnchor>
  <xdr:twoCellAnchor>
    <xdr:from>
      <xdr:col>8</xdr:col>
      <xdr:colOff>0</xdr:colOff>
      <xdr:row>12</xdr:row>
      <xdr:rowOff>61232</xdr:rowOff>
    </xdr:from>
    <xdr:to>
      <xdr:col>10</xdr:col>
      <xdr:colOff>453212</xdr:colOff>
      <xdr:row>14</xdr:row>
      <xdr:rowOff>72438</xdr:rowOff>
    </xdr:to>
    <xdr:sp macro="" textlink="">
      <xdr:nvSpPr>
        <xdr:cNvPr id="39" name="TextBox 38" hidden="1">
          <a:extLst>
            <a:ext uri="{FF2B5EF4-FFF2-40B4-BE49-F238E27FC236}">
              <a16:creationId xmlns:a16="http://schemas.microsoft.com/office/drawing/2014/main" id="{78AD1E05-DC31-42D8-AF10-DD99C86306AA}"/>
            </a:ext>
          </a:extLst>
        </xdr:cNvPr>
        <xdr:cNvSpPr txBox="1"/>
      </xdr:nvSpPr>
      <xdr:spPr>
        <a:xfrm>
          <a:off x="4876800" y="2347232"/>
          <a:ext cx="1672412" cy="3922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GB" sz="1500" b="1">
              <a:solidFill>
                <a:srgbClr val="39457E"/>
              </a:solidFill>
            </a:rPr>
            <a:t>YOY</a:t>
          </a:r>
        </a:p>
      </xdr:txBody>
    </xdr:sp>
    <xdr:clientData/>
  </xdr:twoCellAnchor>
  <xdr:twoCellAnchor>
    <xdr:from>
      <xdr:col>11</xdr:col>
      <xdr:colOff>330736</xdr:colOff>
      <xdr:row>12</xdr:row>
      <xdr:rowOff>100852</xdr:rowOff>
    </xdr:from>
    <xdr:to>
      <xdr:col>15</xdr:col>
      <xdr:colOff>330736</xdr:colOff>
      <xdr:row>14</xdr:row>
      <xdr:rowOff>100852</xdr:rowOff>
    </xdr:to>
    <xdr:sp macro="" textlink="YOY!D16">
      <xdr:nvSpPr>
        <xdr:cNvPr id="40" name="TextBox 39" hidden="1">
          <a:extLst>
            <a:ext uri="{FF2B5EF4-FFF2-40B4-BE49-F238E27FC236}">
              <a16:creationId xmlns:a16="http://schemas.microsoft.com/office/drawing/2014/main" id="{6C543DE3-4380-4769-A1B2-85A9CF2411A6}"/>
            </a:ext>
          </a:extLst>
        </xdr:cNvPr>
        <xdr:cNvSpPr txBox="1"/>
      </xdr:nvSpPr>
      <xdr:spPr>
        <a:xfrm>
          <a:off x="7036336" y="2386852"/>
          <a:ext cx="24384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400" b="0">
            <a:solidFill>
              <a:srgbClr val="00B050"/>
            </a:solidFill>
          </a:endParaRPr>
        </a:p>
      </xdr:txBody>
    </xdr:sp>
    <xdr:clientData/>
  </xdr:twoCellAnchor>
  <xdr:oneCellAnchor>
    <xdr:from>
      <xdr:col>8</xdr:col>
      <xdr:colOff>0</xdr:colOff>
      <xdr:row>14</xdr:row>
      <xdr:rowOff>95250</xdr:rowOff>
    </xdr:from>
    <xdr:ext cx="184731" cy="264560"/>
    <xdr:sp macro="" textlink="">
      <xdr:nvSpPr>
        <xdr:cNvPr id="41" name="TextBox 40" hidden="1">
          <a:extLst>
            <a:ext uri="{FF2B5EF4-FFF2-40B4-BE49-F238E27FC236}">
              <a16:creationId xmlns:a16="http://schemas.microsoft.com/office/drawing/2014/main" id="{3C1F31C5-F694-4075-A650-4636C149E452}"/>
            </a:ext>
          </a:extLst>
        </xdr:cNvPr>
        <xdr:cNvSpPr txBox="1"/>
      </xdr:nvSpPr>
      <xdr:spPr>
        <a:xfrm>
          <a:off x="4876800" y="2762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sz="1100"/>
        </a:p>
      </xdr:txBody>
    </xdr:sp>
    <xdr:clientData/>
  </xdr:oneCellAnchor>
  <xdr:twoCellAnchor>
    <xdr:from>
      <xdr:col>11</xdr:col>
      <xdr:colOff>244928</xdr:colOff>
      <xdr:row>12</xdr:row>
      <xdr:rowOff>130554</xdr:rowOff>
    </xdr:from>
    <xdr:to>
      <xdr:col>14</xdr:col>
      <xdr:colOff>0</xdr:colOff>
      <xdr:row>14</xdr:row>
      <xdr:rowOff>145554</xdr:rowOff>
    </xdr:to>
    <xdr:sp macro="" textlink="YOY!G16">
      <xdr:nvSpPr>
        <xdr:cNvPr id="42" name="TextBox 41" hidden="1">
          <a:extLst>
            <a:ext uri="{FF2B5EF4-FFF2-40B4-BE49-F238E27FC236}">
              <a16:creationId xmlns:a16="http://schemas.microsoft.com/office/drawing/2014/main" id="{00AB408C-BCF1-4641-BD65-67E29125C815}"/>
            </a:ext>
          </a:extLst>
        </xdr:cNvPr>
        <xdr:cNvSpPr txBox="1"/>
      </xdr:nvSpPr>
      <xdr:spPr>
        <a:xfrm>
          <a:off x="6950528" y="2416554"/>
          <a:ext cx="1583872" cy="39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72000" tIns="72000" rtlCol="0" anchor="t"/>
        <a:lstStyle/>
        <a:p>
          <a:pPr marL="0" indent="0"/>
          <a:fld id="{F9746EB7-0C54-4471-BC56-F56B8B97985E}" type="TxLink">
            <a:rPr lang="en-US" sz="1600" b="1" i="0" u="none" strike="noStrike">
              <a:solidFill>
                <a:srgbClr val="6AAA64"/>
              </a:solidFill>
              <a:effectLst/>
              <a:latin typeface="Calibri"/>
              <a:ea typeface="+mn-ea"/>
              <a:cs typeface="Calibri"/>
            </a:rPr>
            <a:pPr marL="0" indent="0"/>
            <a:t>28.3%▲</a:t>
          </a:fld>
          <a:endParaRPr lang="en-GB" sz="1600" b="1" i="0" u="none" strike="noStrike">
            <a:solidFill>
              <a:srgbClr val="6AAA64"/>
            </a:solidFill>
            <a:effectLst/>
            <a:latin typeface="Calibri"/>
            <a:ea typeface="+mn-ea"/>
            <a:cs typeface="Calibri"/>
          </a:endParaRPr>
        </a:p>
      </xdr:txBody>
    </xdr:sp>
    <xdr:clientData/>
  </xdr:twoCellAnchor>
  <xdr:twoCellAnchor>
    <xdr:from>
      <xdr:col>13</xdr:col>
      <xdr:colOff>254359</xdr:colOff>
      <xdr:row>12</xdr:row>
      <xdr:rowOff>61232</xdr:rowOff>
    </xdr:from>
    <xdr:to>
      <xdr:col>16</xdr:col>
      <xdr:colOff>95250</xdr:colOff>
      <xdr:row>14</xdr:row>
      <xdr:rowOff>72438</xdr:rowOff>
    </xdr:to>
    <xdr:sp macro="" textlink="">
      <xdr:nvSpPr>
        <xdr:cNvPr id="43" name="TextBox 42" hidden="1">
          <a:extLst>
            <a:ext uri="{FF2B5EF4-FFF2-40B4-BE49-F238E27FC236}">
              <a16:creationId xmlns:a16="http://schemas.microsoft.com/office/drawing/2014/main" id="{90AD6DD3-887A-49B6-B82F-15CA69F2555A}"/>
            </a:ext>
          </a:extLst>
        </xdr:cNvPr>
        <xdr:cNvSpPr txBox="1"/>
      </xdr:nvSpPr>
      <xdr:spPr>
        <a:xfrm>
          <a:off x="8179159" y="2347232"/>
          <a:ext cx="1669691" cy="3922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GB" sz="1500" b="1">
              <a:solidFill>
                <a:srgbClr val="39457E"/>
              </a:solidFill>
            </a:rPr>
            <a:t>YOY</a:t>
          </a:r>
        </a:p>
      </xdr:txBody>
    </xdr:sp>
    <xdr:clientData/>
  </xdr:twoCellAnchor>
  <xdr:twoCellAnchor>
    <xdr:from>
      <xdr:col>16</xdr:col>
      <xdr:colOff>340178</xdr:colOff>
      <xdr:row>12</xdr:row>
      <xdr:rowOff>145208</xdr:rowOff>
    </xdr:from>
    <xdr:to>
      <xdr:col>18</xdr:col>
      <xdr:colOff>555535</xdr:colOff>
      <xdr:row>14</xdr:row>
      <xdr:rowOff>160208</xdr:rowOff>
    </xdr:to>
    <xdr:sp macro="" textlink="YOY!F16">
      <xdr:nvSpPr>
        <xdr:cNvPr id="44" name="TextBox 43" hidden="1">
          <a:extLst>
            <a:ext uri="{FF2B5EF4-FFF2-40B4-BE49-F238E27FC236}">
              <a16:creationId xmlns:a16="http://schemas.microsoft.com/office/drawing/2014/main" id="{ECD33E8A-647B-4328-9BBD-256B4A9BB2BF}"/>
            </a:ext>
          </a:extLst>
        </xdr:cNvPr>
        <xdr:cNvSpPr txBox="1"/>
      </xdr:nvSpPr>
      <xdr:spPr>
        <a:xfrm>
          <a:off x="10093778" y="2431208"/>
          <a:ext cx="1434557" cy="39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216000" rIns="108000" rtlCol="0" anchor="t"/>
        <a:lstStyle/>
        <a:p>
          <a:pPr marL="0" indent="0"/>
          <a:fld id="{9C3F7E21-C13C-492C-A29F-421EA3C8793A}" type="TxLink">
            <a:rPr lang="en-US" sz="1600" b="1" i="0" u="none" strike="noStrike">
              <a:solidFill>
                <a:srgbClr val="6AAA64"/>
              </a:solidFill>
              <a:effectLst/>
              <a:latin typeface="Calibri"/>
              <a:ea typeface="+mn-ea"/>
              <a:cs typeface="Calibri"/>
            </a:rPr>
            <a:pPr marL="0" indent="0"/>
            <a:t>26.8%▲</a:t>
          </a:fld>
          <a:endParaRPr lang="en-GB" sz="1600" b="1" i="0" u="none" strike="noStrike">
            <a:solidFill>
              <a:srgbClr val="6AAA64"/>
            </a:solidFill>
            <a:effectLst/>
            <a:latin typeface="Calibri"/>
            <a:ea typeface="+mn-ea"/>
            <a:cs typeface="Calibri"/>
          </a:endParaRPr>
        </a:p>
      </xdr:txBody>
    </xdr:sp>
    <xdr:clientData/>
  </xdr:twoCellAnchor>
  <xdr:twoCellAnchor>
    <xdr:from>
      <xdr:col>18</xdr:col>
      <xdr:colOff>363216</xdr:colOff>
      <xdr:row>12</xdr:row>
      <xdr:rowOff>61232</xdr:rowOff>
    </xdr:from>
    <xdr:to>
      <xdr:col>21</xdr:col>
      <xdr:colOff>204107</xdr:colOff>
      <xdr:row>14</xdr:row>
      <xdr:rowOff>72438</xdr:rowOff>
    </xdr:to>
    <xdr:sp macro="" textlink="">
      <xdr:nvSpPr>
        <xdr:cNvPr id="45" name="TextBox 44" hidden="1">
          <a:extLst>
            <a:ext uri="{FF2B5EF4-FFF2-40B4-BE49-F238E27FC236}">
              <a16:creationId xmlns:a16="http://schemas.microsoft.com/office/drawing/2014/main" id="{9157BCE7-8D12-46C5-8105-0DCC860993CB}"/>
            </a:ext>
          </a:extLst>
        </xdr:cNvPr>
        <xdr:cNvSpPr txBox="1"/>
      </xdr:nvSpPr>
      <xdr:spPr>
        <a:xfrm>
          <a:off x="11336016" y="2347232"/>
          <a:ext cx="1669691" cy="3922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GB" sz="1500" b="1">
              <a:solidFill>
                <a:srgbClr val="39457E"/>
              </a:solidFill>
            </a:rPr>
            <a:t>YOY</a:t>
          </a:r>
        </a:p>
      </xdr:txBody>
    </xdr:sp>
    <xdr:clientData/>
  </xdr:twoCellAnchor>
  <xdr:twoCellAnchor>
    <xdr:from>
      <xdr:col>21</xdr:col>
      <xdr:colOff>396964</xdr:colOff>
      <xdr:row>12</xdr:row>
      <xdr:rowOff>130554</xdr:rowOff>
    </xdr:from>
    <xdr:to>
      <xdr:col>24</xdr:col>
      <xdr:colOff>0</xdr:colOff>
      <xdr:row>14</xdr:row>
      <xdr:rowOff>145554</xdr:rowOff>
    </xdr:to>
    <xdr:sp macro="" textlink="YOY!E16">
      <xdr:nvSpPr>
        <xdr:cNvPr id="46" name="TextBox 45" hidden="1">
          <a:extLst>
            <a:ext uri="{FF2B5EF4-FFF2-40B4-BE49-F238E27FC236}">
              <a16:creationId xmlns:a16="http://schemas.microsoft.com/office/drawing/2014/main" id="{7876D297-FAD5-495D-A72C-452EA64E1AA8}"/>
            </a:ext>
          </a:extLst>
        </xdr:cNvPr>
        <xdr:cNvSpPr txBox="1"/>
      </xdr:nvSpPr>
      <xdr:spPr>
        <a:xfrm>
          <a:off x="13198564" y="2416554"/>
          <a:ext cx="1431836" cy="39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216000" rIns="108000" rtlCol="0" anchor="t"/>
        <a:lstStyle/>
        <a:p>
          <a:pPr marL="0" indent="0"/>
          <a:fld id="{65931DDE-A98E-44BD-9B79-39D4D82814B0}" type="TxLink">
            <a:rPr lang="en-US" sz="1600" b="1" i="0" u="none" strike="noStrike">
              <a:solidFill>
                <a:srgbClr val="6AAA64"/>
              </a:solidFill>
              <a:effectLst/>
              <a:latin typeface="Calibri"/>
              <a:ea typeface="+mn-ea"/>
              <a:cs typeface="Calibri"/>
            </a:rPr>
            <a:pPr marL="0" indent="0"/>
            <a:t>14.2%▲</a:t>
          </a:fld>
          <a:endParaRPr lang="en-GB" sz="1600" b="1" i="0" u="none" strike="noStrike">
            <a:solidFill>
              <a:srgbClr val="6AAA64"/>
            </a:solidFill>
            <a:effectLst/>
            <a:latin typeface="Calibri"/>
            <a:ea typeface="+mn-ea"/>
            <a:cs typeface="Calibri"/>
          </a:endParaRPr>
        </a:p>
      </xdr:txBody>
    </xdr:sp>
    <xdr:clientData/>
  </xdr:twoCellAnchor>
  <xdr:twoCellAnchor>
    <xdr:from>
      <xdr:col>23</xdr:col>
      <xdr:colOff>390430</xdr:colOff>
      <xdr:row>12</xdr:row>
      <xdr:rowOff>61232</xdr:rowOff>
    </xdr:from>
    <xdr:to>
      <xdr:col>26</xdr:col>
      <xdr:colOff>231321</xdr:colOff>
      <xdr:row>14</xdr:row>
      <xdr:rowOff>72438</xdr:rowOff>
    </xdr:to>
    <xdr:sp macro="" textlink="">
      <xdr:nvSpPr>
        <xdr:cNvPr id="47" name="TextBox 46" hidden="1">
          <a:extLst>
            <a:ext uri="{FF2B5EF4-FFF2-40B4-BE49-F238E27FC236}">
              <a16:creationId xmlns:a16="http://schemas.microsoft.com/office/drawing/2014/main" id="{F79B252E-A879-4401-9A22-87ECD21307D6}"/>
            </a:ext>
          </a:extLst>
        </xdr:cNvPr>
        <xdr:cNvSpPr txBox="1"/>
      </xdr:nvSpPr>
      <xdr:spPr>
        <a:xfrm>
          <a:off x="14411230" y="2347232"/>
          <a:ext cx="1669691" cy="3922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GB" sz="1500" b="1">
              <a:solidFill>
                <a:srgbClr val="39457E"/>
              </a:solidFill>
            </a:rPr>
            <a:t>YOY</a:t>
          </a:r>
        </a:p>
      </xdr:txBody>
    </xdr:sp>
    <xdr:clientData/>
  </xdr:twoCellAnchor>
  <xdr:twoCellAnchor>
    <xdr:from>
      <xdr:col>26</xdr:col>
      <xdr:colOff>396964</xdr:colOff>
      <xdr:row>12</xdr:row>
      <xdr:rowOff>101247</xdr:rowOff>
    </xdr:from>
    <xdr:to>
      <xdr:col>29</xdr:col>
      <xdr:colOff>0</xdr:colOff>
      <xdr:row>14</xdr:row>
      <xdr:rowOff>116247</xdr:rowOff>
    </xdr:to>
    <xdr:sp macro="" textlink="YOY!H16">
      <xdr:nvSpPr>
        <xdr:cNvPr id="48" name="TextBox 47" hidden="1">
          <a:extLst>
            <a:ext uri="{FF2B5EF4-FFF2-40B4-BE49-F238E27FC236}">
              <a16:creationId xmlns:a16="http://schemas.microsoft.com/office/drawing/2014/main" id="{6A928CD1-D412-445F-BAF4-1D69209773FA}"/>
            </a:ext>
          </a:extLst>
        </xdr:cNvPr>
        <xdr:cNvSpPr txBox="1"/>
      </xdr:nvSpPr>
      <xdr:spPr>
        <a:xfrm>
          <a:off x="16246564" y="2387247"/>
          <a:ext cx="1431836" cy="39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0" tIns="72000" rIns="216000" rtlCol="0" anchor="t"/>
        <a:lstStyle/>
        <a:p>
          <a:pPr marL="0" indent="0"/>
          <a:fld id="{E70B6F47-A8BC-4DCC-86BA-2DDFA1F78D79}" type="TxLink">
            <a:rPr lang="en-US" sz="1600" b="1" i="0" u="none" strike="noStrike">
              <a:solidFill>
                <a:srgbClr val="EA0000"/>
              </a:solidFill>
              <a:effectLst/>
              <a:latin typeface="Calibri"/>
              <a:ea typeface="+mn-ea"/>
              <a:cs typeface="Calibri"/>
            </a:rPr>
            <a:pPr marL="0" indent="0"/>
            <a:t>5.1%▼</a:t>
          </a:fld>
          <a:endParaRPr lang="en-GB" sz="1600" b="1" i="0" u="none" strike="noStrike">
            <a:solidFill>
              <a:srgbClr val="EA0000"/>
            </a:solidFill>
            <a:effectLst/>
            <a:latin typeface="Calibri"/>
            <a:ea typeface="+mn-ea"/>
            <a:cs typeface="Calibri"/>
          </a:endParaRPr>
        </a:p>
      </xdr:txBody>
    </xdr:sp>
    <xdr:clientData/>
  </xdr:twoCellAnchor>
  <xdr:twoCellAnchor>
    <xdr:from>
      <xdr:col>4</xdr:col>
      <xdr:colOff>0</xdr:colOff>
      <xdr:row>17</xdr:row>
      <xdr:rowOff>0</xdr:rowOff>
    </xdr:from>
    <xdr:to>
      <xdr:col>18</xdr:col>
      <xdr:colOff>0</xdr:colOff>
      <xdr:row>36</xdr:row>
      <xdr:rowOff>0</xdr:rowOff>
    </xdr:to>
    <xdr:graphicFrame macro="">
      <xdr:nvGraphicFramePr>
        <xdr:cNvPr id="50" name="Chart 49" hidden="1">
          <a:extLst>
            <a:ext uri="{FF2B5EF4-FFF2-40B4-BE49-F238E27FC236}">
              <a16:creationId xmlns:a16="http://schemas.microsoft.com/office/drawing/2014/main" id="{F7215182-800D-43C9-B14D-7F18386E4F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231322</xdr:colOff>
      <xdr:row>12</xdr:row>
      <xdr:rowOff>91190</xdr:rowOff>
    </xdr:from>
    <xdr:to>
      <xdr:col>24</xdr:col>
      <xdr:colOff>0</xdr:colOff>
      <xdr:row>33</xdr:row>
      <xdr:rowOff>91189</xdr:rowOff>
    </xdr:to>
    <xdr:sp macro="" textlink="">
      <xdr:nvSpPr>
        <xdr:cNvPr id="51" name="Rectangle: Rounded Corners 50">
          <a:extLst>
            <a:ext uri="{FF2B5EF4-FFF2-40B4-BE49-F238E27FC236}">
              <a16:creationId xmlns:a16="http://schemas.microsoft.com/office/drawing/2014/main" id="{C6489B1B-B387-445D-BD40-B3FC9F6E197A}"/>
            </a:ext>
          </a:extLst>
        </xdr:cNvPr>
        <xdr:cNvSpPr/>
      </xdr:nvSpPr>
      <xdr:spPr>
        <a:xfrm>
          <a:off x="8065149" y="2423843"/>
          <a:ext cx="6397300" cy="4082142"/>
        </a:xfrm>
        <a:prstGeom prst="roundRect">
          <a:avLst>
            <a:gd name="adj" fmla="val 11111"/>
          </a:avLst>
        </a:prstGeom>
        <a:solidFill>
          <a:srgbClr val="FBFAFC"/>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18</xdr:col>
      <xdr:colOff>0</xdr:colOff>
      <xdr:row>15</xdr:row>
      <xdr:rowOff>136071</xdr:rowOff>
    </xdr:from>
    <xdr:to>
      <xdr:col>29</xdr:col>
      <xdr:colOff>0</xdr:colOff>
      <xdr:row>36</xdr:row>
      <xdr:rowOff>1</xdr:rowOff>
    </xdr:to>
    <mc:AlternateContent xmlns:mc="http://schemas.openxmlformats.org/markup-compatibility/2006">
      <mc:Choice xmlns:cx4="http://schemas.microsoft.com/office/drawing/2016/5/10/chartex" Requires="cx4">
        <xdr:graphicFrame macro="">
          <xdr:nvGraphicFramePr>
            <xdr:cNvPr id="52" name="Chart 51" hidden="1">
              <a:extLst>
                <a:ext uri="{FF2B5EF4-FFF2-40B4-BE49-F238E27FC236}">
                  <a16:creationId xmlns:a16="http://schemas.microsoft.com/office/drawing/2014/main" id="{8629C58B-A98C-4015-9B17-459563664CE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10972800" y="2993571"/>
              <a:ext cx="6705600" cy="386443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10</xdr:col>
      <xdr:colOff>170718</xdr:colOff>
      <xdr:row>3</xdr:row>
      <xdr:rowOff>30726</xdr:rowOff>
    </xdr:from>
    <xdr:to>
      <xdr:col>25</xdr:col>
      <xdr:colOff>58616</xdr:colOff>
      <xdr:row>5</xdr:row>
      <xdr:rowOff>30726</xdr:rowOff>
    </xdr:to>
    <mc:AlternateContent xmlns:mc="http://schemas.openxmlformats.org/markup-compatibility/2006" xmlns:a14="http://schemas.microsoft.com/office/drawing/2010/main">
      <mc:Choice Requires="a14">
        <xdr:graphicFrame macro="">
          <xdr:nvGraphicFramePr>
            <xdr:cNvPr id="53" name="Year 1" hidden="1">
              <a:extLst>
                <a:ext uri="{FF2B5EF4-FFF2-40B4-BE49-F238E27FC236}">
                  <a16:creationId xmlns:a16="http://schemas.microsoft.com/office/drawing/2014/main" id="{00C8609A-2AFB-4692-ACEF-E6406EE09A57}"/>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6196738" y="613889"/>
              <a:ext cx="8926929" cy="38877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2</xdr:row>
      <xdr:rowOff>23783</xdr:rowOff>
    </xdr:from>
    <xdr:to>
      <xdr:col>14</xdr:col>
      <xdr:colOff>311020</xdr:colOff>
      <xdr:row>8</xdr:row>
      <xdr:rowOff>97194</xdr:rowOff>
    </xdr:to>
    <xdr:sp macro="" textlink="">
      <xdr:nvSpPr>
        <xdr:cNvPr id="54" name="TextBox 53">
          <a:extLst>
            <a:ext uri="{FF2B5EF4-FFF2-40B4-BE49-F238E27FC236}">
              <a16:creationId xmlns:a16="http://schemas.microsoft.com/office/drawing/2014/main" id="{CABE2279-2E28-40F4-BEC8-C20336A38891}"/>
            </a:ext>
          </a:extLst>
        </xdr:cNvPr>
        <xdr:cNvSpPr txBox="1"/>
      </xdr:nvSpPr>
      <xdr:spPr>
        <a:xfrm>
          <a:off x="0" y="412559"/>
          <a:ext cx="8747449" cy="12397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GB" sz="4000" b="1">
              <a:solidFill>
                <a:srgbClr val="312B4B"/>
              </a:solidFill>
            </a:rPr>
            <a:t>Dashbord Overview</a:t>
          </a:r>
        </a:p>
      </xdr:txBody>
    </xdr:sp>
    <xdr:clientData/>
  </xdr:twoCellAnchor>
  <xdr:twoCellAnchor>
    <xdr:from>
      <xdr:col>0</xdr:col>
      <xdr:colOff>460887</xdr:colOff>
      <xdr:row>28</xdr:row>
      <xdr:rowOff>177974</xdr:rowOff>
    </xdr:from>
    <xdr:to>
      <xdr:col>3</xdr:col>
      <xdr:colOff>276532</xdr:colOff>
      <xdr:row>31</xdr:row>
      <xdr:rowOff>2838</xdr:rowOff>
    </xdr:to>
    <xdr:sp macro="" textlink="">
      <xdr:nvSpPr>
        <xdr:cNvPr id="55" name="TextBox 54" hidden="1">
          <a:extLst>
            <a:ext uri="{FF2B5EF4-FFF2-40B4-BE49-F238E27FC236}">
              <a16:creationId xmlns:a16="http://schemas.microsoft.com/office/drawing/2014/main" id="{F5E58BF8-8558-4AEC-A322-56D4D069E5F6}"/>
            </a:ext>
          </a:extLst>
        </xdr:cNvPr>
        <xdr:cNvSpPr txBox="1"/>
      </xdr:nvSpPr>
      <xdr:spPr>
        <a:xfrm>
          <a:off x="460887" y="5511974"/>
          <a:ext cx="1644445" cy="3963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2000" b="1">
              <a:solidFill>
                <a:srgbClr val="E3DFEF"/>
              </a:solidFill>
              <a:effectLst/>
              <a:latin typeface="+mn-lt"/>
              <a:ea typeface="+mn-ea"/>
              <a:cs typeface="+mn-cs"/>
            </a:rPr>
            <a:t>Clear</a:t>
          </a:r>
          <a:r>
            <a:rPr lang="en-GB" sz="2000" b="1" baseline="0">
              <a:solidFill>
                <a:srgbClr val="E3DFEF"/>
              </a:solidFill>
              <a:effectLst/>
              <a:latin typeface="+mn-lt"/>
              <a:ea typeface="+mn-ea"/>
              <a:cs typeface="+mn-cs"/>
            </a:rPr>
            <a:t> Filter</a:t>
          </a:r>
          <a:endParaRPr lang="en-GB" sz="2000" b="1">
            <a:solidFill>
              <a:srgbClr val="E3DFEF"/>
            </a:solidFill>
            <a:effectLst/>
          </a:endParaRPr>
        </a:p>
      </xdr:txBody>
    </xdr:sp>
    <xdr:clientData/>
  </xdr:twoCellAnchor>
  <xdr:twoCellAnchor>
    <xdr:from>
      <xdr:col>0</xdr:col>
      <xdr:colOff>460887</xdr:colOff>
      <xdr:row>4</xdr:row>
      <xdr:rowOff>158591</xdr:rowOff>
    </xdr:from>
    <xdr:to>
      <xdr:col>3</xdr:col>
      <xdr:colOff>276532</xdr:colOff>
      <xdr:row>6</xdr:row>
      <xdr:rowOff>173955</xdr:rowOff>
    </xdr:to>
    <xdr:sp macro="" textlink="">
      <xdr:nvSpPr>
        <xdr:cNvPr id="56" name="TextBox 55" hidden="1">
          <a:extLst>
            <a:ext uri="{FF2B5EF4-FFF2-40B4-BE49-F238E27FC236}">
              <a16:creationId xmlns:a16="http://schemas.microsoft.com/office/drawing/2014/main" id="{80D41AEB-53BE-410B-82DB-1EB1E4EA93E5}"/>
            </a:ext>
          </a:extLst>
        </xdr:cNvPr>
        <xdr:cNvSpPr txBox="1"/>
      </xdr:nvSpPr>
      <xdr:spPr>
        <a:xfrm>
          <a:off x="460887" y="920591"/>
          <a:ext cx="1644445" cy="3963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endParaRPr lang="en-GB" sz="2000" b="1">
            <a:solidFill>
              <a:srgbClr val="E3DFEF"/>
            </a:solidFill>
            <a:effectLst/>
          </a:endParaRPr>
        </a:p>
      </xdr:txBody>
    </xdr:sp>
    <xdr:clientData/>
  </xdr:twoCellAnchor>
  <xdr:twoCellAnchor editAs="oneCell">
    <xdr:from>
      <xdr:col>0</xdr:col>
      <xdr:colOff>591281</xdr:colOff>
      <xdr:row>30</xdr:row>
      <xdr:rowOff>117230</xdr:rowOff>
    </xdr:from>
    <xdr:to>
      <xdr:col>2</xdr:col>
      <xdr:colOff>380391</xdr:colOff>
      <xdr:row>35</xdr:row>
      <xdr:rowOff>175846</xdr:rowOff>
    </xdr:to>
    <xdr:pic macro="[0]!ClearSlicers">
      <xdr:nvPicPr>
        <xdr:cNvPr id="57" name="Picture 56" hidden="1">
          <a:extLst>
            <a:ext uri="{FF2B5EF4-FFF2-40B4-BE49-F238E27FC236}">
              <a16:creationId xmlns:a16="http://schemas.microsoft.com/office/drawing/2014/main" id="{42CCDC88-771C-4D8C-AF06-C126B71AD81F}"/>
            </a:ext>
          </a:extLst>
        </xdr:cNvPr>
        <xdr:cNvPicPr>
          <a:picLocks noChangeAspect="1"/>
        </xdr:cNvPicPr>
      </xdr:nvPicPr>
      <xdr:blipFill>
        <a:blip xmlns:r="http://schemas.openxmlformats.org/officeDocument/2006/relationships" r:embed="rId11" cstate="print">
          <a:extLst>
            <a:ext uri="{BEBA8EAE-BF5A-486C-A8C5-ECC9F3942E4B}">
              <a14:imgProps xmlns:a14="http://schemas.microsoft.com/office/drawing/2010/main">
                <a14:imgLayer r:embed="rId12">
                  <a14:imgEffect>
                    <a14:backgroundRemoval t="10000" b="90000" l="10000" r="90000"/>
                  </a14:imgEffect>
                  <a14:imgEffect>
                    <a14:saturation sat="300000"/>
                  </a14:imgEffect>
                </a14:imgLayer>
              </a14:imgProps>
            </a:ext>
            <a:ext uri="{28A0092B-C50C-407E-A947-70E740481C1C}">
              <a14:useLocalDpi xmlns:a14="http://schemas.microsoft.com/office/drawing/2010/main" val="0"/>
            </a:ext>
          </a:extLst>
        </a:blip>
        <a:stretch>
          <a:fillRect/>
        </a:stretch>
      </xdr:blipFill>
      <xdr:spPr>
        <a:xfrm>
          <a:off x="591281" y="5832230"/>
          <a:ext cx="1008310" cy="1011116"/>
        </a:xfrm>
        <a:prstGeom prst="rect">
          <a:avLst/>
        </a:prstGeom>
      </xdr:spPr>
    </xdr:pic>
    <xdr:clientData/>
  </xdr:twoCellAnchor>
  <xdr:twoCellAnchor editAs="oneCell">
    <xdr:from>
      <xdr:col>0</xdr:col>
      <xdr:colOff>454268</xdr:colOff>
      <xdr:row>2</xdr:row>
      <xdr:rowOff>117225</xdr:rowOff>
    </xdr:from>
    <xdr:to>
      <xdr:col>2</xdr:col>
      <xdr:colOff>570389</xdr:colOff>
      <xdr:row>9</xdr:row>
      <xdr:rowOff>130769</xdr:rowOff>
    </xdr:to>
    <xdr:pic>
      <xdr:nvPicPr>
        <xdr:cNvPr id="58" name="Picture 57" hidden="1">
          <a:hlinkClick xmlns:r="http://schemas.openxmlformats.org/officeDocument/2006/relationships" r:id="rId13"/>
          <a:extLst>
            <a:ext uri="{FF2B5EF4-FFF2-40B4-BE49-F238E27FC236}">
              <a16:creationId xmlns:a16="http://schemas.microsoft.com/office/drawing/2014/main" id="{72367390-7C31-4C8A-986E-DC93520FC4A8}"/>
            </a:ext>
          </a:extLst>
        </xdr:cNvPr>
        <xdr:cNvPicPr>
          <a:picLocks noChangeAspect="1"/>
        </xdr:cNvPicPr>
      </xdr:nvPicPr>
      <xdr:blipFill>
        <a:blip xmlns:r="http://schemas.openxmlformats.org/officeDocument/2006/relationships" r:embed="rId14" cstate="print">
          <a:alphaModFix/>
          <a:extLst>
            <a:ext uri="{BEBA8EAE-BF5A-486C-A8C5-ECC9F3942E4B}">
              <a14:imgProps xmlns:a14="http://schemas.microsoft.com/office/drawing/2010/main">
                <a14:imgLayer r:embed="rId15">
                  <a14:imgEffect>
                    <a14:backgroundRemoval t="10000" b="90000" l="10000" r="90000">
                      <a14:foregroundMark x1="47852" y1="32813" x2="47852" y2="32813"/>
                    </a14:backgroundRemoval>
                  </a14:imgEffect>
                  <a14:imgEffect>
                    <a14:colorTemperature colorTemp="8800"/>
                  </a14:imgEffect>
                  <a14:imgEffect>
                    <a14:saturation sat="200000"/>
                  </a14:imgEffect>
                </a14:imgLayer>
              </a14:imgProps>
            </a:ext>
            <a:ext uri="{28A0092B-C50C-407E-A947-70E740481C1C}">
              <a14:useLocalDpi xmlns:a14="http://schemas.microsoft.com/office/drawing/2010/main" val="0"/>
            </a:ext>
          </a:extLst>
        </a:blip>
        <a:stretch>
          <a:fillRect/>
        </a:stretch>
      </xdr:blipFill>
      <xdr:spPr>
        <a:xfrm>
          <a:off x="454268" y="498225"/>
          <a:ext cx="1335321" cy="1347044"/>
        </a:xfrm>
        <a:prstGeom prst="rect">
          <a:avLst/>
        </a:prstGeom>
      </xdr:spPr>
    </xdr:pic>
    <xdr:clientData/>
  </xdr:twoCellAnchor>
  <xdr:twoCellAnchor editAs="oneCell">
    <xdr:from>
      <xdr:col>0</xdr:col>
      <xdr:colOff>289191</xdr:colOff>
      <xdr:row>28</xdr:row>
      <xdr:rowOff>110256</xdr:rowOff>
    </xdr:from>
    <xdr:to>
      <xdr:col>3</xdr:col>
      <xdr:colOff>135904</xdr:colOff>
      <xdr:row>37</xdr:row>
      <xdr:rowOff>81566</xdr:rowOff>
    </xdr:to>
    <xdr:pic>
      <xdr:nvPicPr>
        <xdr:cNvPr id="59" name="Picture 58">
          <a:hlinkClick xmlns:r="http://schemas.openxmlformats.org/officeDocument/2006/relationships" r:id="rId13"/>
          <a:extLst>
            <a:ext uri="{FF2B5EF4-FFF2-40B4-BE49-F238E27FC236}">
              <a16:creationId xmlns:a16="http://schemas.microsoft.com/office/drawing/2014/main" id="{B056667C-243B-47A8-B974-954B80187B4B}"/>
            </a:ext>
          </a:extLst>
        </xdr:cNvPr>
        <xdr:cNvPicPr>
          <a:picLocks noChangeAspect="1"/>
        </xdr:cNvPicPr>
      </xdr:nvPicPr>
      <xdr:blipFill>
        <a:blip xmlns:r="http://schemas.openxmlformats.org/officeDocument/2006/relationships" r:embed="rId16" cstate="print">
          <a:alphaModFix/>
          <a:extLst>
            <a:ext uri="{BEBA8EAE-BF5A-486C-A8C5-ECC9F3942E4B}">
              <a14:imgProps xmlns:a14="http://schemas.microsoft.com/office/drawing/2010/main">
                <a14:imgLayer r:embed="rId17">
                  <a14:imgEffect>
                    <a14:backgroundRemoval t="10000" b="90000" l="10000" r="90000">
                      <a14:foregroundMark x1="47852" y1="32813" x2="47852" y2="32813"/>
                      <a14:backgroundMark x1="47840" y1="40123" x2="47840" y2="40123"/>
                    </a14:backgroundRemoval>
                  </a14:imgEffect>
                  <a14:imgEffect>
                    <a14:colorTemperature colorTemp="8800"/>
                  </a14:imgEffect>
                  <a14:imgEffect>
                    <a14:saturation sat="200000"/>
                  </a14:imgEffect>
                </a14:imgLayer>
              </a14:imgProps>
            </a:ext>
            <a:ext uri="{28A0092B-C50C-407E-A947-70E740481C1C}">
              <a14:useLocalDpi xmlns:a14="http://schemas.microsoft.com/office/drawing/2010/main" val="0"/>
            </a:ext>
          </a:extLst>
        </a:blip>
        <a:stretch>
          <a:fillRect/>
        </a:stretch>
      </xdr:blipFill>
      <xdr:spPr>
        <a:xfrm>
          <a:off x="289191" y="5553113"/>
          <a:ext cx="1654519" cy="1720800"/>
        </a:xfrm>
        <a:prstGeom prst="rect">
          <a:avLst/>
        </a:prstGeom>
      </xdr:spPr>
    </xdr:pic>
    <xdr:clientData/>
  </xdr:twoCellAnchor>
  <xdr:twoCellAnchor>
    <xdr:from>
      <xdr:col>3</xdr:col>
      <xdr:colOff>257108</xdr:colOff>
      <xdr:row>11</xdr:row>
      <xdr:rowOff>140918</xdr:rowOff>
    </xdr:from>
    <xdr:to>
      <xdr:col>12</xdr:col>
      <xdr:colOff>588819</xdr:colOff>
      <xdr:row>33</xdr:row>
      <xdr:rowOff>127596</xdr:rowOff>
    </xdr:to>
    <xdr:grpSp>
      <xdr:nvGrpSpPr>
        <xdr:cNvPr id="61" name="Group 60">
          <a:extLst>
            <a:ext uri="{FF2B5EF4-FFF2-40B4-BE49-F238E27FC236}">
              <a16:creationId xmlns:a16="http://schemas.microsoft.com/office/drawing/2014/main" id="{AB41EABC-B778-8973-E85F-50A533AF9559}"/>
            </a:ext>
          </a:extLst>
        </xdr:cNvPr>
        <xdr:cNvGrpSpPr/>
      </xdr:nvGrpSpPr>
      <xdr:grpSpPr>
        <a:xfrm>
          <a:off x="2064914" y="2279183"/>
          <a:ext cx="5755129" cy="4263209"/>
          <a:chOff x="2023563" y="1819538"/>
          <a:chExt cx="5786938" cy="4177679"/>
        </a:xfrm>
      </xdr:grpSpPr>
      <xdr:sp macro="" textlink="">
        <xdr:nvSpPr>
          <xdr:cNvPr id="49" name="Rectangle: Rounded Corners 48">
            <a:extLst>
              <a:ext uri="{FF2B5EF4-FFF2-40B4-BE49-F238E27FC236}">
                <a16:creationId xmlns:a16="http://schemas.microsoft.com/office/drawing/2014/main" id="{97C3DCF0-396F-4221-82B7-9EF02653B294}"/>
              </a:ext>
            </a:extLst>
          </xdr:cNvPr>
          <xdr:cNvSpPr/>
        </xdr:nvSpPr>
        <xdr:spPr>
          <a:xfrm>
            <a:off x="2023563" y="1888812"/>
            <a:ext cx="5786938" cy="4108405"/>
          </a:xfrm>
          <a:prstGeom prst="roundRect">
            <a:avLst>
              <a:gd name="adj" fmla="val 11111"/>
            </a:avLst>
          </a:prstGeom>
          <a:solidFill>
            <a:srgbClr val="FBFAFC"/>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mc:AlternateContent xmlns:mc="http://schemas.openxmlformats.org/markup-compatibility/2006">
        <mc:Choice xmlns:cx1="http://schemas.microsoft.com/office/drawing/2015/9/8/chartex" Requires="cx1">
          <xdr:graphicFrame macro="">
            <xdr:nvGraphicFramePr>
              <xdr:cNvPr id="60" name="Chart 59">
                <a:extLst>
                  <a:ext uri="{FF2B5EF4-FFF2-40B4-BE49-F238E27FC236}">
                    <a16:creationId xmlns:a16="http://schemas.microsoft.com/office/drawing/2014/main" id="{616C7658-75A2-4B0E-B795-3A39EDFF3EF7}"/>
                  </a:ext>
                </a:extLst>
              </xdr:cNvPr>
              <xdr:cNvGraphicFramePr/>
            </xdr:nvGraphicFramePr>
            <xdr:xfrm>
              <a:off x="2196744" y="1819538"/>
              <a:ext cx="5388620" cy="4056452"/>
            </xdr:xfrm>
            <a:graphic>
              <a:graphicData uri="http://schemas.microsoft.com/office/drawing/2014/chartex">
                <cx:chart xmlns:cx="http://schemas.microsoft.com/office/drawing/2014/chartex" xmlns:r="http://schemas.openxmlformats.org/officeDocument/2006/relationships" r:id="rId18"/>
              </a:graphicData>
            </a:graphic>
          </xdr:graphicFrame>
        </mc:Choice>
        <mc:Fallback>
          <xdr:sp macro="" textlink="">
            <xdr:nvSpPr>
              <xdr:cNvPr id="0" name=""/>
              <xdr:cNvSpPr>
                <a:spLocks noTextEdit="1"/>
              </xdr:cNvSpPr>
            </xdr:nvSpPr>
            <xdr:spPr>
              <a:xfrm>
                <a:off x="2196744" y="1819538"/>
                <a:ext cx="5388620" cy="4056452"/>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grpSp>
    <xdr:clientData/>
  </xdr:twoCellAnchor>
  <xdr:twoCellAnchor>
    <xdr:from>
      <xdr:col>12</xdr:col>
      <xdr:colOff>536156</xdr:colOff>
      <xdr:row>13</xdr:row>
      <xdr:rowOff>144910</xdr:rowOff>
    </xdr:from>
    <xdr:to>
      <xdr:col>23</xdr:col>
      <xdr:colOff>176009</xdr:colOff>
      <xdr:row>33</xdr:row>
      <xdr:rowOff>54434</xdr:rowOff>
    </xdr:to>
    <xdr:graphicFrame macro="">
      <xdr:nvGraphicFramePr>
        <xdr:cNvPr id="62" name="Chart 61">
          <a:extLst>
            <a:ext uri="{FF2B5EF4-FFF2-40B4-BE49-F238E27FC236}">
              <a16:creationId xmlns:a16="http://schemas.microsoft.com/office/drawing/2014/main" id="{2E56DD05-3977-44E9-A592-EE324015C1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3</xdr:col>
      <xdr:colOff>272143</xdr:colOff>
      <xdr:row>34</xdr:row>
      <xdr:rowOff>114521</xdr:rowOff>
    </xdr:from>
    <xdr:to>
      <xdr:col>13</xdr:col>
      <xdr:colOff>19438</xdr:colOff>
      <xdr:row>55</xdr:row>
      <xdr:rowOff>114520</xdr:rowOff>
    </xdr:to>
    <xdr:grpSp>
      <xdr:nvGrpSpPr>
        <xdr:cNvPr id="14341" name="Group 14340">
          <a:extLst>
            <a:ext uri="{FF2B5EF4-FFF2-40B4-BE49-F238E27FC236}">
              <a16:creationId xmlns:a16="http://schemas.microsoft.com/office/drawing/2014/main" id="{8ADEB04B-43D9-A3E7-B36F-82360583D0BC}"/>
            </a:ext>
          </a:extLst>
        </xdr:cNvPr>
        <xdr:cNvGrpSpPr/>
      </xdr:nvGrpSpPr>
      <xdr:grpSpPr>
        <a:xfrm>
          <a:off x="2079949" y="6723705"/>
          <a:ext cx="5773316" cy="4082142"/>
          <a:chOff x="1803897" y="6568193"/>
          <a:chExt cx="6417474" cy="4082142"/>
        </a:xfrm>
      </xdr:grpSpPr>
      <xdr:sp macro="" textlink="">
        <xdr:nvSpPr>
          <xdr:cNvPr id="14336" name="Rectangle: Rounded Corners 14335">
            <a:extLst>
              <a:ext uri="{FF2B5EF4-FFF2-40B4-BE49-F238E27FC236}">
                <a16:creationId xmlns:a16="http://schemas.microsoft.com/office/drawing/2014/main" id="{FD02CE6D-26A0-4861-9376-E0570A8DB380}"/>
              </a:ext>
            </a:extLst>
          </xdr:cNvPr>
          <xdr:cNvSpPr/>
        </xdr:nvSpPr>
        <xdr:spPr>
          <a:xfrm>
            <a:off x="1824071" y="6568193"/>
            <a:ext cx="6397300" cy="4082142"/>
          </a:xfrm>
          <a:prstGeom prst="roundRect">
            <a:avLst>
              <a:gd name="adj" fmla="val 11111"/>
            </a:avLst>
          </a:prstGeom>
          <a:solidFill>
            <a:srgbClr val="FBFAFC"/>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aphicFrame macro="">
        <xdr:nvGraphicFramePr>
          <xdr:cNvPr id="14339" name="Chart 14338">
            <a:extLst>
              <a:ext uri="{FF2B5EF4-FFF2-40B4-BE49-F238E27FC236}">
                <a16:creationId xmlns:a16="http://schemas.microsoft.com/office/drawing/2014/main" id="{0234A9EC-382B-4156-A33A-F73EE878EF75}"/>
              </a:ext>
            </a:extLst>
          </xdr:cNvPr>
          <xdr:cNvGraphicFramePr>
            <a:graphicFrameLocks/>
          </xdr:cNvGraphicFramePr>
        </xdr:nvGraphicFramePr>
        <xdr:xfrm>
          <a:off x="1803897" y="6674212"/>
          <a:ext cx="6265753" cy="3922394"/>
        </xdr:xfrm>
        <a:graphic>
          <a:graphicData uri="http://schemas.openxmlformats.org/drawingml/2006/chart">
            <c:chart xmlns:c="http://schemas.openxmlformats.org/drawingml/2006/chart" xmlns:r="http://schemas.openxmlformats.org/officeDocument/2006/relationships" r:id="rId20"/>
          </a:graphicData>
        </a:graphic>
      </xdr:graphicFrame>
    </xdr:grpSp>
    <xdr:clientData/>
  </xdr:twoCellAnchor>
  <xdr:twoCellAnchor>
    <xdr:from>
      <xdr:col>13</xdr:col>
      <xdr:colOff>233264</xdr:colOff>
      <xdr:row>34</xdr:row>
      <xdr:rowOff>56197</xdr:rowOff>
    </xdr:from>
    <xdr:to>
      <xdr:col>22</xdr:col>
      <xdr:colOff>565013</xdr:colOff>
      <xdr:row>55</xdr:row>
      <xdr:rowOff>56196</xdr:rowOff>
    </xdr:to>
    <xdr:sp macro="" textlink="">
      <xdr:nvSpPr>
        <xdr:cNvPr id="14342" name="Rectangle: Rounded Corners 14341">
          <a:extLst>
            <a:ext uri="{FF2B5EF4-FFF2-40B4-BE49-F238E27FC236}">
              <a16:creationId xmlns:a16="http://schemas.microsoft.com/office/drawing/2014/main" id="{D556F6EE-79BE-4ABB-B307-9041C5725EC6}"/>
            </a:ext>
          </a:extLst>
        </xdr:cNvPr>
        <xdr:cNvSpPr/>
      </xdr:nvSpPr>
      <xdr:spPr>
        <a:xfrm>
          <a:off x="8067091" y="6665381"/>
          <a:ext cx="5755167" cy="4082142"/>
        </a:xfrm>
        <a:prstGeom prst="roundRect">
          <a:avLst>
            <a:gd name="adj" fmla="val 11111"/>
          </a:avLst>
        </a:prstGeom>
        <a:solidFill>
          <a:srgbClr val="FBFAFC"/>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13</xdr:col>
      <xdr:colOff>252702</xdr:colOff>
      <xdr:row>34</xdr:row>
      <xdr:rowOff>56197</xdr:rowOff>
    </xdr:from>
    <xdr:to>
      <xdr:col>22</xdr:col>
      <xdr:colOff>544285</xdr:colOff>
      <xdr:row>54</xdr:row>
      <xdr:rowOff>155512</xdr:rowOff>
    </xdr:to>
    <xdr:graphicFrame macro="">
      <xdr:nvGraphicFramePr>
        <xdr:cNvPr id="14343" name="Chart 14342">
          <a:extLst>
            <a:ext uri="{FF2B5EF4-FFF2-40B4-BE49-F238E27FC236}">
              <a16:creationId xmlns:a16="http://schemas.microsoft.com/office/drawing/2014/main" id="{937B2E8E-11F1-494B-BD4F-E389391658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23</xdr:col>
      <xdr:colOff>230154</xdr:colOff>
      <xdr:row>34</xdr:row>
      <xdr:rowOff>17319</xdr:rowOff>
    </xdr:from>
    <xdr:to>
      <xdr:col>32</xdr:col>
      <xdr:colOff>561903</xdr:colOff>
      <xdr:row>55</xdr:row>
      <xdr:rowOff>17318</xdr:rowOff>
    </xdr:to>
    <xdr:sp macro="" textlink="">
      <xdr:nvSpPr>
        <xdr:cNvPr id="14344" name="Rectangle: Rounded Corners 14343">
          <a:extLst>
            <a:ext uri="{FF2B5EF4-FFF2-40B4-BE49-F238E27FC236}">
              <a16:creationId xmlns:a16="http://schemas.microsoft.com/office/drawing/2014/main" id="{9B120A11-C05C-45C8-A88F-F85840F12EB0}"/>
            </a:ext>
          </a:extLst>
        </xdr:cNvPr>
        <xdr:cNvSpPr/>
      </xdr:nvSpPr>
      <xdr:spPr>
        <a:xfrm>
          <a:off x="14090001" y="6626503"/>
          <a:ext cx="5755167" cy="4082142"/>
        </a:xfrm>
        <a:prstGeom prst="roundRect">
          <a:avLst>
            <a:gd name="adj" fmla="val 11111"/>
          </a:avLst>
        </a:prstGeom>
        <a:solidFill>
          <a:srgbClr val="FBFAFC"/>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23</xdr:col>
      <xdr:colOff>171837</xdr:colOff>
      <xdr:row>34</xdr:row>
      <xdr:rowOff>95074</xdr:rowOff>
    </xdr:from>
    <xdr:to>
      <xdr:col>32</xdr:col>
      <xdr:colOff>583163</xdr:colOff>
      <xdr:row>55</xdr:row>
      <xdr:rowOff>38879</xdr:rowOff>
    </xdr:to>
    <xdr:graphicFrame macro="">
      <xdr:nvGraphicFramePr>
        <xdr:cNvPr id="14346" name="Chart 14345">
          <a:extLst>
            <a:ext uri="{FF2B5EF4-FFF2-40B4-BE49-F238E27FC236}">
              <a16:creationId xmlns:a16="http://schemas.microsoft.com/office/drawing/2014/main" id="{55A51B72-E64A-42EE-86DA-D97258F847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24</xdr:col>
      <xdr:colOff>296707</xdr:colOff>
      <xdr:row>11</xdr:row>
      <xdr:rowOff>168946</xdr:rowOff>
    </xdr:from>
    <xdr:to>
      <xdr:col>32</xdr:col>
      <xdr:colOff>583164</xdr:colOff>
      <xdr:row>32</xdr:row>
      <xdr:rowOff>168945</xdr:rowOff>
    </xdr:to>
    <xdr:sp macro="" textlink="">
      <xdr:nvSpPr>
        <xdr:cNvPr id="14347" name="Rectangle: Rounded Corners 14346">
          <a:extLst>
            <a:ext uri="{FF2B5EF4-FFF2-40B4-BE49-F238E27FC236}">
              <a16:creationId xmlns:a16="http://schemas.microsoft.com/office/drawing/2014/main" id="{BAC6C80C-6377-41F8-99BA-B7A153A4AFFF}"/>
            </a:ext>
          </a:extLst>
        </xdr:cNvPr>
        <xdr:cNvSpPr/>
      </xdr:nvSpPr>
      <xdr:spPr>
        <a:xfrm>
          <a:off x="14759156" y="2307211"/>
          <a:ext cx="5107273" cy="4082142"/>
        </a:xfrm>
        <a:prstGeom prst="roundRect">
          <a:avLst>
            <a:gd name="adj" fmla="val 11111"/>
          </a:avLst>
        </a:prstGeom>
        <a:solidFill>
          <a:srgbClr val="FBFAFC"/>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33</xdr:col>
      <xdr:colOff>274160</xdr:colOff>
      <xdr:row>28</xdr:row>
      <xdr:rowOff>139314</xdr:rowOff>
    </xdr:from>
    <xdr:to>
      <xdr:col>42</xdr:col>
      <xdr:colOff>427653</xdr:colOff>
      <xdr:row>56</xdr:row>
      <xdr:rowOff>4</xdr:rowOff>
    </xdr:to>
    <xdr:sp macro="" textlink="">
      <xdr:nvSpPr>
        <xdr:cNvPr id="14348" name="Rectangle: Rounded Corners 14347">
          <a:extLst>
            <a:ext uri="{FF2B5EF4-FFF2-40B4-BE49-F238E27FC236}">
              <a16:creationId xmlns:a16="http://schemas.microsoft.com/office/drawing/2014/main" id="{16A2727C-F30D-43AB-B315-2DC0D3D909DA}"/>
            </a:ext>
          </a:extLst>
        </xdr:cNvPr>
        <xdr:cNvSpPr/>
      </xdr:nvSpPr>
      <xdr:spPr>
        <a:xfrm>
          <a:off x="20160027" y="5582171"/>
          <a:ext cx="5576912" cy="5303547"/>
        </a:xfrm>
        <a:prstGeom prst="roundRect">
          <a:avLst>
            <a:gd name="adj" fmla="val 11111"/>
          </a:avLst>
        </a:prstGeom>
        <a:solidFill>
          <a:srgbClr val="FBFAFC"/>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24</xdr:col>
      <xdr:colOff>456406</xdr:colOff>
      <xdr:row>12</xdr:row>
      <xdr:rowOff>29635</xdr:rowOff>
    </xdr:from>
    <xdr:to>
      <xdr:col>32</xdr:col>
      <xdr:colOff>535782</xdr:colOff>
      <xdr:row>32</xdr:row>
      <xdr:rowOff>39290</xdr:rowOff>
    </xdr:to>
    <xdr:graphicFrame macro="">
      <xdr:nvGraphicFramePr>
        <xdr:cNvPr id="14349" name="Chart 14348">
          <a:extLst>
            <a:ext uri="{FF2B5EF4-FFF2-40B4-BE49-F238E27FC236}">
              <a16:creationId xmlns:a16="http://schemas.microsoft.com/office/drawing/2014/main" id="{4EA9CB97-79EE-4322-B836-D3162E5AC0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33</xdr:col>
      <xdr:colOff>277813</xdr:colOff>
      <xdr:row>29</xdr:row>
      <xdr:rowOff>40096</xdr:rowOff>
    </xdr:from>
    <xdr:to>
      <xdr:col>42</xdr:col>
      <xdr:colOff>369335</xdr:colOff>
      <xdr:row>56</xdr:row>
      <xdr:rowOff>119470</xdr:rowOff>
    </xdr:to>
    <xdr:graphicFrame macro="">
      <xdr:nvGraphicFramePr>
        <xdr:cNvPr id="14350" name="Chart 14349">
          <a:extLst>
            <a:ext uri="{FF2B5EF4-FFF2-40B4-BE49-F238E27FC236}">
              <a16:creationId xmlns:a16="http://schemas.microsoft.com/office/drawing/2014/main" id="{055E2586-9634-486F-B27A-A586D05B1C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33</xdr:col>
      <xdr:colOff>252704</xdr:colOff>
      <xdr:row>11</xdr:row>
      <xdr:rowOff>185273</xdr:rowOff>
    </xdr:from>
    <xdr:to>
      <xdr:col>42</xdr:col>
      <xdr:colOff>427653</xdr:colOff>
      <xdr:row>27</xdr:row>
      <xdr:rowOff>155516</xdr:rowOff>
    </xdr:to>
    <xdr:sp macro="" textlink="">
      <xdr:nvSpPr>
        <xdr:cNvPr id="14351" name="Rectangle: Rounded Corners 14350">
          <a:extLst>
            <a:ext uri="{FF2B5EF4-FFF2-40B4-BE49-F238E27FC236}">
              <a16:creationId xmlns:a16="http://schemas.microsoft.com/office/drawing/2014/main" id="{B3B299B7-2C71-476A-A1AD-EEDBF69C8FEB}"/>
            </a:ext>
          </a:extLst>
        </xdr:cNvPr>
        <xdr:cNvSpPr/>
      </xdr:nvSpPr>
      <xdr:spPr>
        <a:xfrm>
          <a:off x="20138571" y="2323538"/>
          <a:ext cx="5598368" cy="3080447"/>
        </a:xfrm>
        <a:prstGeom prst="roundRect">
          <a:avLst>
            <a:gd name="adj" fmla="val 11111"/>
          </a:avLst>
        </a:prstGeom>
        <a:solidFill>
          <a:srgbClr val="FBFAFC"/>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0</xdr:col>
      <xdr:colOff>0</xdr:colOff>
      <xdr:row>7</xdr:row>
      <xdr:rowOff>155509</xdr:rowOff>
    </xdr:from>
    <xdr:to>
      <xdr:col>3</xdr:col>
      <xdr:colOff>524847</xdr:colOff>
      <xdr:row>20</xdr:row>
      <xdr:rowOff>121055</xdr:rowOff>
    </xdr:to>
    <xdr:pic>
      <xdr:nvPicPr>
        <xdr:cNvPr id="14353" name="Picture 14352">
          <a:extLst>
            <a:ext uri="{FF2B5EF4-FFF2-40B4-BE49-F238E27FC236}">
              <a16:creationId xmlns:a16="http://schemas.microsoft.com/office/drawing/2014/main" id="{3C37207C-0528-434E-9C08-41A80E589574}"/>
            </a:ext>
          </a:extLst>
        </xdr:cNvPr>
        <xdr:cNvPicPr>
          <a:picLocks noChangeAspect="1"/>
        </xdr:cNvPicPr>
      </xdr:nvPicPr>
      <xdr:blipFill>
        <a:blip xmlns:r="http://schemas.openxmlformats.org/officeDocument/2006/relationships" r:embed="rId25" cstate="print">
          <a:extLst>
            <a:ext uri="{BEBA8EAE-BF5A-486C-A8C5-ECC9F3942E4B}">
              <a14:imgProps xmlns:a14="http://schemas.microsoft.com/office/drawing/2010/main">
                <a14:imgLayer r:embed="rId26">
                  <a14:imgEffect>
                    <a14:backgroundRemoval t="10000" b="90000" l="10000" r="90000">
                      <a14:foregroundMark x1="45410" y1="47559" x2="45410" y2="47559"/>
                      <a14:foregroundMark x1="36035" y1="49219" x2="36035" y2="49219"/>
                      <a14:foregroundMark x1="48438" y1="36035" x2="48438" y2="36035"/>
                      <a14:foregroundMark x1="61230" y1="51660" x2="61230" y2="51660"/>
                      <a14:foregroundMark x1="62402" y1="44336" x2="62402" y2="44336"/>
                      <a14:foregroundMark x1="36035" y1="43555" x2="36035" y2="43555"/>
                      <a14:foregroundMark x1="64453" y1="63867" x2="64453" y2="63867"/>
                      <a14:foregroundMark x1="57910" y1="63867" x2="57910" y2="63867"/>
                      <a14:foregroundMark x1="48633" y1="63770" x2="48633" y2="63770"/>
                      <a14:foregroundMark x1="40918" y1="65039" x2="40918" y2="65039"/>
                      <a14:foregroundMark x1="36230" y1="65039" x2="36230" y2="65039"/>
                      <a14:foregroundMark x1="36914" y1="71680" x2="36914" y2="71680"/>
                      <a14:foregroundMark x1="32227" y1="71973" x2="32227" y2="71973"/>
                      <a14:foregroundMark x1="42090" y1="71680" x2="42090" y2="71680"/>
                      <a14:foregroundMark x1="44141" y1="71094" x2="44141" y2="71094"/>
                      <a14:foregroundMark x1="48242" y1="71582" x2="48242" y2="71582"/>
                      <a14:foregroundMark x1="52148" y1="71777" x2="52148" y2="71777"/>
                      <a14:foregroundMark x1="57129" y1="72266" x2="57129" y2="72266"/>
                      <a14:foregroundMark x1="64844" y1="70996" x2="64844" y2="70996"/>
                      <a14:foregroundMark x1="60938" y1="72070" x2="60938" y2="72070"/>
                      <a14:backgroundMark x1="36230" y1="43164" x2="36230" y2="43164"/>
                      <a14:backgroundMark x1="35840" y1="43555" x2="35840" y2="43555"/>
                      <a14:backgroundMark x1="36035" y1="43555" x2="36035" y2="43555"/>
                      <a14:backgroundMark x1="36035" y1="43359" x2="36035" y2="43359"/>
                      <a14:backgroundMark x1="35840" y1="43750" x2="35840" y2="43750"/>
                      <a14:backgroundMark x1="42578" y1="64453" x2="42578" y2="64453"/>
                      <a14:backgroundMark x1="37500" y1="71777" x2="37500" y2="71777"/>
                      <a14:backgroundMark x1="33887" y1="71973" x2="33887" y2="71973"/>
                      <a14:backgroundMark x1="49023" y1="72168" x2="49023" y2="72168"/>
                      <a14:backgroundMark x1="49121" y1="70801" x2="49121" y2="70801"/>
                      <a14:backgroundMark x1="54102" y1="71973" x2="54102" y2="71973"/>
                      <a14:backgroundMark x1="58008" y1="71387" x2="58008" y2="71387"/>
                      <a14:backgroundMark x1="66309" y1="71289" x2="66309" y2="71289"/>
                      <a14:backgroundMark x1="62402" y1="70996" x2="62402" y2="70996"/>
                    </a14:backgroundRemoval>
                  </a14:imgEffect>
                  <a14:imgEffect>
                    <a14:saturation sat="200000"/>
                  </a14:imgEffect>
                </a14:imgLayer>
              </a14:imgProps>
            </a:ext>
            <a:ext uri="{28A0092B-C50C-407E-A947-70E740481C1C}">
              <a14:useLocalDpi xmlns:a14="http://schemas.microsoft.com/office/drawing/2010/main" val="0"/>
            </a:ext>
          </a:extLst>
        </a:blip>
        <a:stretch>
          <a:fillRect/>
        </a:stretch>
      </xdr:blipFill>
      <xdr:spPr>
        <a:xfrm>
          <a:off x="0" y="1516223"/>
          <a:ext cx="2332653" cy="2492587"/>
        </a:xfrm>
        <a:prstGeom prst="rect">
          <a:avLst/>
        </a:prstGeom>
      </xdr:spPr>
    </xdr:pic>
    <xdr:clientData/>
  </xdr:twoCellAnchor>
  <xdr:twoCellAnchor>
    <xdr:from>
      <xdr:col>0</xdr:col>
      <xdr:colOff>408214</xdr:colOff>
      <xdr:row>25</xdr:row>
      <xdr:rowOff>174950</xdr:rowOff>
    </xdr:from>
    <xdr:to>
      <xdr:col>2</xdr:col>
      <xdr:colOff>580137</xdr:colOff>
      <xdr:row>25</xdr:row>
      <xdr:rowOff>177789</xdr:rowOff>
    </xdr:to>
    <xdr:cxnSp macro="">
      <xdr:nvCxnSpPr>
        <xdr:cNvPr id="14354" name="Straight Connector 14353">
          <a:extLst>
            <a:ext uri="{FF2B5EF4-FFF2-40B4-BE49-F238E27FC236}">
              <a16:creationId xmlns:a16="http://schemas.microsoft.com/office/drawing/2014/main" id="{11173C81-ED79-46BF-BA2F-76CFDDEC1195}"/>
            </a:ext>
          </a:extLst>
        </xdr:cNvPr>
        <xdr:cNvCxnSpPr/>
      </xdr:nvCxnSpPr>
      <xdr:spPr>
        <a:xfrm flipH="1" flipV="1">
          <a:off x="408214" y="5034644"/>
          <a:ext cx="1377127" cy="2839"/>
        </a:xfrm>
        <a:prstGeom prst="line">
          <a:avLst/>
        </a:prstGeom>
        <a:ln>
          <a:solidFill>
            <a:srgbClr val="9F97C3"/>
          </a:solidFill>
        </a:ln>
        <a:effectLst>
          <a:outerShdw blurRad="50800" dist="38100" dir="18900000" algn="b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330460</xdr:colOff>
      <xdr:row>12</xdr:row>
      <xdr:rowOff>107518</xdr:rowOff>
    </xdr:from>
    <xdr:to>
      <xdr:col>42</xdr:col>
      <xdr:colOff>369337</xdr:colOff>
      <xdr:row>27</xdr:row>
      <xdr:rowOff>19445</xdr:rowOff>
    </xdr:to>
    <xdr:graphicFrame macro="">
      <xdr:nvGraphicFramePr>
        <xdr:cNvPr id="14360" name="Chart 14359">
          <a:extLst>
            <a:ext uri="{FF2B5EF4-FFF2-40B4-BE49-F238E27FC236}">
              <a16:creationId xmlns:a16="http://schemas.microsoft.com/office/drawing/2014/main" id="{DDE149C0-C683-4BA7-83E3-F20269A1D2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editAs="oneCell">
    <xdr:from>
      <xdr:col>0</xdr:col>
      <xdr:colOff>247907</xdr:colOff>
      <xdr:row>47</xdr:row>
      <xdr:rowOff>116648</xdr:rowOff>
    </xdr:from>
    <xdr:to>
      <xdr:col>3</xdr:col>
      <xdr:colOff>152132</xdr:colOff>
      <xdr:row>56</xdr:row>
      <xdr:rowOff>38893</xdr:rowOff>
    </xdr:to>
    <xdr:pic macro="[0]!ClearSlicer">
      <xdr:nvPicPr>
        <xdr:cNvPr id="14361" name="Picture 14360">
          <a:extLst>
            <a:ext uri="{FF2B5EF4-FFF2-40B4-BE49-F238E27FC236}">
              <a16:creationId xmlns:a16="http://schemas.microsoft.com/office/drawing/2014/main" id="{102BC330-7DDE-4B6F-AF72-AD445A9EB765}"/>
            </a:ext>
          </a:extLst>
        </xdr:cNvPr>
        <xdr:cNvPicPr>
          <a:picLocks noChangeAspect="1"/>
        </xdr:cNvPicPr>
      </xdr:nvPicPr>
      <xdr:blipFill>
        <a:blip xmlns:r="http://schemas.openxmlformats.org/officeDocument/2006/relationships" r:embed="rId28" cstate="print">
          <a:extLst>
            <a:ext uri="{BEBA8EAE-BF5A-486C-A8C5-ECC9F3942E4B}">
              <a14:imgProps xmlns:a14="http://schemas.microsoft.com/office/drawing/2010/main">
                <a14:imgLayer r:embed="rId29">
                  <a14:imgEffect>
                    <a14:backgroundRemoval t="10000" b="90000" l="10000" r="90000"/>
                  </a14:imgEffect>
                  <a14:imgEffect>
                    <a14:saturation sat="200000"/>
                  </a14:imgEffect>
                </a14:imgLayer>
              </a14:imgProps>
            </a:ext>
            <a:ext uri="{28A0092B-C50C-407E-A947-70E740481C1C}">
              <a14:useLocalDpi xmlns:a14="http://schemas.microsoft.com/office/drawing/2010/main" val="0"/>
            </a:ext>
          </a:extLst>
        </a:blip>
        <a:stretch>
          <a:fillRect/>
        </a:stretch>
      </xdr:blipFill>
      <xdr:spPr>
        <a:xfrm>
          <a:off x="247907" y="9252872"/>
          <a:ext cx="1712031" cy="1671735"/>
        </a:xfrm>
        <a:prstGeom prst="rect">
          <a:avLst/>
        </a:prstGeom>
      </xdr:spPr>
    </xdr:pic>
    <xdr:clientData/>
  </xdr:twoCellAnchor>
  <xdr:twoCellAnchor>
    <xdr:from>
      <xdr:col>0</xdr:col>
      <xdr:colOff>405099</xdr:colOff>
      <xdr:row>42</xdr:row>
      <xdr:rowOff>94083</xdr:rowOff>
    </xdr:from>
    <xdr:to>
      <xdr:col>3</xdr:col>
      <xdr:colOff>16323</xdr:colOff>
      <xdr:row>42</xdr:row>
      <xdr:rowOff>94083</xdr:rowOff>
    </xdr:to>
    <xdr:cxnSp macro="">
      <xdr:nvCxnSpPr>
        <xdr:cNvPr id="14362" name="Straight Connector 14361">
          <a:extLst>
            <a:ext uri="{FF2B5EF4-FFF2-40B4-BE49-F238E27FC236}">
              <a16:creationId xmlns:a16="http://schemas.microsoft.com/office/drawing/2014/main" id="{D5842737-CEAA-4C20-A2AD-1C7F87DC251F}"/>
            </a:ext>
          </a:extLst>
        </xdr:cNvPr>
        <xdr:cNvCxnSpPr/>
      </xdr:nvCxnSpPr>
      <xdr:spPr>
        <a:xfrm flipH="1">
          <a:off x="405099" y="8258369"/>
          <a:ext cx="1419030" cy="0"/>
        </a:xfrm>
        <a:prstGeom prst="line">
          <a:avLst/>
        </a:prstGeom>
        <a:ln>
          <a:solidFill>
            <a:srgbClr val="9F97C3"/>
          </a:solidFill>
        </a:ln>
        <a:effectLst>
          <a:outerShdw blurRad="50800" dist="38100" dir="18900000" algn="b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27</xdr:col>
      <xdr:colOff>116633</xdr:colOff>
      <xdr:row>8</xdr:row>
      <xdr:rowOff>181678</xdr:rowOff>
    </xdr:from>
    <xdr:to>
      <xdr:col>40</xdr:col>
      <xdr:colOff>252715</xdr:colOff>
      <xdr:row>11</xdr:row>
      <xdr:rowOff>82930</xdr:rowOff>
    </xdr:to>
    <mc:AlternateContent xmlns:mc="http://schemas.openxmlformats.org/markup-compatibility/2006" xmlns:a14="http://schemas.microsoft.com/office/drawing/2010/main">
      <mc:Choice Requires="a14">
        <xdr:graphicFrame macro="">
          <xdr:nvGraphicFramePr>
            <xdr:cNvPr id="14364" name="Years">
              <a:extLst>
                <a:ext uri="{FF2B5EF4-FFF2-40B4-BE49-F238E27FC236}">
                  <a16:creationId xmlns:a16="http://schemas.microsoft.com/office/drawing/2014/main" id="{43AC2AC0-AC37-4E6F-BF41-295FEDCBD783}"/>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16386888" y="1736780"/>
              <a:ext cx="7969909" cy="48441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13</xdr:col>
      <xdr:colOff>365448</xdr:colOff>
      <xdr:row>8</xdr:row>
      <xdr:rowOff>182731</xdr:rowOff>
    </xdr:from>
    <xdr:to>
      <xdr:col>26</xdr:col>
      <xdr:colOff>366134</xdr:colOff>
      <xdr:row>11</xdr:row>
      <xdr:rowOff>81877</xdr:rowOff>
    </xdr:to>
    <mc:AlternateContent xmlns:mc="http://schemas.openxmlformats.org/markup-compatibility/2006" xmlns:a14="http://schemas.microsoft.com/office/drawing/2010/main">
      <mc:Choice Requires="a14">
        <xdr:graphicFrame macro="">
          <xdr:nvGraphicFramePr>
            <xdr:cNvPr id="14365" name="Segment">
              <a:extLst>
                <a:ext uri="{FF2B5EF4-FFF2-40B4-BE49-F238E27FC236}">
                  <a16:creationId xmlns:a16="http://schemas.microsoft.com/office/drawing/2014/main" id="{67EF31C9-0E8A-4C72-8C55-F293A9BD4FAA}"/>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8199275" y="1737833"/>
              <a:ext cx="7834512" cy="48230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26</xdr:col>
      <xdr:colOff>427653</xdr:colOff>
      <xdr:row>8</xdr:row>
      <xdr:rowOff>152543</xdr:rowOff>
    </xdr:from>
    <xdr:to>
      <xdr:col>26</xdr:col>
      <xdr:colOff>427653</xdr:colOff>
      <xdr:row>11</xdr:row>
      <xdr:rowOff>101087</xdr:rowOff>
    </xdr:to>
    <xdr:cxnSp macro="">
      <xdr:nvCxnSpPr>
        <xdr:cNvPr id="14367" name="Straight Connector 14366">
          <a:extLst>
            <a:ext uri="{FF2B5EF4-FFF2-40B4-BE49-F238E27FC236}">
              <a16:creationId xmlns:a16="http://schemas.microsoft.com/office/drawing/2014/main" id="{EBBB1261-E44B-818E-DAA0-6DBF1BA53BAD}"/>
            </a:ext>
          </a:extLst>
        </xdr:cNvPr>
        <xdr:cNvCxnSpPr/>
      </xdr:nvCxnSpPr>
      <xdr:spPr>
        <a:xfrm flipH="1">
          <a:off x="16095306" y="1707645"/>
          <a:ext cx="0" cy="531707"/>
        </a:xfrm>
        <a:prstGeom prst="line">
          <a:avLst/>
        </a:prstGeom>
        <a:ln>
          <a:solidFill>
            <a:srgbClr val="342E50"/>
          </a:solidFill>
        </a:ln>
        <a:effectLst>
          <a:outerShdw blurRad="50800" dist="38100" dir="18900000" algn="b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xdr:col>
      <xdr:colOff>524847</xdr:colOff>
      <xdr:row>8</xdr:row>
      <xdr:rowOff>175066</xdr:rowOff>
    </xdr:from>
    <xdr:to>
      <xdr:col>13</xdr:col>
      <xdr:colOff>408214</xdr:colOff>
      <xdr:row>11</xdr:row>
      <xdr:rowOff>58320</xdr:rowOff>
    </xdr:to>
    <mc:AlternateContent xmlns:mc="http://schemas.openxmlformats.org/markup-compatibility/2006" xmlns:a14="http://schemas.microsoft.com/office/drawing/2010/main">
      <mc:Choice Requires="a14">
        <xdr:graphicFrame macro="">
          <xdr:nvGraphicFramePr>
            <xdr:cNvPr id="14371" name="Region">
              <a:extLst>
                <a:ext uri="{FF2B5EF4-FFF2-40B4-BE49-F238E27FC236}">
                  <a16:creationId xmlns:a16="http://schemas.microsoft.com/office/drawing/2014/main" id="{F6A06F44-B3AA-4CE2-89C2-FCBE4C243CA4}"/>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332653" y="1730168"/>
              <a:ext cx="5909388" cy="46641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13</xdr:col>
      <xdr:colOff>365449</xdr:colOff>
      <xdr:row>8</xdr:row>
      <xdr:rowOff>174949</xdr:rowOff>
    </xdr:from>
    <xdr:to>
      <xdr:col>13</xdr:col>
      <xdr:colOff>369336</xdr:colOff>
      <xdr:row>11</xdr:row>
      <xdr:rowOff>54431</xdr:rowOff>
    </xdr:to>
    <xdr:cxnSp macro="">
      <xdr:nvCxnSpPr>
        <xdr:cNvPr id="14370" name="Straight Connector 14369">
          <a:extLst>
            <a:ext uri="{FF2B5EF4-FFF2-40B4-BE49-F238E27FC236}">
              <a16:creationId xmlns:a16="http://schemas.microsoft.com/office/drawing/2014/main" id="{7DADB4B6-5DBF-43DB-97EC-092FB8D21F87}"/>
            </a:ext>
          </a:extLst>
        </xdr:cNvPr>
        <xdr:cNvCxnSpPr/>
      </xdr:nvCxnSpPr>
      <xdr:spPr>
        <a:xfrm flipH="1">
          <a:off x="8199276" y="1730051"/>
          <a:ext cx="3887" cy="462645"/>
        </a:xfrm>
        <a:prstGeom prst="line">
          <a:avLst/>
        </a:prstGeom>
        <a:ln>
          <a:solidFill>
            <a:srgbClr val="342E50"/>
          </a:solidFill>
        </a:ln>
        <a:effectLst>
          <a:outerShdw blurRad="50800" dist="38100" dir="18900000" algn="b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209550</xdr:colOff>
      <xdr:row>15</xdr:row>
      <xdr:rowOff>85724</xdr:rowOff>
    </xdr:from>
    <xdr:to>
      <xdr:col>2</xdr:col>
      <xdr:colOff>323850</xdr:colOff>
      <xdr:row>18</xdr:row>
      <xdr:rowOff>142875</xdr:rowOff>
    </xdr:to>
    <xdr:graphicFrame macro="">
      <xdr:nvGraphicFramePr>
        <xdr:cNvPr id="2" name="Chart 1">
          <a:extLst>
            <a:ext uri="{FF2B5EF4-FFF2-40B4-BE49-F238E27FC236}">
              <a16:creationId xmlns:a16="http://schemas.microsoft.com/office/drawing/2014/main" id="{F4172AF2-5A3E-D838-C962-FA6116FA49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16</xdr:row>
      <xdr:rowOff>76200</xdr:rowOff>
    </xdr:from>
    <xdr:to>
      <xdr:col>4</xdr:col>
      <xdr:colOff>790575</xdr:colOff>
      <xdr:row>19</xdr:row>
      <xdr:rowOff>138112</xdr:rowOff>
    </xdr:to>
    <xdr:graphicFrame macro="">
      <xdr:nvGraphicFramePr>
        <xdr:cNvPr id="4" name="Chart 3">
          <a:extLst>
            <a:ext uri="{FF2B5EF4-FFF2-40B4-BE49-F238E27FC236}">
              <a16:creationId xmlns:a16="http://schemas.microsoft.com/office/drawing/2014/main" id="{CEB761C6-11E3-732D-63A1-1B46427A4B8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9525</xdr:colOff>
      <xdr:row>17</xdr:row>
      <xdr:rowOff>19050</xdr:rowOff>
    </xdr:from>
    <xdr:to>
      <xdr:col>8</xdr:col>
      <xdr:colOff>704850</xdr:colOff>
      <xdr:row>20</xdr:row>
      <xdr:rowOff>47625</xdr:rowOff>
    </xdr:to>
    <xdr:graphicFrame macro="">
      <xdr:nvGraphicFramePr>
        <xdr:cNvPr id="6" name="Chart 5">
          <a:extLst>
            <a:ext uri="{FF2B5EF4-FFF2-40B4-BE49-F238E27FC236}">
              <a16:creationId xmlns:a16="http://schemas.microsoft.com/office/drawing/2014/main" id="{F5C36B6A-EDD1-3A30-517E-3304D81F8A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76200</xdr:colOff>
      <xdr:row>16</xdr:row>
      <xdr:rowOff>95250</xdr:rowOff>
    </xdr:from>
    <xdr:to>
      <xdr:col>11</xdr:col>
      <xdr:colOff>904875</xdr:colOff>
      <xdr:row>19</xdr:row>
      <xdr:rowOff>157162</xdr:rowOff>
    </xdr:to>
    <xdr:graphicFrame macro="">
      <xdr:nvGraphicFramePr>
        <xdr:cNvPr id="7" name="Chart 6">
          <a:extLst>
            <a:ext uri="{FF2B5EF4-FFF2-40B4-BE49-F238E27FC236}">
              <a16:creationId xmlns:a16="http://schemas.microsoft.com/office/drawing/2014/main" id="{2DC64745-7D3C-0E16-B27E-EF52CE744D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533400</xdr:colOff>
      <xdr:row>17</xdr:row>
      <xdr:rowOff>47624</xdr:rowOff>
    </xdr:from>
    <xdr:to>
      <xdr:col>15</xdr:col>
      <xdr:colOff>85725</xdr:colOff>
      <xdr:row>20</xdr:row>
      <xdr:rowOff>23811</xdr:rowOff>
    </xdr:to>
    <xdr:graphicFrame macro="">
      <xdr:nvGraphicFramePr>
        <xdr:cNvPr id="10" name="Chart 9">
          <a:extLst>
            <a:ext uri="{FF2B5EF4-FFF2-40B4-BE49-F238E27FC236}">
              <a16:creationId xmlns:a16="http://schemas.microsoft.com/office/drawing/2014/main" id="{FB46A14E-757E-73F2-2875-413005AE42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76200</xdr:colOff>
      <xdr:row>12</xdr:row>
      <xdr:rowOff>1</xdr:rowOff>
    </xdr:from>
    <xdr:to>
      <xdr:col>18</xdr:col>
      <xdr:colOff>0</xdr:colOff>
      <xdr:row>15</xdr:row>
      <xdr:rowOff>1</xdr:rowOff>
    </xdr:to>
    <xdr:graphicFrame macro="">
      <xdr:nvGraphicFramePr>
        <xdr:cNvPr id="11" name="Chart 10">
          <a:extLst>
            <a:ext uri="{FF2B5EF4-FFF2-40B4-BE49-F238E27FC236}">
              <a16:creationId xmlns:a16="http://schemas.microsoft.com/office/drawing/2014/main" id="{E2A6565B-5DA2-3E72-8AF3-7F34E410F6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552450</xdr:colOff>
      <xdr:row>2</xdr:row>
      <xdr:rowOff>114300</xdr:rowOff>
    </xdr:from>
    <xdr:to>
      <xdr:col>11</xdr:col>
      <xdr:colOff>247650</xdr:colOff>
      <xdr:row>17</xdr:row>
      <xdr:rowOff>0</xdr:rowOff>
    </xdr:to>
    <xdr:graphicFrame macro="">
      <xdr:nvGraphicFramePr>
        <xdr:cNvPr id="2" name="Chart 1">
          <a:extLst>
            <a:ext uri="{FF2B5EF4-FFF2-40B4-BE49-F238E27FC236}">
              <a16:creationId xmlns:a16="http://schemas.microsoft.com/office/drawing/2014/main" id="{71575223-A1AE-CA8A-03BB-91B9F8C390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392206</xdr:colOff>
      <xdr:row>14</xdr:row>
      <xdr:rowOff>0</xdr:rowOff>
    </xdr:from>
    <xdr:to>
      <xdr:col>7</xdr:col>
      <xdr:colOff>716057</xdr:colOff>
      <xdr:row>28</xdr:row>
      <xdr:rowOff>76200</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BB47E5EB-FB77-1B7B-6AB8-954F1F222F1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611406" y="2667000"/>
              <a:ext cx="4752976" cy="27432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8</xdr:col>
      <xdr:colOff>470646</xdr:colOff>
      <xdr:row>13</xdr:row>
      <xdr:rowOff>112060</xdr:rowOff>
    </xdr:from>
    <xdr:to>
      <xdr:col>18</xdr:col>
      <xdr:colOff>78441</xdr:colOff>
      <xdr:row>28</xdr:row>
      <xdr:rowOff>134470</xdr:rowOff>
    </xdr:to>
    <xdr:graphicFrame macro="">
      <xdr:nvGraphicFramePr>
        <xdr:cNvPr id="7" name="Chart 6">
          <a:extLst>
            <a:ext uri="{FF2B5EF4-FFF2-40B4-BE49-F238E27FC236}">
              <a16:creationId xmlns:a16="http://schemas.microsoft.com/office/drawing/2014/main" id="{87A16A91-015B-CF14-1412-DCF3C1175CC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381000</xdr:colOff>
      <xdr:row>15</xdr:row>
      <xdr:rowOff>9525</xdr:rowOff>
    </xdr:from>
    <xdr:to>
      <xdr:col>6</xdr:col>
      <xdr:colOff>542925</xdr:colOff>
      <xdr:row>27</xdr:row>
      <xdr:rowOff>109538</xdr:rowOff>
    </xdr:to>
    <xdr:graphicFrame macro="">
      <xdr:nvGraphicFramePr>
        <xdr:cNvPr id="2" name="Chart 1">
          <a:extLst>
            <a:ext uri="{FF2B5EF4-FFF2-40B4-BE49-F238E27FC236}">
              <a16:creationId xmlns:a16="http://schemas.microsoft.com/office/drawing/2014/main" id="{8F0764CC-310C-36A2-093B-47DDF412A8D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161925</xdr:colOff>
      <xdr:row>4</xdr:row>
      <xdr:rowOff>85725</xdr:rowOff>
    </xdr:from>
    <xdr:to>
      <xdr:col>10</xdr:col>
      <xdr:colOff>666750</xdr:colOff>
      <xdr:row>18</xdr:row>
      <xdr:rowOff>161925</xdr:rowOff>
    </xdr:to>
    <xdr:graphicFrame macro="">
      <xdr:nvGraphicFramePr>
        <xdr:cNvPr id="3" name="Chart 2">
          <a:extLst>
            <a:ext uri="{FF2B5EF4-FFF2-40B4-BE49-F238E27FC236}">
              <a16:creationId xmlns:a16="http://schemas.microsoft.com/office/drawing/2014/main" id="{31861A9E-03C5-7DBE-2F4A-A4F66010023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7</xdr:col>
      <xdr:colOff>0</xdr:colOff>
      <xdr:row>0</xdr:row>
      <xdr:rowOff>71437</xdr:rowOff>
    </xdr:from>
    <xdr:to>
      <xdr:col>16</xdr:col>
      <xdr:colOff>419100</xdr:colOff>
      <xdr:row>15</xdr:row>
      <xdr:rowOff>171450</xdr:rowOff>
    </xdr:to>
    <xdr:graphicFrame macro="">
      <xdr:nvGraphicFramePr>
        <xdr:cNvPr id="4" name="Chart 3">
          <a:extLst>
            <a:ext uri="{FF2B5EF4-FFF2-40B4-BE49-F238E27FC236}">
              <a16:creationId xmlns:a16="http://schemas.microsoft.com/office/drawing/2014/main" id="{C8943FC7-148F-7944-B05C-B2774269C6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2</xdr:col>
      <xdr:colOff>57150</xdr:colOff>
      <xdr:row>0</xdr:row>
      <xdr:rowOff>76200</xdr:rowOff>
    </xdr:from>
    <xdr:to>
      <xdr:col>9</xdr:col>
      <xdr:colOff>361950</xdr:colOff>
      <xdr:row>14</xdr:row>
      <xdr:rowOff>152400</xdr:rowOff>
    </xdr:to>
    <xdr:graphicFrame macro="">
      <xdr:nvGraphicFramePr>
        <xdr:cNvPr id="2" name="Chart 1">
          <a:extLst>
            <a:ext uri="{FF2B5EF4-FFF2-40B4-BE49-F238E27FC236}">
              <a16:creationId xmlns:a16="http://schemas.microsoft.com/office/drawing/2014/main" id="{67DD725A-16A9-12C1-9413-2D27612263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30</xdr:row>
      <xdr:rowOff>0</xdr:rowOff>
    </xdr:from>
    <xdr:to>
      <xdr:col>15</xdr:col>
      <xdr:colOff>536123</xdr:colOff>
      <xdr:row>52</xdr:row>
      <xdr:rowOff>0</xdr:rowOff>
    </xdr:to>
    <mc:AlternateContent xmlns:mc="http://schemas.openxmlformats.org/markup-compatibility/2006">
      <mc:Choice xmlns:cx4="http://schemas.microsoft.com/office/drawing/2016/5/10/chartex" Requires="cx4">
        <xdr:graphicFrame macro="">
          <xdr:nvGraphicFramePr>
            <xdr:cNvPr id="5" name="Chart 4">
              <a:extLst>
                <a:ext uri="{FF2B5EF4-FFF2-40B4-BE49-F238E27FC236}">
                  <a16:creationId xmlns:a16="http://schemas.microsoft.com/office/drawing/2014/main" id="{26B251B8-A64A-41AE-5A2F-3351ABDCD10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4810125" y="5715000"/>
              <a:ext cx="7432223" cy="41910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xdr:from>
      <xdr:col>3</xdr:col>
      <xdr:colOff>38100</xdr:colOff>
      <xdr:row>5</xdr:row>
      <xdr:rowOff>185736</xdr:rowOff>
    </xdr:from>
    <xdr:to>
      <xdr:col>10</xdr:col>
      <xdr:colOff>342900</xdr:colOff>
      <xdr:row>24</xdr:row>
      <xdr:rowOff>0</xdr:rowOff>
    </xdr:to>
    <xdr:graphicFrame macro="">
      <xdr:nvGraphicFramePr>
        <xdr:cNvPr id="2" name="Chart 1">
          <a:extLst>
            <a:ext uri="{FF2B5EF4-FFF2-40B4-BE49-F238E27FC236}">
              <a16:creationId xmlns:a16="http://schemas.microsoft.com/office/drawing/2014/main" id="{0302F457-D26D-4C77-12BD-9D0EED16AAA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266700</xdr:colOff>
      <xdr:row>2</xdr:row>
      <xdr:rowOff>66675</xdr:rowOff>
    </xdr:from>
    <xdr:to>
      <xdr:col>9</xdr:col>
      <xdr:colOff>571500</xdr:colOff>
      <xdr:row>16</xdr:row>
      <xdr:rowOff>142875</xdr:rowOff>
    </xdr:to>
    <xdr:graphicFrame macro="">
      <xdr:nvGraphicFramePr>
        <xdr:cNvPr id="2" name="Chart 1">
          <a:extLst>
            <a:ext uri="{FF2B5EF4-FFF2-40B4-BE49-F238E27FC236}">
              <a16:creationId xmlns:a16="http://schemas.microsoft.com/office/drawing/2014/main" id="{87BC83FC-5CC9-4F7F-9661-B49379500D9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2</xdr:col>
      <xdr:colOff>590550</xdr:colOff>
      <xdr:row>0</xdr:row>
      <xdr:rowOff>114300</xdr:rowOff>
    </xdr:from>
    <xdr:to>
      <xdr:col>10</xdr:col>
      <xdr:colOff>285750</xdr:colOff>
      <xdr:row>15</xdr:row>
      <xdr:rowOff>0</xdr:rowOff>
    </xdr:to>
    <xdr:graphicFrame macro="">
      <xdr:nvGraphicFramePr>
        <xdr:cNvPr id="3" name="Chart 2">
          <a:extLst>
            <a:ext uri="{FF2B5EF4-FFF2-40B4-BE49-F238E27FC236}">
              <a16:creationId xmlns:a16="http://schemas.microsoft.com/office/drawing/2014/main" id="{2748AB6E-0FF3-4CE2-388B-29387AA6A0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y asar" refreshedDate="45996.04925300926" backgroundQuery="1" createdVersion="8" refreshedVersion="8" minRefreshableVersion="3" recordCount="0" supportSubquery="1" supportAdvancedDrill="1" xr:uid="{F18322BC-62D5-4937-A1DD-EA7F1F620833}">
  <cacheSource type="external" connectionId="3"/>
  <cacheFields count="2">
    <cacheField name="[Measures].[Average of Lead Time]" caption="Average of Lead Time" numFmtId="0" hierarchy="40" level="32767"/>
    <cacheField name="[Sample - Superstore].[Year].[Year]" caption="Year" numFmtId="0" hierarchy="25" level="1">
      <sharedItems containsSemiMixedTypes="0" containsString="0" containsNumber="1" containsInteger="1" minValue="2014" maxValue="2017" count="4">
        <n v="2014"/>
        <n v="2015"/>
        <n v="2016"/>
        <n v="2017"/>
      </sharedItems>
      <extLst>
        <ext xmlns:x15="http://schemas.microsoft.com/office/spreadsheetml/2010/11/main" uri="{4F2E5C28-24EA-4eb8-9CBF-B6C8F9C3D259}">
          <x15:cachedUniqueNames>
            <x15:cachedUniqueName index="0" name="[Sample - Superstore].[Year].&amp;[2014]"/>
            <x15:cachedUniqueName index="1" name="[Sample - Superstore].[Year].&amp;[2015]"/>
            <x15:cachedUniqueName index="2" name="[Sample - Superstore].[Year].&amp;[2016]"/>
            <x15:cachedUniqueName index="3" name="[Sample - Superstore].[Year].&amp;[2017]"/>
          </x15:cachedUniqueNames>
        </ext>
      </extLst>
    </cacheField>
  </cacheFields>
  <cacheHierarchies count="49">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Date]" caption="Ship Date" attribute="1" time="1" defaultMemberUniqueName="[Sample - Superstore].[Ship Date].[All]" allUniqueName="[Sample - Superstore].[Ship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0" memberValueDatatype="130" unbalanced="0"/>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20" unbalanced="0"/>
    <cacheHierarchy uniqueName="[Sample - Superstore].[Region]" caption="Region" attribute="1" defaultMemberUniqueName="[Sample - Superstore].[Region].[All]" allUniqueName="[Sample - Superstore].[Region].[All]" dimensionUniqueName="[Sample - Superstore]" displayFolder="" count="0"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Unit Price]" caption="Unit Price" attribute="1" defaultMemberUniqueName="[Sample - Superstore].[Unit Price].[All]" allUniqueName="[Sample - Superstore].[Unit Price].[All]" dimensionUniqueName="[Sample - Superstore]" displayFolder="" count="0" memberValueDatatype="130" unbalanced="0"/>
    <cacheHierarchy uniqueName="[Sample - Superstore].[GOGS]" caption="GOGS" attribute="1" defaultMemberUniqueName="[Sample - Superstore].[GOGS].[All]" allUniqueName="[Sample - Superstore].[GOGS].[All]" dimensionUniqueName="[Sample - Superstore]" displayFolder="" count="0" memberValueDatatype="13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Discount Value]" caption="Discount Value" attribute="1" defaultMemberUniqueName="[Sample - Superstore].[Discount Value].[All]" allUniqueName="[Sample - Superstore].[Discount Value].[All]" dimensionUniqueName="[Sample - Superstore]" displayFolder="" count="0" memberValueDatatype="130"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Sample - Superstore].[Lead Time]" caption="Lead Time" attribute="1" defaultMemberUniqueName="[Sample - Superstore].[Lead Time].[All]" allUniqueName="[Sample - Superstore].[Lead Time].[All]" dimensionUniqueName="[Sample - Superstore]" displayFolder="" count="0" memberValueDatatype="5" unbalanced="0"/>
    <cacheHierarchy uniqueName="[Sample - Superstore].[Year]" caption="Year" attribute="1" defaultMemberUniqueName="[Sample - Superstore].[Year].[All]" allUniqueName="[Sample - Superstore].[Year].[All]" dimensionUniqueName="[Sample - Superstore]" displayFolder="" count="2" memberValueDatatype="20" unbalanced="0">
      <fieldsUsage count="2">
        <fieldUsage x="-1"/>
        <fieldUsage x="1"/>
      </fieldsUsage>
    </cacheHierarchy>
    <cacheHierarchy uniqueName="[Sample - Superstore].[Month]" caption="Month" attribute="1" defaultMemberUniqueName="[Sample - Superstore].[Month].[All]" allUniqueName="[Sample - Superstore].[Month].[All]" dimensionUniqueName="[Sample - Superstore]" displayFolder="" count="0" memberValueDatatype="130" unbalanced="0"/>
    <cacheHierarchy uniqueName="[Sample - Superstore].[Ship Date (Year)]" caption="Ship Date (Year)" attribute="1" defaultMemberUniqueName="[Sample - Superstore].[Ship Date (Year)].[All]" allUniqueName="[Sample - Superstore].[Ship Date (Year)].[All]" dimensionUniqueName="[Sample - Superstore]" displayFolder="" count="0" memberValueDatatype="130" unbalanced="0"/>
    <cacheHierarchy uniqueName="[Measures].[Total Sales]" caption="Total Sales" measure="1" displayFolder="" measureGroup="Sample - Superstore" count="0"/>
    <cacheHierarchy uniqueName="[Measures].[Total profit]" caption="Total profit" measure="1" displayFolder="" measureGroup="Sample - Superstore" count="0"/>
    <cacheHierarchy uniqueName="[Measures].[Profit Margin]" caption="Profit Margin" measure="1" displayFolder="" measureGroup="Sample - Superstore" count="0"/>
    <cacheHierarchy uniqueName="[Measures].[Loss Profit]" caption="Loss Profit" measure="1" displayFolder="" measureGroup="Sample - Superstore" count="0"/>
    <cacheHierarchy uniqueName="[Measures].[profit hit]" caption="profit hit" measure="1" displayFolder="" measureGroup="Sample - Superstore" count="0"/>
    <cacheHierarchy uniqueName="[Measures].[__XL_Count Sample - Superstore]" caption="__XL_Count Sample - Superstore" measure="1" displayFolder="" measureGroup="Sample - Superstore" count="0" hidden="1"/>
    <cacheHierarchy uniqueName="[Measures].[__No measures defined]" caption="__No measures defined" measure="1" displayFolder="" count="0" hidden="1"/>
    <cacheHierarchy uniqueName="[Measures].[Count of Order ID]" caption="Count of Order ID" measure="1" displayFolder="" measureGroup="Sample - Superstore"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Sample - Superstore" count="0" hidden="1">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mple - Superstore" count="0" hidden="1">
      <extLst>
        <ext xmlns:x15="http://schemas.microsoft.com/office/spreadsheetml/2010/11/main" uri="{B97F6D7D-B522-45F9-BDA1-12C45D357490}">
          <x15:cacheHierarchy aggregatedColumn="6"/>
        </ext>
      </extLst>
    </cacheHierarchy>
    <cacheHierarchy uniqueName="[Measures].[Distinct Count of Customer Name]" caption="Distinct Count of Customer Name" measure="1" displayFolder="" measureGroup="Sample - Superstore" count="0" hidden="1">
      <extLst>
        <ext xmlns:x15="http://schemas.microsoft.com/office/spreadsheetml/2010/11/main" uri="{B97F6D7D-B522-45F9-BDA1-12C45D357490}">
          <x15:cacheHierarchy aggregatedColumn="6"/>
        </ext>
      </extLst>
    </cacheHierarchy>
    <cacheHierarchy uniqueName="[Measures].[Sum of Lead Time]" caption="Sum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Average of Lead Time]" caption="Average of Lead Time" measure="1" displayFolder="" measureGroup="Sample - Superstore" count="0" oneField="1" hidden="1">
      <fieldsUsage count="1">
        <fieldUsage x="0"/>
      </fieldsUsage>
      <extLst>
        <ext xmlns:x15="http://schemas.microsoft.com/office/spreadsheetml/2010/11/main" uri="{B97F6D7D-B522-45F9-BDA1-12C45D357490}">
          <x15:cacheHierarchy aggregatedColumn="24"/>
        </ext>
      </extLst>
    </cacheHierarchy>
    <cacheHierarchy uniqueName="[Measures].[StdDev of Lead Time]" caption="StdDev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Sum of Profit]" caption="Sum of Profit" measure="1" displayFolder="" measureGroup="Sample - Superstore"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Sample - Superstore" count="0" hidden="1">
      <extLst>
        <ext xmlns:x15="http://schemas.microsoft.com/office/spreadsheetml/2010/11/main" uri="{B97F6D7D-B522-45F9-BDA1-12C45D357490}">
          <x15:cacheHierarchy aggregatedColumn="25"/>
        </ext>
      </extLst>
    </cacheHierarchy>
    <cacheHierarchy uniqueName="[Measures].[Sum of Sales]" caption="Sum of Sales" measure="1" displayFolder="" measureGroup="Sample - Superstore" count="0" hidden="1">
      <extLst>
        <ext xmlns:x15="http://schemas.microsoft.com/office/spreadsheetml/2010/11/main" uri="{B97F6D7D-B522-45F9-BDA1-12C45D357490}">
          <x15:cacheHierarchy aggregatedColumn="17"/>
        </ext>
      </extLst>
    </cacheHierarchy>
    <cacheHierarchy uniqueName="[Measures].[Sum of Quantity]" caption="Sum of Quantity" measure="1" displayFolder="" measureGroup="Sample - Superstore" count="0" hidden="1">
      <extLst>
        <ext xmlns:x15="http://schemas.microsoft.com/office/spreadsheetml/2010/11/main" uri="{B97F6D7D-B522-45F9-BDA1-12C45D357490}">
          <x15:cacheHierarchy aggregatedColumn="18"/>
        </ext>
      </extLst>
    </cacheHierarchy>
    <cacheHierarchy uniqueName="[Measures].[Count of Unit Price]" caption="Count of Unit Price" measure="1" displayFolder="" measureGroup="Sample - Superstore" count="0" hidden="1">
      <extLst>
        <ext xmlns:x15="http://schemas.microsoft.com/office/spreadsheetml/2010/11/main" uri="{B97F6D7D-B522-45F9-BDA1-12C45D357490}">
          <x15:cacheHierarchy aggregatedColumn="19"/>
        </ext>
      </extLst>
    </cacheHierarchy>
    <cacheHierarchy uniqueName="[Measures].[Varp of Lead Time]" caption="Varp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Count of Order Date]" caption="Count of Order Date" measure="1" displayFolder="" measureGroup="Sample - Superstore"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Sample - Superstore" uniqueName="[Sample - Superstore]" caption="Sample - Superstore"/>
  </dimensions>
  <measureGroups count="1">
    <measureGroup name="Sample - Superstore" caption="Sample - Superstor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y asar" refreshedDate="45996.049256712962" backgroundQuery="1" createdVersion="8" refreshedVersion="8" minRefreshableVersion="3" recordCount="0" supportSubquery="1" supportAdvancedDrill="1" xr:uid="{4D0BB787-868F-4E33-B045-40F89EE6EBB7}">
  <cacheSource type="external" connectionId="3"/>
  <cacheFields count="6">
    <cacheField name="[Sample - Superstore].[Year].[Year]" caption="Year" numFmtId="0" hierarchy="25" level="1">
      <sharedItems containsSemiMixedTypes="0" containsString="0" containsNumber="1" containsInteger="1" minValue="2014" maxValue="2017" count="4">
        <n v="2014"/>
        <n v="2015"/>
        <n v="2016"/>
        <n v="2017"/>
      </sharedItems>
      <extLst>
        <ext xmlns:x15="http://schemas.microsoft.com/office/spreadsheetml/2010/11/main" uri="{4F2E5C28-24EA-4eb8-9CBF-B6C8F9C3D259}">
          <x15:cachedUniqueNames>
            <x15:cachedUniqueName index="0" name="[Sample - Superstore].[Year].&amp;[2014]"/>
            <x15:cachedUniqueName index="1" name="[Sample - Superstore].[Year].&amp;[2015]"/>
            <x15:cachedUniqueName index="2" name="[Sample - Superstore].[Year].&amp;[2016]"/>
            <x15:cachedUniqueName index="3" name="[Sample - Superstore].[Year].&amp;[2017]"/>
          </x15:cachedUniqueNames>
        </ext>
      </extLst>
    </cacheField>
    <cacheField name="[Measures].[Sum of Sales]" caption="Sum of Sales" numFmtId="0" hierarchy="44" level="32767"/>
    <cacheField name="[Measures].[Sum of Profit]" caption="Sum of Profit" numFmtId="0" hierarchy="42" level="32767"/>
    <cacheField name="[Measures].[Sum of Quantity]" caption="Sum of Quantity" numFmtId="0" hierarchy="45" level="32767"/>
    <cacheField name="[Measures].[Distinct Count of Order ID]" caption="Distinct Count of Order ID" numFmtId="0" hierarchy="36" level="32767"/>
    <cacheField name="[Measures].[Profit Margin]" caption="Profit Margin" numFmtId="0" hierarchy="30" level="32767"/>
  </cacheFields>
  <cacheHierarchies count="49">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Date]" caption="Ship Date" attribute="1" time="1" defaultMemberUniqueName="[Sample - Superstore].[Ship Date].[All]" allUniqueName="[Sample - Superstore].[Ship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0" memberValueDatatype="130" unbalanced="0"/>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20" unbalanced="0"/>
    <cacheHierarchy uniqueName="[Sample - Superstore].[Region]" caption="Region" attribute="1" defaultMemberUniqueName="[Sample - Superstore].[Region].[All]" allUniqueName="[Sample - Superstore].[Region].[All]" dimensionUniqueName="[Sample - Superstore]" displayFolder="" count="0"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Unit Price]" caption="Unit Price" attribute="1" defaultMemberUniqueName="[Sample - Superstore].[Unit Price].[All]" allUniqueName="[Sample - Superstore].[Unit Price].[All]" dimensionUniqueName="[Sample - Superstore]" displayFolder="" count="0" memberValueDatatype="130" unbalanced="0"/>
    <cacheHierarchy uniqueName="[Sample - Superstore].[GOGS]" caption="GOGS" attribute="1" defaultMemberUniqueName="[Sample - Superstore].[GOGS].[All]" allUniqueName="[Sample - Superstore].[GOGS].[All]" dimensionUniqueName="[Sample - Superstore]" displayFolder="" count="0" memberValueDatatype="13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Discount Value]" caption="Discount Value" attribute="1" defaultMemberUniqueName="[Sample - Superstore].[Discount Value].[All]" allUniqueName="[Sample - Superstore].[Discount Value].[All]" dimensionUniqueName="[Sample - Superstore]" displayFolder="" count="0" memberValueDatatype="130"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Sample - Superstore].[Lead Time]" caption="Lead Time" attribute="1" defaultMemberUniqueName="[Sample - Superstore].[Lead Time].[All]" allUniqueName="[Sample - Superstore].[Lead Time].[All]" dimensionUniqueName="[Sample - Superstore]" displayFolder="" count="0" memberValueDatatype="5" unbalanced="0"/>
    <cacheHierarchy uniqueName="[Sample - Superstore].[Year]" caption="Year" attribute="1" defaultMemberUniqueName="[Sample - Superstore].[Year].[All]" allUniqueName="[Sample - Superstore].[Year].[All]" dimensionUniqueName="[Sample - Superstore]" displayFolder="" count="2" memberValueDatatype="20" unbalanced="0">
      <fieldsUsage count="2">
        <fieldUsage x="-1"/>
        <fieldUsage x="0"/>
      </fieldsUsage>
    </cacheHierarchy>
    <cacheHierarchy uniqueName="[Sample - Superstore].[Month]" caption="Month" attribute="1" defaultMemberUniqueName="[Sample - Superstore].[Month].[All]" allUniqueName="[Sample - Superstore].[Month].[All]" dimensionUniqueName="[Sample - Superstore]" displayFolder="" count="0" memberValueDatatype="130" unbalanced="0"/>
    <cacheHierarchy uniqueName="[Sample - Superstore].[Ship Date (Year)]" caption="Ship Date (Year)" attribute="1" defaultMemberUniqueName="[Sample - Superstore].[Ship Date (Year)].[All]" allUniqueName="[Sample - Superstore].[Ship Date (Year)].[All]" dimensionUniqueName="[Sample - Superstore]" displayFolder="" count="0" memberValueDatatype="130" unbalanced="0"/>
    <cacheHierarchy uniqueName="[Measures].[Total Sales]" caption="Total Sales" measure="1" displayFolder="" measureGroup="Sample - Superstore" count="0"/>
    <cacheHierarchy uniqueName="[Measures].[Total profit]" caption="Total profit" measure="1" displayFolder="" measureGroup="Sample - Superstore" count="0"/>
    <cacheHierarchy uniqueName="[Measures].[Profit Margin]" caption="Profit Margin" measure="1" displayFolder="" measureGroup="Sample - Superstore" count="0" oneField="1">
      <fieldsUsage count="1">
        <fieldUsage x="5"/>
      </fieldsUsage>
    </cacheHierarchy>
    <cacheHierarchy uniqueName="[Measures].[Loss Profit]" caption="Loss Profit" measure="1" displayFolder="" measureGroup="Sample - Superstore" count="0"/>
    <cacheHierarchy uniqueName="[Measures].[profit hit]" caption="profit hit" measure="1" displayFolder="" measureGroup="Sample - Superstore" count="0"/>
    <cacheHierarchy uniqueName="[Measures].[__XL_Count Sample - Superstore]" caption="__XL_Count Sample - Superstore" measure="1" displayFolder="" measureGroup="Sample - Superstore" count="0" hidden="1"/>
    <cacheHierarchy uniqueName="[Measures].[__No measures defined]" caption="__No measures defined" measure="1" displayFolder="" count="0" hidden="1"/>
    <cacheHierarchy uniqueName="[Measures].[Count of Order ID]" caption="Count of Order ID" measure="1" displayFolder="" measureGroup="Sample - Superstore"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Sample - Superstore" count="0" oneField="1" hidden="1">
      <fieldsUsage count="1">
        <fieldUsage x="4"/>
      </fieldsUsage>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mple - Superstore" count="0" hidden="1">
      <extLst>
        <ext xmlns:x15="http://schemas.microsoft.com/office/spreadsheetml/2010/11/main" uri="{B97F6D7D-B522-45F9-BDA1-12C45D357490}">
          <x15:cacheHierarchy aggregatedColumn="6"/>
        </ext>
      </extLst>
    </cacheHierarchy>
    <cacheHierarchy uniqueName="[Measures].[Distinct Count of Customer Name]" caption="Distinct Count of Customer Name" measure="1" displayFolder="" measureGroup="Sample - Superstore" count="0" hidden="1">
      <extLst>
        <ext xmlns:x15="http://schemas.microsoft.com/office/spreadsheetml/2010/11/main" uri="{B97F6D7D-B522-45F9-BDA1-12C45D357490}">
          <x15:cacheHierarchy aggregatedColumn="6"/>
        </ext>
      </extLst>
    </cacheHierarchy>
    <cacheHierarchy uniqueName="[Measures].[Sum of Lead Time]" caption="Sum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Average of Lead Time]" caption="Average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StdDev of Lead Time]" caption="StdDev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Sum of Profit]" caption="Sum of Profit" measure="1" displayFolder="" measureGroup="Sample - Superstore" count="0" oneField="1" hidden="1">
      <fieldsUsage count="1">
        <fieldUsage x="2"/>
      </fieldsUsage>
      <extLst>
        <ext xmlns:x15="http://schemas.microsoft.com/office/spreadsheetml/2010/11/main" uri="{B97F6D7D-B522-45F9-BDA1-12C45D357490}">
          <x15:cacheHierarchy aggregatedColumn="23"/>
        </ext>
      </extLst>
    </cacheHierarchy>
    <cacheHierarchy uniqueName="[Measures].[Sum of Year]" caption="Sum of Year" measure="1" displayFolder="" measureGroup="Sample - Superstore" count="0" hidden="1">
      <extLst>
        <ext xmlns:x15="http://schemas.microsoft.com/office/spreadsheetml/2010/11/main" uri="{B97F6D7D-B522-45F9-BDA1-12C45D357490}">
          <x15:cacheHierarchy aggregatedColumn="25"/>
        </ext>
      </extLst>
    </cacheHierarchy>
    <cacheHierarchy uniqueName="[Measures].[Sum of Sales]" caption="Sum of Sales" measure="1" displayFolder="" measureGroup="Sample - Superstore" count="0" oneField="1" hidden="1">
      <fieldsUsage count="1">
        <fieldUsage x="1"/>
      </fieldsUsage>
      <extLst>
        <ext xmlns:x15="http://schemas.microsoft.com/office/spreadsheetml/2010/11/main" uri="{B97F6D7D-B522-45F9-BDA1-12C45D357490}">
          <x15:cacheHierarchy aggregatedColumn="17"/>
        </ext>
      </extLst>
    </cacheHierarchy>
    <cacheHierarchy uniqueName="[Measures].[Sum of Quantity]" caption="Sum of Quantity" measure="1" displayFolder="" measureGroup="Sample - Superstore" count="0" oneField="1" hidden="1">
      <fieldsUsage count="1">
        <fieldUsage x="3"/>
      </fieldsUsage>
      <extLst>
        <ext xmlns:x15="http://schemas.microsoft.com/office/spreadsheetml/2010/11/main" uri="{B97F6D7D-B522-45F9-BDA1-12C45D357490}">
          <x15:cacheHierarchy aggregatedColumn="18"/>
        </ext>
      </extLst>
    </cacheHierarchy>
    <cacheHierarchy uniqueName="[Measures].[Count of Unit Price]" caption="Count of Unit Price" measure="1" displayFolder="" measureGroup="Sample - Superstore" count="0" hidden="1">
      <extLst>
        <ext xmlns:x15="http://schemas.microsoft.com/office/spreadsheetml/2010/11/main" uri="{B97F6D7D-B522-45F9-BDA1-12C45D357490}">
          <x15:cacheHierarchy aggregatedColumn="19"/>
        </ext>
      </extLst>
    </cacheHierarchy>
    <cacheHierarchy uniqueName="[Measures].[Varp of Lead Time]" caption="Varp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Count of Order Date]" caption="Count of Order Date" measure="1" displayFolder="" measureGroup="Sample - Superstore"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Sample - Superstore" uniqueName="[Sample - Superstore]" caption="Sample - Superstore"/>
  </dimensions>
  <measureGroups count="1">
    <measureGroup name="Sample - Superstore" caption="Sample - Superstor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y asar" refreshedDate="45996.748836689818" backgroundQuery="1" createdVersion="8" refreshedVersion="8" minRefreshableVersion="3" recordCount="0" supportSubquery="1" supportAdvancedDrill="1" xr:uid="{65A0E221-41BD-4CB8-BF27-779132F816E0}">
  <cacheSource type="external" connectionId="3"/>
  <cacheFields count="3">
    <cacheField name="[Sample - Superstore].[State].[State]" caption="State" numFmtId="0" hierarchy="10" level="1">
      <sharedItems count="49">
        <s v="Alabama"/>
        <s v="Arizona"/>
        <s v="Arkansas"/>
        <s v="California"/>
        <s v="Colorado"/>
        <s v="Connecticut"/>
        <s v="Delaware"/>
        <s v="District of Columbia"/>
        <s v="Florida"/>
        <s v="Georgia"/>
        <s v="Idaho"/>
        <s v="Illinois"/>
        <s v="Indiana"/>
        <s v="Iowa"/>
        <s v="Kansas"/>
        <s v="Kentucky"/>
        <s v="Louisiana"/>
        <s v="Maine"/>
        <s v="Maryland"/>
        <s v="Massachusetts"/>
        <s v="Michigan"/>
        <s v="Minnesota"/>
        <s v="Mississippi"/>
        <s v="Missouri"/>
        <s v="Montana"/>
        <s v="Nebraska"/>
        <s v="Nevada"/>
        <s v="New Hampshire"/>
        <s v="New Jersey"/>
        <s v="New Mexico"/>
        <s v="New York"/>
        <s v="North Carolina"/>
        <s v="North Dakota"/>
        <s v="Ohio"/>
        <s v="Oklahoma"/>
        <s v="Oregon"/>
        <s v="Pennsylvania"/>
        <s v="Rhode Island"/>
        <s v="South Carolina"/>
        <s v="South Dakota"/>
        <s v="Tennessee"/>
        <s v="Texas"/>
        <s v="Utah"/>
        <s v="Vermont"/>
        <s v="Virginia"/>
        <s v="Washington"/>
        <s v="West Virginia"/>
        <s v="Wisconsin"/>
        <s v="Wyoming"/>
      </sharedItems>
    </cacheField>
    <cacheField name="[Measures].[Sum of Profit]" caption="Sum of Profit" numFmtId="0" hierarchy="42" level="32767"/>
    <cacheField name="[Sample - Superstore].[Year].[Year]" caption="Year" numFmtId="0" hierarchy="25" level="1">
      <sharedItems containsSemiMixedTypes="0" containsNonDate="0" containsString="0"/>
    </cacheField>
  </cacheFields>
  <cacheHierarchies count="49">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Date]" caption="Ship Date" attribute="1" time="1" defaultMemberUniqueName="[Sample - Superstore].[Ship Date].[All]" allUniqueName="[Sample - Superstore].[Ship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0" memberValueDatatype="130" unbalanced="0"/>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2" memberValueDatatype="130" unbalanced="0">
      <fieldsUsage count="2">
        <fieldUsage x="-1"/>
        <fieldUsage x="0"/>
      </fieldsUsage>
    </cacheHierarchy>
    <cacheHierarchy uniqueName="[Sample - Superstore].[Postal Code]" caption="Postal Code" attribute="1" defaultMemberUniqueName="[Sample - Superstore].[Postal Code].[All]" allUniqueName="[Sample - Superstore].[Postal Code].[All]" dimensionUniqueName="[Sample - Superstore]" displayFolder="" count="0" memberValueDatatype="20" unbalanced="0"/>
    <cacheHierarchy uniqueName="[Sample - Superstore].[Region]" caption="Region" attribute="1" defaultMemberUniqueName="[Sample - Superstore].[Region].[All]" allUniqueName="[Sample - Superstore].[Region].[All]" dimensionUniqueName="[Sample - Superstore]" displayFolder="" count="0"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Unit Price]" caption="Unit Price" attribute="1" defaultMemberUniqueName="[Sample - Superstore].[Unit Price].[All]" allUniqueName="[Sample - Superstore].[Unit Price].[All]" dimensionUniqueName="[Sample - Superstore]" displayFolder="" count="0" memberValueDatatype="130" unbalanced="0"/>
    <cacheHierarchy uniqueName="[Sample - Superstore].[GOGS]" caption="GOGS" attribute="1" defaultMemberUniqueName="[Sample - Superstore].[GOGS].[All]" allUniqueName="[Sample - Superstore].[GOGS].[All]" dimensionUniqueName="[Sample - Superstore]" displayFolder="" count="0" memberValueDatatype="13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Discount Value]" caption="Discount Value" attribute="1" defaultMemberUniqueName="[Sample - Superstore].[Discount Value].[All]" allUniqueName="[Sample - Superstore].[Discount Value].[All]" dimensionUniqueName="[Sample - Superstore]" displayFolder="" count="0" memberValueDatatype="130"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Sample - Superstore].[Lead Time]" caption="Lead Time" attribute="1" defaultMemberUniqueName="[Sample - Superstore].[Lead Time].[All]" allUniqueName="[Sample - Superstore].[Lead Time].[All]" dimensionUniqueName="[Sample - Superstore]" displayFolder="" count="0" memberValueDatatype="5" unbalanced="0"/>
    <cacheHierarchy uniqueName="[Sample - Superstore].[Year]" caption="Year" attribute="1" defaultMemberUniqueName="[Sample - Superstore].[Year].[All]" allUniqueName="[Sample - Superstore].[Year].[All]" dimensionUniqueName="[Sample - Superstore]" displayFolder="" count="2" memberValueDatatype="20" unbalanced="0">
      <fieldsUsage count="2">
        <fieldUsage x="-1"/>
        <fieldUsage x="2"/>
      </fieldsUsage>
    </cacheHierarchy>
    <cacheHierarchy uniqueName="[Sample - Superstore].[Month]" caption="Month" attribute="1" defaultMemberUniqueName="[Sample - Superstore].[Month].[All]" allUniqueName="[Sample - Superstore].[Month].[All]" dimensionUniqueName="[Sample - Superstore]" displayFolder="" count="0" memberValueDatatype="130" unbalanced="0"/>
    <cacheHierarchy uniqueName="[Sample - Superstore].[Ship Date (Year)]" caption="Ship Date (Year)" attribute="1" defaultMemberUniqueName="[Sample - Superstore].[Ship Date (Year)].[All]" allUniqueName="[Sample - Superstore].[Ship Date (Year)].[All]" dimensionUniqueName="[Sample - Superstore]" displayFolder="" count="0" memberValueDatatype="130" unbalanced="0"/>
    <cacheHierarchy uniqueName="[Measures].[Total Sales]" caption="Total Sales" measure="1" displayFolder="" measureGroup="Sample - Superstore" count="0"/>
    <cacheHierarchy uniqueName="[Measures].[Total profit]" caption="Total profit" measure="1" displayFolder="" measureGroup="Sample - Superstore" count="0"/>
    <cacheHierarchy uniqueName="[Measures].[Profit Margin]" caption="Profit Margin" measure="1" displayFolder="" measureGroup="Sample - Superstore" count="0"/>
    <cacheHierarchy uniqueName="[Measures].[Loss Profit]" caption="Loss Profit" measure="1" displayFolder="" measureGroup="Sample - Superstore" count="0"/>
    <cacheHierarchy uniqueName="[Measures].[profit hit]" caption="profit hit" measure="1" displayFolder="" measureGroup="Sample - Superstore" count="0"/>
    <cacheHierarchy uniqueName="[Measures].[__XL_Count Sample - Superstore]" caption="__XL_Count Sample - Superstore" measure="1" displayFolder="" measureGroup="Sample - Superstore" count="0" hidden="1"/>
    <cacheHierarchy uniqueName="[Measures].[__No measures defined]" caption="__No measures defined" measure="1" displayFolder="" count="0" hidden="1"/>
    <cacheHierarchy uniqueName="[Measures].[Count of Order ID]" caption="Count of Order ID" measure="1" displayFolder="" measureGroup="Sample - Superstore"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Sample - Superstore" count="0" hidden="1">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mple - Superstore" count="0" hidden="1">
      <extLst>
        <ext xmlns:x15="http://schemas.microsoft.com/office/spreadsheetml/2010/11/main" uri="{B97F6D7D-B522-45F9-BDA1-12C45D357490}">
          <x15:cacheHierarchy aggregatedColumn="6"/>
        </ext>
      </extLst>
    </cacheHierarchy>
    <cacheHierarchy uniqueName="[Measures].[Distinct Count of Customer Name]" caption="Distinct Count of Customer Name" measure="1" displayFolder="" measureGroup="Sample - Superstore" count="0" hidden="1">
      <extLst>
        <ext xmlns:x15="http://schemas.microsoft.com/office/spreadsheetml/2010/11/main" uri="{B97F6D7D-B522-45F9-BDA1-12C45D357490}">
          <x15:cacheHierarchy aggregatedColumn="6"/>
        </ext>
      </extLst>
    </cacheHierarchy>
    <cacheHierarchy uniqueName="[Measures].[Sum of Lead Time]" caption="Sum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Average of Lead Time]" caption="Average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StdDev of Lead Time]" caption="StdDev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Sum of Profit]" caption="Sum of Profit" measure="1" displayFolder="" measureGroup="Sample - Superstore" count="0" oneField="1" hidden="1">
      <fieldsUsage count="1">
        <fieldUsage x="1"/>
      </fieldsUsage>
      <extLst>
        <ext xmlns:x15="http://schemas.microsoft.com/office/spreadsheetml/2010/11/main" uri="{B97F6D7D-B522-45F9-BDA1-12C45D357490}">
          <x15:cacheHierarchy aggregatedColumn="23"/>
        </ext>
      </extLst>
    </cacheHierarchy>
    <cacheHierarchy uniqueName="[Measures].[Sum of Year]" caption="Sum of Year" measure="1" displayFolder="" measureGroup="Sample - Superstore" count="0" hidden="1">
      <extLst>
        <ext xmlns:x15="http://schemas.microsoft.com/office/spreadsheetml/2010/11/main" uri="{B97F6D7D-B522-45F9-BDA1-12C45D357490}">
          <x15:cacheHierarchy aggregatedColumn="25"/>
        </ext>
      </extLst>
    </cacheHierarchy>
    <cacheHierarchy uniqueName="[Measures].[Sum of Sales]" caption="Sum of Sales" measure="1" displayFolder="" measureGroup="Sample - Superstore" count="0" hidden="1">
      <extLst>
        <ext xmlns:x15="http://schemas.microsoft.com/office/spreadsheetml/2010/11/main" uri="{B97F6D7D-B522-45F9-BDA1-12C45D357490}">
          <x15:cacheHierarchy aggregatedColumn="17"/>
        </ext>
      </extLst>
    </cacheHierarchy>
    <cacheHierarchy uniqueName="[Measures].[Sum of Quantity]" caption="Sum of Quantity" measure="1" displayFolder="" measureGroup="Sample - Superstore" count="0" hidden="1">
      <extLst>
        <ext xmlns:x15="http://schemas.microsoft.com/office/spreadsheetml/2010/11/main" uri="{B97F6D7D-B522-45F9-BDA1-12C45D357490}">
          <x15:cacheHierarchy aggregatedColumn="18"/>
        </ext>
      </extLst>
    </cacheHierarchy>
    <cacheHierarchy uniqueName="[Measures].[Count of Unit Price]" caption="Count of Unit Price" measure="1" displayFolder="" measureGroup="Sample - Superstore" count="0" hidden="1">
      <extLst>
        <ext xmlns:x15="http://schemas.microsoft.com/office/spreadsheetml/2010/11/main" uri="{B97F6D7D-B522-45F9-BDA1-12C45D357490}">
          <x15:cacheHierarchy aggregatedColumn="19"/>
        </ext>
      </extLst>
    </cacheHierarchy>
    <cacheHierarchy uniqueName="[Measures].[Varp of Lead Time]" caption="Varp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Count of Order Date]" caption="Count of Order Date" measure="1" displayFolder="" measureGroup="Sample - Superstore"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Sample - Superstore" uniqueName="[Sample - Superstore]" caption="Sample - Superstore"/>
  </dimensions>
  <measureGroups count="1">
    <measureGroup name="Sample - Superstore" caption="Sample - Superstor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y asar" refreshedDate="45996.748837962965" backgroundQuery="1" createdVersion="8" refreshedVersion="8" minRefreshableVersion="3" recordCount="0" supportSubquery="1" supportAdvancedDrill="1" xr:uid="{10BD1E2A-10F6-49D5-8AA9-03F60FCB82F5}">
  <cacheSource type="external" connectionId="3"/>
  <cacheFields count="3">
    <cacheField name="[Measures].[Profit Margin]" caption="Profit Margin" numFmtId="0" hierarchy="30" level="32767"/>
    <cacheField name="[Sample - Superstore].[Month].[Month]" caption="Month" numFmtId="0" hierarchy="26" level="1">
      <sharedItems count="12">
        <s v="Apr"/>
        <s v="Aug"/>
        <s v="Dec"/>
        <s v="Feb"/>
        <s v="Jan"/>
        <s v="Jul"/>
        <s v="Jun"/>
        <s v="Mar"/>
        <s v="May"/>
        <s v="Nov"/>
        <s v="Oct"/>
        <s v="Sep"/>
      </sharedItems>
    </cacheField>
    <cacheField name="[Sample - Superstore].[Year].[Year]" caption="Year" numFmtId="0" hierarchy="25" level="1">
      <sharedItems containsSemiMixedTypes="0" containsNonDate="0" containsString="0"/>
    </cacheField>
  </cacheFields>
  <cacheHierarchies count="49">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Date]" caption="Ship Date" attribute="1" time="1" defaultMemberUniqueName="[Sample - Superstore].[Ship Date].[All]" allUniqueName="[Sample - Superstore].[Ship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0" memberValueDatatype="130" unbalanced="0"/>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20" unbalanced="0"/>
    <cacheHierarchy uniqueName="[Sample - Superstore].[Region]" caption="Region" attribute="1" defaultMemberUniqueName="[Sample - Superstore].[Region].[All]" allUniqueName="[Sample - Superstore].[Region].[All]" dimensionUniqueName="[Sample - Superstore]" displayFolder="" count="0"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Unit Price]" caption="Unit Price" attribute="1" defaultMemberUniqueName="[Sample - Superstore].[Unit Price].[All]" allUniqueName="[Sample - Superstore].[Unit Price].[All]" dimensionUniqueName="[Sample - Superstore]" displayFolder="" count="0" memberValueDatatype="130" unbalanced="0"/>
    <cacheHierarchy uniqueName="[Sample - Superstore].[GOGS]" caption="GOGS" attribute="1" defaultMemberUniqueName="[Sample - Superstore].[GOGS].[All]" allUniqueName="[Sample - Superstore].[GOGS].[All]" dimensionUniqueName="[Sample - Superstore]" displayFolder="" count="0" memberValueDatatype="13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Discount Value]" caption="Discount Value" attribute="1" defaultMemberUniqueName="[Sample - Superstore].[Discount Value].[All]" allUniqueName="[Sample - Superstore].[Discount Value].[All]" dimensionUniqueName="[Sample - Superstore]" displayFolder="" count="0" memberValueDatatype="130"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Sample - Superstore].[Lead Time]" caption="Lead Time" attribute="1" defaultMemberUniqueName="[Sample - Superstore].[Lead Time].[All]" allUniqueName="[Sample - Superstore].[Lead Time].[All]" dimensionUniqueName="[Sample - Superstore]" displayFolder="" count="0" memberValueDatatype="5" unbalanced="0"/>
    <cacheHierarchy uniqueName="[Sample - Superstore].[Year]" caption="Year" attribute="1" defaultMemberUniqueName="[Sample - Superstore].[Year].[All]" allUniqueName="[Sample - Superstore].[Year].[All]" dimensionUniqueName="[Sample - Superstore]" displayFolder="" count="2" memberValueDatatype="20" unbalanced="0">
      <fieldsUsage count="2">
        <fieldUsage x="-1"/>
        <fieldUsage x="2"/>
      </fieldsUsage>
    </cacheHierarchy>
    <cacheHierarchy uniqueName="[Sample - Superstore].[Month]" caption="Month" attribute="1" defaultMemberUniqueName="[Sample - Superstore].[Month].[All]" allUniqueName="[Sample - Superstore].[Month].[All]" dimensionUniqueName="[Sample - Superstore]" displayFolder="" count="2" memberValueDatatype="130" unbalanced="0">
      <fieldsUsage count="2">
        <fieldUsage x="-1"/>
        <fieldUsage x="1"/>
      </fieldsUsage>
    </cacheHierarchy>
    <cacheHierarchy uniqueName="[Sample - Superstore].[Ship Date (Year)]" caption="Ship Date (Year)" attribute="1" defaultMemberUniqueName="[Sample - Superstore].[Ship Date (Year)].[All]" allUniqueName="[Sample - Superstore].[Ship Date (Year)].[All]" dimensionUniqueName="[Sample - Superstore]" displayFolder="" count="0" memberValueDatatype="130" unbalanced="0"/>
    <cacheHierarchy uniqueName="[Measures].[Total Sales]" caption="Total Sales" measure="1" displayFolder="" measureGroup="Sample - Superstore" count="0"/>
    <cacheHierarchy uniqueName="[Measures].[Total profit]" caption="Total profit" measure="1" displayFolder="" measureGroup="Sample - Superstore" count="0"/>
    <cacheHierarchy uniqueName="[Measures].[Profit Margin]" caption="Profit Margin" measure="1" displayFolder="" measureGroup="Sample - Superstore" count="0" oneField="1">
      <fieldsUsage count="1">
        <fieldUsage x="0"/>
      </fieldsUsage>
    </cacheHierarchy>
    <cacheHierarchy uniqueName="[Measures].[Loss Profit]" caption="Loss Profit" measure="1" displayFolder="" measureGroup="Sample - Superstore" count="0"/>
    <cacheHierarchy uniqueName="[Measures].[profit hit]" caption="profit hit" measure="1" displayFolder="" measureGroup="Sample - Superstore" count="0"/>
    <cacheHierarchy uniqueName="[Measures].[__XL_Count Sample - Superstore]" caption="__XL_Count Sample - Superstore" measure="1" displayFolder="" measureGroup="Sample - Superstore" count="0" hidden="1"/>
    <cacheHierarchy uniqueName="[Measures].[__No measures defined]" caption="__No measures defined" measure="1" displayFolder="" count="0" hidden="1"/>
    <cacheHierarchy uniqueName="[Measures].[Count of Order ID]" caption="Count of Order ID" measure="1" displayFolder="" measureGroup="Sample - Superstore"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Sample - Superstore" count="0" hidden="1">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mple - Superstore" count="0" hidden="1">
      <extLst>
        <ext xmlns:x15="http://schemas.microsoft.com/office/spreadsheetml/2010/11/main" uri="{B97F6D7D-B522-45F9-BDA1-12C45D357490}">
          <x15:cacheHierarchy aggregatedColumn="6"/>
        </ext>
      </extLst>
    </cacheHierarchy>
    <cacheHierarchy uniqueName="[Measures].[Distinct Count of Customer Name]" caption="Distinct Count of Customer Name" measure="1" displayFolder="" measureGroup="Sample - Superstore" count="0" hidden="1">
      <extLst>
        <ext xmlns:x15="http://schemas.microsoft.com/office/spreadsheetml/2010/11/main" uri="{B97F6D7D-B522-45F9-BDA1-12C45D357490}">
          <x15:cacheHierarchy aggregatedColumn="6"/>
        </ext>
      </extLst>
    </cacheHierarchy>
    <cacheHierarchy uniqueName="[Measures].[Sum of Lead Time]" caption="Sum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Average of Lead Time]" caption="Average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StdDev of Lead Time]" caption="StdDev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Sum of Profit]" caption="Sum of Profit" measure="1" displayFolder="" measureGroup="Sample - Superstore"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Sample - Superstore" count="0" hidden="1">
      <extLst>
        <ext xmlns:x15="http://schemas.microsoft.com/office/spreadsheetml/2010/11/main" uri="{B97F6D7D-B522-45F9-BDA1-12C45D357490}">
          <x15:cacheHierarchy aggregatedColumn="25"/>
        </ext>
      </extLst>
    </cacheHierarchy>
    <cacheHierarchy uniqueName="[Measures].[Sum of Sales]" caption="Sum of Sales" measure="1" displayFolder="" measureGroup="Sample - Superstore" count="0" hidden="1">
      <extLst>
        <ext xmlns:x15="http://schemas.microsoft.com/office/spreadsheetml/2010/11/main" uri="{B97F6D7D-B522-45F9-BDA1-12C45D357490}">
          <x15:cacheHierarchy aggregatedColumn="17"/>
        </ext>
      </extLst>
    </cacheHierarchy>
    <cacheHierarchy uniqueName="[Measures].[Sum of Quantity]" caption="Sum of Quantity" measure="1" displayFolder="" measureGroup="Sample - Superstore" count="0" hidden="1">
      <extLst>
        <ext xmlns:x15="http://schemas.microsoft.com/office/spreadsheetml/2010/11/main" uri="{B97F6D7D-B522-45F9-BDA1-12C45D357490}">
          <x15:cacheHierarchy aggregatedColumn="18"/>
        </ext>
      </extLst>
    </cacheHierarchy>
    <cacheHierarchy uniqueName="[Measures].[Count of Unit Price]" caption="Count of Unit Price" measure="1" displayFolder="" measureGroup="Sample - Superstore" count="0" hidden="1">
      <extLst>
        <ext xmlns:x15="http://schemas.microsoft.com/office/spreadsheetml/2010/11/main" uri="{B97F6D7D-B522-45F9-BDA1-12C45D357490}">
          <x15:cacheHierarchy aggregatedColumn="19"/>
        </ext>
      </extLst>
    </cacheHierarchy>
    <cacheHierarchy uniqueName="[Measures].[Varp of Lead Time]" caption="Varp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Count of Order Date]" caption="Count of Order Date" measure="1" displayFolder="" measureGroup="Sample - Superstore"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Sample - Superstore" uniqueName="[Sample - Superstore]" caption="Sample - Superstore"/>
  </dimensions>
  <measureGroups count="1">
    <measureGroup name="Sample - Superstore" caption="Sample - Superstor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y asar" refreshedDate="45996.748838657404" backgroundQuery="1" createdVersion="8" refreshedVersion="8" minRefreshableVersion="3" recordCount="0" supportSubquery="1" supportAdvancedDrill="1" xr:uid="{96EFED5F-F995-4147-9135-87195C4B7773}">
  <cacheSource type="external" connectionId="3"/>
  <cacheFields count="3">
    <cacheField name="[Sample - Superstore].[Month].[Month]" caption="Month" numFmtId="0" hierarchy="26" level="1">
      <sharedItems count="12">
        <s v="Apr"/>
        <s v="Aug"/>
        <s v="Dec"/>
        <s v="Feb"/>
        <s v="Jan"/>
        <s v="Jul"/>
        <s v="Jun"/>
        <s v="Mar"/>
        <s v="May"/>
        <s v="Nov"/>
        <s v="Oct"/>
        <s v="Sep"/>
      </sharedItems>
    </cacheField>
    <cacheField name="[Measures].[Distinct Count of Order ID]" caption="Distinct Count of Order ID" numFmtId="0" hierarchy="36" level="32767"/>
    <cacheField name="[Sample - Superstore].[Year].[Year]" caption="Year" numFmtId="0" hierarchy="25" level="1">
      <sharedItems containsSemiMixedTypes="0" containsNonDate="0" containsString="0"/>
    </cacheField>
  </cacheFields>
  <cacheHierarchies count="49">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Date]" caption="Ship Date" attribute="1" time="1" defaultMemberUniqueName="[Sample - Superstore].[Ship Date].[All]" allUniqueName="[Sample - Superstore].[Ship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0" memberValueDatatype="130" unbalanced="0"/>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20" unbalanced="0"/>
    <cacheHierarchy uniqueName="[Sample - Superstore].[Region]" caption="Region" attribute="1" defaultMemberUniqueName="[Sample - Superstore].[Region].[All]" allUniqueName="[Sample - Superstore].[Region].[All]" dimensionUniqueName="[Sample - Superstore]" displayFolder="" count="0"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Unit Price]" caption="Unit Price" attribute="1" defaultMemberUniqueName="[Sample - Superstore].[Unit Price].[All]" allUniqueName="[Sample - Superstore].[Unit Price].[All]" dimensionUniqueName="[Sample - Superstore]" displayFolder="" count="0" memberValueDatatype="130" unbalanced="0"/>
    <cacheHierarchy uniqueName="[Sample - Superstore].[GOGS]" caption="GOGS" attribute="1" defaultMemberUniqueName="[Sample - Superstore].[GOGS].[All]" allUniqueName="[Sample - Superstore].[GOGS].[All]" dimensionUniqueName="[Sample - Superstore]" displayFolder="" count="0" memberValueDatatype="13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Discount Value]" caption="Discount Value" attribute="1" defaultMemberUniqueName="[Sample - Superstore].[Discount Value].[All]" allUniqueName="[Sample - Superstore].[Discount Value].[All]" dimensionUniqueName="[Sample - Superstore]" displayFolder="" count="0" memberValueDatatype="130"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Sample - Superstore].[Lead Time]" caption="Lead Time" attribute="1" defaultMemberUniqueName="[Sample - Superstore].[Lead Time].[All]" allUniqueName="[Sample - Superstore].[Lead Time].[All]" dimensionUniqueName="[Sample - Superstore]" displayFolder="" count="0" memberValueDatatype="5" unbalanced="0"/>
    <cacheHierarchy uniqueName="[Sample - Superstore].[Year]" caption="Year" attribute="1" defaultMemberUniqueName="[Sample - Superstore].[Year].[All]" allUniqueName="[Sample - Superstore].[Year].[All]" dimensionUniqueName="[Sample - Superstore]" displayFolder="" count="2" memberValueDatatype="20" unbalanced="0">
      <fieldsUsage count="2">
        <fieldUsage x="-1"/>
        <fieldUsage x="2"/>
      </fieldsUsage>
    </cacheHierarchy>
    <cacheHierarchy uniqueName="[Sample - Superstore].[Month]" caption="Month" attribute="1" defaultMemberUniqueName="[Sample - Superstore].[Month].[All]" allUniqueName="[Sample - Superstore].[Month].[All]" dimensionUniqueName="[Sample - Superstore]" displayFolder="" count="2" memberValueDatatype="130" unbalanced="0">
      <fieldsUsage count="2">
        <fieldUsage x="-1"/>
        <fieldUsage x="0"/>
      </fieldsUsage>
    </cacheHierarchy>
    <cacheHierarchy uniqueName="[Sample - Superstore].[Ship Date (Year)]" caption="Ship Date (Year)" attribute="1" defaultMemberUniqueName="[Sample - Superstore].[Ship Date (Year)].[All]" allUniqueName="[Sample - Superstore].[Ship Date (Year)].[All]" dimensionUniqueName="[Sample - Superstore]" displayFolder="" count="0" memberValueDatatype="130" unbalanced="0"/>
    <cacheHierarchy uniqueName="[Measures].[Total Sales]" caption="Total Sales" measure="1" displayFolder="" measureGroup="Sample - Superstore" count="0"/>
    <cacheHierarchy uniqueName="[Measures].[Total profit]" caption="Total profit" measure="1" displayFolder="" measureGroup="Sample - Superstore" count="0"/>
    <cacheHierarchy uniqueName="[Measures].[Profit Margin]" caption="Profit Margin" measure="1" displayFolder="" measureGroup="Sample - Superstore" count="0"/>
    <cacheHierarchy uniqueName="[Measures].[Loss Profit]" caption="Loss Profit" measure="1" displayFolder="" measureGroup="Sample - Superstore" count="0"/>
    <cacheHierarchy uniqueName="[Measures].[profit hit]" caption="profit hit" measure="1" displayFolder="" measureGroup="Sample - Superstore" count="0"/>
    <cacheHierarchy uniqueName="[Measures].[__XL_Count Sample - Superstore]" caption="__XL_Count Sample - Superstore" measure="1" displayFolder="" measureGroup="Sample - Superstore" count="0" hidden="1"/>
    <cacheHierarchy uniqueName="[Measures].[__No measures defined]" caption="__No measures defined" measure="1" displayFolder="" count="0" hidden="1"/>
    <cacheHierarchy uniqueName="[Measures].[Count of Order ID]" caption="Count of Order ID" measure="1" displayFolder="" measureGroup="Sample - Superstore"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Sample - Superstore" count="0" oneField="1" hidden="1">
      <fieldsUsage count="1">
        <fieldUsage x="1"/>
      </fieldsUsage>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mple - Superstore" count="0" hidden="1">
      <extLst>
        <ext xmlns:x15="http://schemas.microsoft.com/office/spreadsheetml/2010/11/main" uri="{B97F6D7D-B522-45F9-BDA1-12C45D357490}">
          <x15:cacheHierarchy aggregatedColumn="6"/>
        </ext>
      </extLst>
    </cacheHierarchy>
    <cacheHierarchy uniqueName="[Measures].[Distinct Count of Customer Name]" caption="Distinct Count of Customer Name" measure="1" displayFolder="" measureGroup="Sample - Superstore" count="0" hidden="1">
      <extLst>
        <ext xmlns:x15="http://schemas.microsoft.com/office/spreadsheetml/2010/11/main" uri="{B97F6D7D-B522-45F9-BDA1-12C45D357490}">
          <x15:cacheHierarchy aggregatedColumn="6"/>
        </ext>
      </extLst>
    </cacheHierarchy>
    <cacheHierarchy uniqueName="[Measures].[Sum of Lead Time]" caption="Sum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Average of Lead Time]" caption="Average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StdDev of Lead Time]" caption="StdDev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Sum of Profit]" caption="Sum of Profit" measure="1" displayFolder="" measureGroup="Sample - Superstore"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Sample - Superstore" count="0" hidden="1">
      <extLst>
        <ext xmlns:x15="http://schemas.microsoft.com/office/spreadsheetml/2010/11/main" uri="{B97F6D7D-B522-45F9-BDA1-12C45D357490}">
          <x15:cacheHierarchy aggregatedColumn="25"/>
        </ext>
      </extLst>
    </cacheHierarchy>
    <cacheHierarchy uniqueName="[Measures].[Sum of Sales]" caption="Sum of Sales" measure="1" displayFolder="" measureGroup="Sample - Superstore" count="0" hidden="1">
      <extLst>
        <ext xmlns:x15="http://schemas.microsoft.com/office/spreadsheetml/2010/11/main" uri="{B97F6D7D-B522-45F9-BDA1-12C45D357490}">
          <x15:cacheHierarchy aggregatedColumn="17"/>
        </ext>
      </extLst>
    </cacheHierarchy>
    <cacheHierarchy uniqueName="[Measures].[Sum of Quantity]" caption="Sum of Quantity" measure="1" displayFolder="" measureGroup="Sample - Superstore" count="0" hidden="1">
      <extLst>
        <ext xmlns:x15="http://schemas.microsoft.com/office/spreadsheetml/2010/11/main" uri="{B97F6D7D-B522-45F9-BDA1-12C45D357490}">
          <x15:cacheHierarchy aggregatedColumn="18"/>
        </ext>
      </extLst>
    </cacheHierarchy>
    <cacheHierarchy uniqueName="[Measures].[Count of Unit Price]" caption="Count of Unit Price" measure="1" displayFolder="" measureGroup="Sample - Superstore" count="0" hidden="1">
      <extLst>
        <ext xmlns:x15="http://schemas.microsoft.com/office/spreadsheetml/2010/11/main" uri="{B97F6D7D-B522-45F9-BDA1-12C45D357490}">
          <x15:cacheHierarchy aggregatedColumn="19"/>
        </ext>
      </extLst>
    </cacheHierarchy>
    <cacheHierarchy uniqueName="[Measures].[Varp of Lead Time]" caption="Varp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Count of Order Date]" caption="Count of Order Date" measure="1" displayFolder="" measureGroup="Sample - Superstore"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Sample - Superstore" uniqueName="[Sample - Superstore]" caption="Sample - Superstore"/>
  </dimensions>
  <measureGroups count="1">
    <measureGroup name="Sample - Superstore" caption="Sample - Superstor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y asar" refreshedDate="45996.748839583335" backgroundQuery="1" createdVersion="8" refreshedVersion="8" minRefreshableVersion="3" recordCount="0" supportSubquery="1" supportAdvancedDrill="1" xr:uid="{B9BB1C8A-47F5-4255-8174-521ABD2678D2}">
  <cacheSource type="external" connectionId="3"/>
  <cacheFields count="3">
    <cacheField name="[Measures].[Sum of Profit]" caption="Sum of Profit" numFmtId="0" hierarchy="42" level="32767"/>
    <cacheField name="[Sample - Superstore].[Month].[Month]" caption="Month" numFmtId="0" hierarchy="26" level="1">
      <sharedItems count="12">
        <s v="Apr"/>
        <s v="Aug"/>
        <s v="Dec"/>
        <s v="Feb"/>
        <s v="Jan"/>
        <s v="Jul"/>
        <s v="Jun"/>
        <s v="Mar"/>
        <s v="May"/>
        <s v="Nov"/>
        <s v="Oct"/>
        <s v="Sep"/>
      </sharedItems>
    </cacheField>
    <cacheField name="[Sample - Superstore].[Year].[Year]" caption="Year" numFmtId="0" hierarchy="25" level="1">
      <sharedItems containsSemiMixedTypes="0" containsNonDate="0" containsString="0"/>
    </cacheField>
  </cacheFields>
  <cacheHierarchies count="49">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Date]" caption="Ship Date" attribute="1" time="1" defaultMemberUniqueName="[Sample - Superstore].[Ship Date].[All]" allUniqueName="[Sample - Superstore].[Ship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0" memberValueDatatype="130" unbalanced="0"/>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20" unbalanced="0"/>
    <cacheHierarchy uniqueName="[Sample - Superstore].[Region]" caption="Region" attribute="1" defaultMemberUniqueName="[Sample - Superstore].[Region].[All]" allUniqueName="[Sample - Superstore].[Region].[All]" dimensionUniqueName="[Sample - Superstore]" displayFolder="" count="0"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Unit Price]" caption="Unit Price" attribute="1" defaultMemberUniqueName="[Sample - Superstore].[Unit Price].[All]" allUniqueName="[Sample - Superstore].[Unit Price].[All]" dimensionUniqueName="[Sample - Superstore]" displayFolder="" count="0" memberValueDatatype="130" unbalanced="0"/>
    <cacheHierarchy uniqueName="[Sample - Superstore].[GOGS]" caption="GOGS" attribute="1" defaultMemberUniqueName="[Sample - Superstore].[GOGS].[All]" allUniqueName="[Sample - Superstore].[GOGS].[All]" dimensionUniqueName="[Sample - Superstore]" displayFolder="" count="0" memberValueDatatype="13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Discount Value]" caption="Discount Value" attribute="1" defaultMemberUniqueName="[Sample - Superstore].[Discount Value].[All]" allUniqueName="[Sample - Superstore].[Discount Value].[All]" dimensionUniqueName="[Sample - Superstore]" displayFolder="" count="0" memberValueDatatype="130"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Sample - Superstore].[Lead Time]" caption="Lead Time" attribute="1" defaultMemberUniqueName="[Sample - Superstore].[Lead Time].[All]" allUniqueName="[Sample - Superstore].[Lead Time].[All]" dimensionUniqueName="[Sample - Superstore]" displayFolder="" count="0" memberValueDatatype="5" unbalanced="0"/>
    <cacheHierarchy uniqueName="[Sample - Superstore].[Year]" caption="Year" attribute="1" defaultMemberUniqueName="[Sample - Superstore].[Year].[All]" allUniqueName="[Sample - Superstore].[Year].[All]" dimensionUniqueName="[Sample - Superstore]" displayFolder="" count="2" memberValueDatatype="20" unbalanced="0">
      <fieldsUsage count="2">
        <fieldUsage x="-1"/>
        <fieldUsage x="2"/>
      </fieldsUsage>
    </cacheHierarchy>
    <cacheHierarchy uniqueName="[Sample - Superstore].[Month]" caption="Month" attribute="1" defaultMemberUniqueName="[Sample - Superstore].[Month].[All]" allUniqueName="[Sample - Superstore].[Month].[All]" dimensionUniqueName="[Sample - Superstore]" displayFolder="" count="2" memberValueDatatype="130" unbalanced="0">
      <fieldsUsage count="2">
        <fieldUsage x="-1"/>
        <fieldUsage x="1"/>
      </fieldsUsage>
    </cacheHierarchy>
    <cacheHierarchy uniqueName="[Sample - Superstore].[Ship Date (Year)]" caption="Ship Date (Year)" attribute="1" defaultMemberUniqueName="[Sample - Superstore].[Ship Date (Year)].[All]" allUniqueName="[Sample - Superstore].[Ship Date (Year)].[All]" dimensionUniqueName="[Sample - Superstore]" displayFolder="" count="0" memberValueDatatype="130" unbalanced="0"/>
    <cacheHierarchy uniqueName="[Measures].[Total Sales]" caption="Total Sales" measure="1" displayFolder="" measureGroup="Sample - Superstore" count="0"/>
    <cacheHierarchy uniqueName="[Measures].[Total profit]" caption="Total profit" measure="1" displayFolder="" measureGroup="Sample - Superstore" count="0"/>
    <cacheHierarchy uniqueName="[Measures].[Profit Margin]" caption="Profit Margin" measure="1" displayFolder="" measureGroup="Sample - Superstore" count="0"/>
    <cacheHierarchy uniqueName="[Measures].[Loss Profit]" caption="Loss Profit" measure="1" displayFolder="" measureGroup="Sample - Superstore" count="0"/>
    <cacheHierarchy uniqueName="[Measures].[profit hit]" caption="profit hit" measure="1" displayFolder="" measureGroup="Sample - Superstore" count="0"/>
    <cacheHierarchy uniqueName="[Measures].[__XL_Count Sample - Superstore]" caption="__XL_Count Sample - Superstore" measure="1" displayFolder="" measureGroup="Sample - Superstore" count="0" hidden="1"/>
    <cacheHierarchy uniqueName="[Measures].[__No measures defined]" caption="__No measures defined" measure="1" displayFolder="" count="0" hidden="1"/>
    <cacheHierarchy uniqueName="[Measures].[Count of Order ID]" caption="Count of Order ID" measure="1" displayFolder="" measureGroup="Sample - Superstore"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Sample - Superstore" count="0" hidden="1">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mple - Superstore" count="0" hidden="1">
      <extLst>
        <ext xmlns:x15="http://schemas.microsoft.com/office/spreadsheetml/2010/11/main" uri="{B97F6D7D-B522-45F9-BDA1-12C45D357490}">
          <x15:cacheHierarchy aggregatedColumn="6"/>
        </ext>
      </extLst>
    </cacheHierarchy>
    <cacheHierarchy uniqueName="[Measures].[Distinct Count of Customer Name]" caption="Distinct Count of Customer Name" measure="1" displayFolder="" measureGroup="Sample - Superstore" count="0" hidden="1">
      <extLst>
        <ext xmlns:x15="http://schemas.microsoft.com/office/spreadsheetml/2010/11/main" uri="{B97F6D7D-B522-45F9-BDA1-12C45D357490}">
          <x15:cacheHierarchy aggregatedColumn="6"/>
        </ext>
      </extLst>
    </cacheHierarchy>
    <cacheHierarchy uniqueName="[Measures].[Sum of Lead Time]" caption="Sum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Average of Lead Time]" caption="Average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StdDev of Lead Time]" caption="StdDev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Sum of Profit]" caption="Sum of Profit" measure="1" displayFolder="" measureGroup="Sample - Superstore" count="0" oneField="1" hidden="1">
      <fieldsUsage count="1">
        <fieldUsage x="0"/>
      </fieldsUsage>
      <extLst>
        <ext xmlns:x15="http://schemas.microsoft.com/office/spreadsheetml/2010/11/main" uri="{B97F6D7D-B522-45F9-BDA1-12C45D357490}">
          <x15:cacheHierarchy aggregatedColumn="23"/>
        </ext>
      </extLst>
    </cacheHierarchy>
    <cacheHierarchy uniqueName="[Measures].[Sum of Year]" caption="Sum of Year" measure="1" displayFolder="" measureGroup="Sample - Superstore" count="0" hidden="1">
      <extLst>
        <ext xmlns:x15="http://schemas.microsoft.com/office/spreadsheetml/2010/11/main" uri="{B97F6D7D-B522-45F9-BDA1-12C45D357490}">
          <x15:cacheHierarchy aggregatedColumn="25"/>
        </ext>
      </extLst>
    </cacheHierarchy>
    <cacheHierarchy uniqueName="[Measures].[Sum of Sales]" caption="Sum of Sales" measure="1" displayFolder="" measureGroup="Sample - Superstore" count="0" hidden="1">
      <extLst>
        <ext xmlns:x15="http://schemas.microsoft.com/office/spreadsheetml/2010/11/main" uri="{B97F6D7D-B522-45F9-BDA1-12C45D357490}">
          <x15:cacheHierarchy aggregatedColumn="17"/>
        </ext>
      </extLst>
    </cacheHierarchy>
    <cacheHierarchy uniqueName="[Measures].[Sum of Quantity]" caption="Sum of Quantity" measure="1" displayFolder="" measureGroup="Sample - Superstore" count="0" hidden="1">
      <extLst>
        <ext xmlns:x15="http://schemas.microsoft.com/office/spreadsheetml/2010/11/main" uri="{B97F6D7D-B522-45F9-BDA1-12C45D357490}">
          <x15:cacheHierarchy aggregatedColumn="18"/>
        </ext>
      </extLst>
    </cacheHierarchy>
    <cacheHierarchy uniqueName="[Measures].[Count of Unit Price]" caption="Count of Unit Price" measure="1" displayFolder="" measureGroup="Sample - Superstore" count="0" hidden="1">
      <extLst>
        <ext xmlns:x15="http://schemas.microsoft.com/office/spreadsheetml/2010/11/main" uri="{B97F6D7D-B522-45F9-BDA1-12C45D357490}">
          <x15:cacheHierarchy aggregatedColumn="19"/>
        </ext>
      </extLst>
    </cacheHierarchy>
    <cacheHierarchy uniqueName="[Measures].[Varp of Lead Time]" caption="Varp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Count of Order Date]" caption="Count of Order Date" measure="1" displayFolder="" measureGroup="Sample - Superstore"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Sample - Superstore" uniqueName="[Sample - Superstore]" caption="Sample - Superstore"/>
  </dimensions>
  <measureGroups count="1">
    <measureGroup name="Sample - Superstore" caption="Sample - Superstor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y asar" refreshedDate="45996.748840856482" backgroundQuery="1" createdVersion="8" refreshedVersion="8" minRefreshableVersion="3" recordCount="0" supportSubquery="1" supportAdvancedDrill="1" xr:uid="{DB51F422-D840-496C-AEFD-215D1A636156}">
  <cacheSource type="external" connectionId="3"/>
  <cacheFields count="3">
    <cacheField name="[Sample - Superstore].[Month].[Month]" caption="Month" numFmtId="0" hierarchy="26" level="1">
      <sharedItems count="12">
        <s v="Apr"/>
        <s v="Aug"/>
        <s v="Dec"/>
        <s v="Feb"/>
        <s v="Jan"/>
        <s v="Jul"/>
        <s v="Jun"/>
        <s v="Mar"/>
        <s v="May"/>
        <s v="Nov"/>
        <s v="Oct"/>
        <s v="Sep"/>
      </sharedItems>
    </cacheField>
    <cacheField name="[Measures].[Sum of Quantity]" caption="Sum of Quantity" numFmtId="0" hierarchy="45" level="32767"/>
    <cacheField name="[Sample - Superstore].[Year].[Year]" caption="Year" numFmtId="0" hierarchy="25" level="1">
      <sharedItems containsSemiMixedTypes="0" containsNonDate="0" containsString="0"/>
    </cacheField>
  </cacheFields>
  <cacheHierarchies count="49">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Date]" caption="Ship Date" attribute="1" time="1" defaultMemberUniqueName="[Sample - Superstore].[Ship Date].[All]" allUniqueName="[Sample - Superstore].[Ship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0" memberValueDatatype="130" unbalanced="0"/>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20" unbalanced="0"/>
    <cacheHierarchy uniqueName="[Sample - Superstore].[Region]" caption="Region" attribute="1" defaultMemberUniqueName="[Sample - Superstore].[Region].[All]" allUniqueName="[Sample - Superstore].[Region].[All]" dimensionUniqueName="[Sample - Superstore]" displayFolder="" count="0"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Unit Price]" caption="Unit Price" attribute="1" defaultMemberUniqueName="[Sample - Superstore].[Unit Price].[All]" allUniqueName="[Sample - Superstore].[Unit Price].[All]" dimensionUniqueName="[Sample - Superstore]" displayFolder="" count="0" memberValueDatatype="130" unbalanced="0"/>
    <cacheHierarchy uniqueName="[Sample - Superstore].[GOGS]" caption="GOGS" attribute="1" defaultMemberUniqueName="[Sample - Superstore].[GOGS].[All]" allUniqueName="[Sample - Superstore].[GOGS].[All]" dimensionUniqueName="[Sample - Superstore]" displayFolder="" count="0" memberValueDatatype="13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Discount Value]" caption="Discount Value" attribute="1" defaultMemberUniqueName="[Sample - Superstore].[Discount Value].[All]" allUniqueName="[Sample - Superstore].[Discount Value].[All]" dimensionUniqueName="[Sample - Superstore]" displayFolder="" count="0" memberValueDatatype="130"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Sample - Superstore].[Lead Time]" caption="Lead Time" attribute="1" defaultMemberUniqueName="[Sample - Superstore].[Lead Time].[All]" allUniqueName="[Sample - Superstore].[Lead Time].[All]" dimensionUniqueName="[Sample - Superstore]" displayFolder="" count="0" memberValueDatatype="5" unbalanced="0"/>
    <cacheHierarchy uniqueName="[Sample - Superstore].[Year]" caption="Year" attribute="1" defaultMemberUniqueName="[Sample - Superstore].[Year].[All]" allUniqueName="[Sample - Superstore].[Year].[All]" dimensionUniqueName="[Sample - Superstore]" displayFolder="" count="2" memberValueDatatype="20" unbalanced="0">
      <fieldsUsage count="2">
        <fieldUsage x="-1"/>
        <fieldUsage x="2"/>
      </fieldsUsage>
    </cacheHierarchy>
    <cacheHierarchy uniqueName="[Sample - Superstore].[Month]" caption="Month" attribute="1" defaultMemberUniqueName="[Sample - Superstore].[Month].[All]" allUniqueName="[Sample - Superstore].[Month].[All]" dimensionUniqueName="[Sample - Superstore]" displayFolder="" count="2" memberValueDatatype="130" unbalanced="0">
      <fieldsUsage count="2">
        <fieldUsage x="-1"/>
        <fieldUsage x="0"/>
      </fieldsUsage>
    </cacheHierarchy>
    <cacheHierarchy uniqueName="[Sample - Superstore].[Ship Date (Year)]" caption="Ship Date (Year)" attribute="1" defaultMemberUniqueName="[Sample - Superstore].[Ship Date (Year)].[All]" allUniqueName="[Sample - Superstore].[Ship Date (Year)].[All]" dimensionUniqueName="[Sample - Superstore]" displayFolder="" count="0" memberValueDatatype="130" unbalanced="0"/>
    <cacheHierarchy uniqueName="[Measures].[Total Sales]" caption="Total Sales" measure="1" displayFolder="" measureGroup="Sample - Superstore" count="0"/>
    <cacheHierarchy uniqueName="[Measures].[Total profit]" caption="Total profit" measure="1" displayFolder="" measureGroup="Sample - Superstore" count="0"/>
    <cacheHierarchy uniqueName="[Measures].[Profit Margin]" caption="Profit Margin" measure="1" displayFolder="" measureGroup="Sample - Superstore" count="0"/>
    <cacheHierarchy uniqueName="[Measures].[Loss Profit]" caption="Loss Profit" measure="1" displayFolder="" measureGroup="Sample - Superstore" count="0"/>
    <cacheHierarchy uniqueName="[Measures].[profit hit]" caption="profit hit" measure="1" displayFolder="" measureGroup="Sample - Superstore" count="0"/>
    <cacheHierarchy uniqueName="[Measures].[__XL_Count Sample - Superstore]" caption="__XL_Count Sample - Superstore" measure="1" displayFolder="" measureGroup="Sample - Superstore" count="0" hidden="1"/>
    <cacheHierarchy uniqueName="[Measures].[__No measures defined]" caption="__No measures defined" measure="1" displayFolder="" count="0" hidden="1"/>
    <cacheHierarchy uniqueName="[Measures].[Count of Order ID]" caption="Count of Order ID" measure="1" displayFolder="" measureGroup="Sample - Superstore"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Sample - Superstore" count="0" hidden="1">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mple - Superstore" count="0" hidden="1">
      <extLst>
        <ext xmlns:x15="http://schemas.microsoft.com/office/spreadsheetml/2010/11/main" uri="{B97F6D7D-B522-45F9-BDA1-12C45D357490}">
          <x15:cacheHierarchy aggregatedColumn="6"/>
        </ext>
      </extLst>
    </cacheHierarchy>
    <cacheHierarchy uniqueName="[Measures].[Distinct Count of Customer Name]" caption="Distinct Count of Customer Name" measure="1" displayFolder="" measureGroup="Sample - Superstore" count="0" hidden="1">
      <extLst>
        <ext xmlns:x15="http://schemas.microsoft.com/office/spreadsheetml/2010/11/main" uri="{B97F6D7D-B522-45F9-BDA1-12C45D357490}">
          <x15:cacheHierarchy aggregatedColumn="6"/>
        </ext>
      </extLst>
    </cacheHierarchy>
    <cacheHierarchy uniqueName="[Measures].[Sum of Lead Time]" caption="Sum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Average of Lead Time]" caption="Average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StdDev of Lead Time]" caption="StdDev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Sum of Profit]" caption="Sum of Profit" measure="1" displayFolder="" measureGroup="Sample - Superstore"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Sample - Superstore" count="0" hidden="1">
      <extLst>
        <ext xmlns:x15="http://schemas.microsoft.com/office/spreadsheetml/2010/11/main" uri="{B97F6D7D-B522-45F9-BDA1-12C45D357490}">
          <x15:cacheHierarchy aggregatedColumn="25"/>
        </ext>
      </extLst>
    </cacheHierarchy>
    <cacheHierarchy uniqueName="[Measures].[Sum of Sales]" caption="Sum of Sales" measure="1" displayFolder="" measureGroup="Sample - Superstore" count="0" hidden="1">
      <extLst>
        <ext xmlns:x15="http://schemas.microsoft.com/office/spreadsheetml/2010/11/main" uri="{B97F6D7D-B522-45F9-BDA1-12C45D357490}">
          <x15:cacheHierarchy aggregatedColumn="17"/>
        </ext>
      </extLst>
    </cacheHierarchy>
    <cacheHierarchy uniqueName="[Measures].[Sum of Quantity]" caption="Sum of Quantity" measure="1" displayFolder="" measureGroup="Sample - Superstore" count="0" oneField="1" hidden="1">
      <fieldsUsage count="1">
        <fieldUsage x="1"/>
      </fieldsUsage>
      <extLst>
        <ext xmlns:x15="http://schemas.microsoft.com/office/spreadsheetml/2010/11/main" uri="{B97F6D7D-B522-45F9-BDA1-12C45D357490}">
          <x15:cacheHierarchy aggregatedColumn="18"/>
        </ext>
      </extLst>
    </cacheHierarchy>
    <cacheHierarchy uniqueName="[Measures].[Count of Unit Price]" caption="Count of Unit Price" measure="1" displayFolder="" measureGroup="Sample - Superstore" count="0" hidden="1">
      <extLst>
        <ext xmlns:x15="http://schemas.microsoft.com/office/spreadsheetml/2010/11/main" uri="{B97F6D7D-B522-45F9-BDA1-12C45D357490}">
          <x15:cacheHierarchy aggregatedColumn="19"/>
        </ext>
      </extLst>
    </cacheHierarchy>
    <cacheHierarchy uniqueName="[Measures].[Varp of Lead Time]" caption="Varp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Count of Order Date]" caption="Count of Order Date" measure="1" displayFolder="" measureGroup="Sample - Superstore"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Sample - Superstore" uniqueName="[Sample - Superstore]" caption="Sample - Superstore"/>
  </dimensions>
  <measureGroups count="1">
    <measureGroup name="Sample - Superstore" caption="Sample - Superstor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y asar" refreshedDate="45996.748841550929" backgroundQuery="1" createdVersion="8" refreshedVersion="8" minRefreshableVersion="3" recordCount="0" supportSubquery="1" supportAdvancedDrill="1" xr:uid="{ABB51A26-F275-4B66-9654-D52FE8F959DD}">
  <cacheSource type="external" connectionId="3"/>
  <cacheFields count="3">
    <cacheField name="[Measures].[Sum of Sales]" caption="Sum of Sales" numFmtId="0" hierarchy="44" level="32767"/>
    <cacheField name="[Sample - Superstore].[Month].[Month]" caption="Month" numFmtId="0" hierarchy="26" level="1">
      <sharedItems count="12">
        <s v="Apr"/>
        <s v="Aug"/>
        <s v="Dec"/>
        <s v="Feb"/>
        <s v="Jan"/>
        <s v="Jul"/>
        <s v="Jun"/>
        <s v="Mar"/>
        <s v="May"/>
        <s v="Nov"/>
        <s v="Oct"/>
        <s v="Sep"/>
      </sharedItems>
    </cacheField>
    <cacheField name="[Sample - Superstore].[Year].[Year]" caption="Year" numFmtId="0" hierarchy="25" level="1">
      <sharedItems containsSemiMixedTypes="0" containsNonDate="0" containsString="0"/>
    </cacheField>
  </cacheFields>
  <cacheHierarchies count="49">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Date]" caption="Ship Date" attribute="1" time="1" defaultMemberUniqueName="[Sample - Superstore].[Ship Date].[All]" allUniqueName="[Sample - Superstore].[Ship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0" memberValueDatatype="130" unbalanced="0"/>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20" unbalanced="0"/>
    <cacheHierarchy uniqueName="[Sample - Superstore].[Region]" caption="Region" attribute="1" defaultMemberUniqueName="[Sample - Superstore].[Region].[All]" allUniqueName="[Sample - Superstore].[Region].[All]" dimensionUniqueName="[Sample - Superstore]" displayFolder="" count="0"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Unit Price]" caption="Unit Price" attribute="1" defaultMemberUniqueName="[Sample - Superstore].[Unit Price].[All]" allUniqueName="[Sample - Superstore].[Unit Price].[All]" dimensionUniqueName="[Sample - Superstore]" displayFolder="" count="0" memberValueDatatype="130" unbalanced="0"/>
    <cacheHierarchy uniqueName="[Sample - Superstore].[GOGS]" caption="GOGS" attribute="1" defaultMemberUniqueName="[Sample - Superstore].[GOGS].[All]" allUniqueName="[Sample - Superstore].[GOGS].[All]" dimensionUniqueName="[Sample - Superstore]" displayFolder="" count="0" memberValueDatatype="13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Discount Value]" caption="Discount Value" attribute="1" defaultMemberUniqueName="[Sample - Superstore].[Discount Value].[All]" allUniqueName="[Sample - Superstore].[Discount Value].[All]" dimensionUniqueName="[Sample - Superstore]" displayFolder="" count="0" memberValueDatatype="130"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Sample - Superstore].[Lead Time]" caption="Lead Time" attribute="1" defaultMemberUniqueName="[Sample - Superstore].[Lead Time].[All]" allUniqueName="[Sample - Superstore].[Lead Time].[All]" dimensionUniqueName="[Sample - Superstore]" displayFolder="" count="0" memberValueDatatype="5" unbalanced="0"/>
    <cacheHierarchy uniqueName="[Sample - Superstore].[Year]" caption="Year" attribute="1" defaultMemberUniqueName="[Sample - Superstore].[Year].[All]" allUniqueName="[Sample - Superstore].[Year].[All]" dimensionUniqueName="[Sample - Superstore]" displayFolder="" count="2" memberValueDatatype="20" unbalanced="0">
      <fieldsUsage count="2">
        <fieldUsage x="-1"/>
        <fieldUsage x="2"/>
      </fieldsUsage>
    </cacheHierarchy>
    <cacheHierarchy uniqueName="[Sample - Superstore].[Month]" caption="Month" attribute="1" defaultMemberUniqueName="[Sample - Superstore].[Month].[All]" allUniqueName="[Sample - Superstore].[Month].[All]" dimensionUniqueName="[Sample - Superstore]" displayFolder="" count="2" memberValueDatatype="130" unbalanced="0">
      <fieldsUsage count="2">
        <fieldUsage x="-1"/>
        <fieldUsage x="1"/>
      </fieldsUsage>
    </cacheHierarchy>
    <cacheHierarchy uniqueName="[Sample - Superstore].[Ship Date (Year)]" caption="Ship Date (Year)" attribute="1" defaultMemberUniqueName="[Sample - Superstore].[Ship Date (Year)].[All]" allUniqueName="[Sample - Superstore].[Ship Date (Year)].[All]" dimensionUniqueName="[Sample - Superstore]" displayFolder="" count="0" memberValueDatatype="130" unbalanced="0"/>
    <cacheHierarchy uniqueName="[Measures].[Total Sales]" caption="Total Sales" measure="1" displayFolder="" measureGroup="Sample - Superstore" count="0"/>
    <cacheHierarchy uniqueName="[Measures].[Total profit]" caption="Total profit" measure="1" displayFolder="" measureGroup="Sample - Superstore" count="0"/>
    <cacheHierarchy uniqueName="[Measures].[Profit Margin]" caption="Profit Margin" measure="1" displayFolder="" measureGroup="Sample - Superstore" count="0"/>
    <cacheHierarchy uniqueName="[Measures].[Loss Profit]" caption="Loss Profit" measure="1" displayFolder="" measureGroup="Sample - Superstore" count="0"/>
    <cacheHierarchy uniqueName="[Measures].[profit hit]" caption="profit hit" measure="1" displayFolder="" measureGroup="Sample - Superstore" count="0"/>
    <cacheHierarchy uniqueName="[Measures].[__XL_Count Sample - Superstore]" caption="__XL_Count Sample - Superstore" measure="1" displayFolder="" measureGroup="Sample - Superstore" count="0" hidden="1"/>
    <cacheHierarchy uniqueName="[Measures].[__No measures defined]" caption="__No measures defined" measure="1" displayFolder="" count="0" hidden="1"/>
    <cacheHierarchy uniqueName="[Measures].[Count of Order ID]" caption="Count of Order ID" measure="1" displayFolder="" measureGroup="Sample - Superstore"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Sample - Superstore" count="0" hidden="1">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mple - Superstore" count="0" hidden="1">
      <extLst>
        <ext xmlns:x15="http://schemas.microsoft.com/office/spreadsheetml/2010/11/main" uri="{B97F6D7D-B522-45F9-BDA1-12C45D357490}">
          <x15:cacheHierarchy aggregatedColumn="6"/>
        </ext>
      </extLst>
    </cacheHierarchy>
    <cacheHierarchy uniqueName="[Measures].[Distinct Count of Customer Name]" caption="Distinct Count of Customer Name" measure="1" displayFolder="" measureGroup="Sample - Superstore" count="0" hidden="1">
      <extLst>
        <ext xmlns:x15="http://schemas.microsoft.com/office/spreadsheetml/2010/11/main" uri="{B97F6D7D-B522-45F9-BDA1-12C45D357490}">
          <x15:cacheHierarchy aggregatedColumn="6"/>
        </ext>
      </extLst>
    </cacheHierarchy>
    <cacheHierarchy uniqueName="[Measures].[Sum of Lead Time]" caption="Sum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Average of Lead Time]" caption="Average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StdDev of Lead Time]" caption="StdDev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Sum of Profit]" caption="Sum of Profit" measure="1" displayFolder="" measureGroup="Sample - Superstore"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Sample - Superstore" count="0" hidden="1">
      <extLst>
        <ext xmlns:x15="http://schemas.microsoft.com/office/spreadsheetml/2010/11/main" uri="{B97F6D7D-B522-45F9-BDA1-12C45D357490}">
          <x15:cacheHierarchy aggregatedColumn="25"/>
        </ext>
      </extLst>
    </cacheHierarchy>
    <cacheHierarchy uniqueName="[Measures].[Sum of Sales]" caption="Sum of Sales" measure="1" displayFolder="" measureGroup="Sample - Superstore" count="0" oneField="1" hidden="1">
      <fieldsUsage count="1">
        <fieldUsage x="0"/>
      </fieldsUsage>
      <extLst>
        <ext xmlns:x15="http://schemas.microsoft.com/office/spreadsheetml/2010/11/main" uri="{B97F6D7D-B522-45F9-BDA1-12C45D357490}">
          <x15:cacheHierarchy aggregatedColumn="17"/>
        </ext>
      </extLst>
    </cacheHierarchy>
    <cacheHierarchy uniqueName="[Measures].[Sum of Quantity]" caption="Sum of Quantity" measure="1" displayFolder="" measureGroup="Sample - Superstore" count="0" hidden="1">
      <extLst>
        <ext xmlns:x15="http://schemas.microsoft.com/office/spreadsheetml/2010/11/main" uri="{B97F6D7D-B522-45F9-BDA1-12C45D357490}">
          <x15:cacheHierarchy aggregatedColumn="18"/>
        </ext>
      </extLst>
    </cacheHierarchy>
    <cacheHierarchy uniqueName="[Measures].[Count of Unit Price]" caption="Count of Unit Price" measure="1" displayFolder="" measureGroup="Sample - Superstore" count="0" hidden="1">
      <extLst>
        <ext xmlns:x15="http://schemas.microsoft.com/office/spreadsheetml/2010/11/main" uri="{B97F6D7D-B522-45F9-BDA1-12C45D357490}">
          <x15:cacheHierarchy aggregatedColumn="19"/>
        </ext>
      </extLst>
    </cacheHierarchy>
    <cacheHierarchy uniqueName="[Measures].[Varp of Lead Time]" caption="Varp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Count of Order Date]" caption="Count of Order Date" measure="1" displayFolder="" measureGroup="Sample - Superstore"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Sample - Superstore" uniqueName="[Sample - Superstore]" caption="Sample - Superstore"/>
  </dimensions>
  <measureGroups count="1">
    <measureGroup name="Sample - Superstore" caption="Sample - Superstor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y asar" refreshedDate="45996.748842476853" backgroundQuery="1" createdVersion="8" refreshedVersion="8" minRefreshableVersion="3" recordCount="0" supportSubquery="1" supportAdvancedDrill="1" xr:uid="{A998E7DB-2959-48E6-874B-FB0655C02D1A}">
  <cacheSource type="external" connectionId="3"/>
  <cacheFields count="3">
    <cacheField name="[Sample - Superstore].[Month].[Month]" caption="Month" numFmtId="0" hierarchy="26" level="1">
      <sharedItems count="12">
        <s v="Apr"/>
        <s v="Aug"/>
        <s v="Dec"/>
        <s v="Feb"/>
        <s v="Jan"/>
        <s v="Jul"/>
        <s v="Jun"/>
        <s v="Mar"/>
        <s v="May"/>
        <s v="Nov"/>
        <s v="Oct"/>
        <s v="Sep"/>
      </sharedItems>
    </cacheField>
    <cacheField name="[Measures].[Total profit]" caption="Total profit" numFmtId="0" hierarchy="29" level="32767"/>
    <cacheField name="[Sample - Superstore].[Year].[Year]" caption="Year" numFmtId="0" hierarchy="25" level="1">
      <sharedItems containsSemiMixedTypes="0" containsNonDate="0" containsString="0"/>
    </cacheField>
  </cacheFields>
  <cacheHierarchies count="49">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Date]" caption="Ship Date" attribute="1" time="1" defaultMemberUniqueName="[Sample - Superstore].[Ship Date].[All]" allUniqueName="[Sample - Superstore].[Ship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0" memberValueDatatype="130" unbalanced="0"/>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20" unbalanced="0"/>
    <cacheHierarchy uniqueName="[Sample - Superstore].[Region]" caption="Region" attribute="1" defaultMemberUniqueName="[Sample - Superstore].[Region].[All]" allUniqueName="[Sample - Superstore].[Region].[All]" dimensionUniqueName="[Sample - Superstore]" displayFolder="" count="0"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Unit Price]" caption="Unit Price" attribute="1" defaultMemberUniqueName="[Sample - Superstore].[Unit Price].[All]" allUniqueName="[Sample - Superstore].[Unit Price].[All]" dimensionUniqueName="[Sample - Superstore]" displayFolder="" count="0" memberValueDatatype="130" unbalanced="0"/>
    <cacheHierarchy uniqueName="[Sample - Superstore].[GOGS]" caption="GOGS" attribute="1" defaultMemberUniqueName="[Sample - Superstore].[GOGS].[All]" allUniqueName="[Sample - Superstore].[GOGS].[All]" dimensionUniqueName="[Sample - Superstore]" displayFolder="" count="0" memberValueDatatype="13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Discount Value]" caption="Discount Value" attribute="1" defaultMemberUniqueName="[Sample - Superstore].[Discount Value].[All]" allUniqueName="[Sample - Superstore].[Discount Value].[All]" dimensionUniqueName="[Sample - Superstore]" displayFolder="" count="0" memberValueDatatype="130"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Sample - Superstore].[Lead Time]" caption="Lead Time" attribute="1" defaultMemberUniqueName="[Sample - Superstore].[Lead Time].[All]" allUniqueName="[Sample - Superstore].[Lead Time].[All]" dimensionUniqueName="[Sample - Superstore]" displayFolder="" count="0" memberValueDatatype="5" unbalanced="0"/>
    <cacheHierarchy uniqueName="[Sample - Superstore].[Year]" caption="Year" attribute="1" defaultMemberUniqueName="[Sample - Superstore].[Year].[All]" allUniqueName="[Sample - Superstore].[Year].[All]" dimensionUniqueName="[Sample - Superstore]" displayFolder="" count="2" memberValueDatatype="20" unbalanced="0">
      <fieldsUsage count="2">
        <fieldUsage x="-1"/>
        <fieldUsage x="2"/>
      </fieldsUsage>
    </cacheHierarchy>
    <cacheHierarchy uniqueName="[Sample - Superstore].[Month]" caption="Month" attribute="1" defaultMemberUniqueName="[Sample - Superstore].[Month].[All]" allUniqueName="[Sample - Superstore].[Month].[All]" dimensionUniqueName="[Sample - Superstore]" displayFolder="" count="2" memberValueDatatype="130" unbalanced="0">
      <fieldsUsage count="2">
        <fieldUsage x="-1"/>
        <fieldUsage x="0"/>
      </fieldsUsage>
    </cacheHierarchy>
    <cacheHierarchy uniqueName="[Sample - Superstore].[Ship Date (Year)]" caption="Ship Date (Year)" attribute="1" defaultMemberUniqueName="[Sample - Superstore].[Ship Date (Year)].[All]" allUniqueName="[Sample - Superstore].[Ship Date (Year)].[All]" dimensionUniqueName="[Sample - Superstore]" displayFolder="" count="0" memberValueDatatype="130" unbalanced="0"/>
    <cacheHierarchy uniqueName="[Measures].[Total Sales]" caption="Total Sales" measure="1" displayFolder="" measureGroup="Sample - Superstore" count="0"/>
    <cacheHierarchy uniqueName="[Measures].[Total profit]" caption="Total profit" measure="1" displayFolder="" measureGroup="Sample - Superstore" count="0" oneField="1">
      <fieldsUsage count="1">
        <fieldUsage x="1"/>
      </fieldsUsage>
    </cacheHierarchy>
    <cacheHierarchy uniqueName="[Measures].[Profit Margin]" caption="Profit Margin" measure="1" displayFolder="" measureGroup="Sample - Superstore" count="0"/>
    <cacheHierarchy uniqueName="[Measures].[Loss Profit]" caption="Loss Profit" measure="1" displayFolder="" measureGroup="Sample - Superstore" count="0"/>
    <cacheHierarchy uniqueName="[Measures].[profit hit]" caption="profit hit" measure="1" displayFolder="" measureGroup="Sample - Superstore" count="0"/>
    <cacheHierarchy uniqueName="[Measures].[__XL_Count Sample - Superstore]" caption="__XL_Count Sample - Superstore" measure="1" displayFolder="" measureGroup="Sample - Superstore" count="0" hidden="1"/>
    <cacheHierarchy uniqueName="[Measures].[__No measures defined]" caption="__No measures defined" measure="1" displayFolder="" count="0" hidden="1"/>
    <cacheHierarchy uniqueName="[Measures].[Count of Order ID]" caption="Count of Order ID" measure="1" displayFolder="" measureGroup="Sample - Superstore"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Sample - Superstore" count="0" hidden="1">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mple - Superstore" count="0" hidden="1">
      <extLst>
        <ext xmlns:x15="http://schemas.microsoft.com/office/spreadsheetml/2010/11/main" uri="{B97F6D7D-B522-45F9-BDA1-12C45D357490}">
          <x15:cacheHierarchy aggregatedColumn="6"/>
        </ext>
      </extLst>
    </cacheHierarchy>
    <cacheHierarchy uniqueName="[Measures].[Distinct Count of Customer Name]" caption="Distinct Count of Customer Name" measure="1" displayFolder="" measureGroup="Sample - Superstore" count="0" hidden="1">
      <extLst>
        <ext xmlns:x15="http://schemas.microsoft.com/office/spreadsheetml/2010/11/main" uri="{B97F6D7D-B522-45F9-BDA1-12C45D357490}">
          <x15:cacheHierarchy aggregatedColumn="6"/>
        </ext>
      </extLst>
    </cacheHierarchy>
    <cacheHierarchy uniqueName="[Measures].[Sum of Lead Time]" caption="Sum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Average of Lead Time]" caption="Average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StdDev of Lead Time]" caption="StdDev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Sum of Profit]" caption="Sum of Profit" measure="1" displayFolder="" measureGroup="Sample - Superstore"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Sample - Superstore" count="0" hidden="1">
      <extLst>
        <ext xmlns:x15="http://schemas.microsoft.com/office/spreadsheetml/2010/11/main" uri="{B97F6D7D-B522-45F9-BDA1-12C45D357490}">
          <x15:cacheHierarchy aggregatedColumn="25"/>
        </ext>
      </extLst>
    </cacheHierarchy>
    <cacheHierarchy uniqueName="[Measures].[Sum of Sales]" caption="Sum of Sales" measure="1" displayFolder="" measureGroup="Sample - Superstore" count="0" hidden="1">
      <extLst>
        <ext xmlns:x15="http://schemas.microsoft.com/office/spreadsheetml/2010/11/main" uri="{B97F6D7D-B522-45F9-BDA1-12C45D357490}">
          <x15:cacheHierarchy aggregatedColumn="17"/>
        </ext>
      </extLst>
    </cacheHierarchy>
    <cacheHierarchy uniqueName="[Measures].[Sum of Quantity]" caption="Sum of Quantity" measure="1" displayFolder="" measureGroup="Sample - Superstore" count="0" hidden="1">
      <extLst>
        <ext xmlns:x15="http://schemas.microsoft.com/office/spreadsheetml/2010/11/main" uri="{B97F6D7D-B522-45F9-BDA1-12C45D357490}">
          <x15:cacheHierarchy aggregatedColumn="18"/>
        </ext>
      </extLst>
    </cacheHierarchy>
    <cacheHierarchy uniqueName="[Measures].[Count of Unit Price]" caption="Count of Unit Price" measure="1" displayFolder="" measureGroup="Sample - Superstore" count="0" hidden="1">
      <extLst>
        <ext xmlns:x15="http://schemas.microsoft.com/office/spreadsheetml/2010/11/main" uri="{B97F6D7D-B522-45F9-BDA1-12C45D357490}">
          <x15:cacheHierarchy aggregatedColumn="19"/>
        </ext>
      </extLst>
    </cacheHierarchy>
    <cacheHierarchy uniqueName="[Measures].[Varp of Lead Time]" caption="Varp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Count of Order Date]" caption="Count of Order Date" measure="1" displayFolder="" measureGroup="Sample - Superstore"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Sample - Superstore" uniqueName="[Sample - Superstore]" caption="Sample - Superstore"/>
  </dimensions>
  <measureGroups count="1">
    <measureGroup name="Sample - Superstore" caption="Sample - Superstor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y asar" refreshedDate="45996.748844097223" backgroundQuery="1" createdVersion="8" refreshedVersion="8" minRefreshableVersion="3" recordCount="0" supportSubquery="1" supportAdvancedDrill="1" xr:uid="{1AB1ADBB-3397-4F1F-9B50-689DC61EFF8D}">
  <cacheSource type="external" connectionId="3"/>
  <cacheFields count="3">
    <cacheField name="[Sample - Superstore].[State].[State]" caption="State" numFmtId="0" hierarchy="10" level="1">
      <sharedItems count="23">
        <s v="Arizona"/>
        <s v="California"/>
        <s v="Colorado"/>
        <s v="Connecticut"/>
        <s v="Delaware"/>
        <s v="Florida"/>
        <s v="Illinois"/>
        <s v="Maryland"/>
        <s v="Massachusetts"/>
        <s v="Nevada"/>
        <s v="New Hampshire"/>
        <s v="New Jersey"/>
        <s v="New Mexico"/>
        <s v="New York"/>
        <s v="North Carolina"/>
        <s v="Ohio"/>
        <s v="Oregon"/>
        <s v="Pennsylvania"/>
        <s v="Rhode Island"/>
        <s v="Tennessee"/>
        <s v="Texas"/>
        <s v="Washington"/>
        <s v="West Virginia"/>
      </sharedItems>
    </cacheField>
    <cacheField name="[Measures].[Loss Profit]" caption="Loss Profit" numFmtId="0" hierarchy="31" level="32767"/>
    <cacheField name="[Sample - Superstore].[Year].[Year]" caption="Year" numFmtId="0" hierarchy="25" level="1">
      <sharedItems containsSemiMixedTypes="0" containsNonDate="0" containsString="0"/>
    </cacheField>
  </cacheFields>
  <cacheHierarchies count="49">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Date]" caption="Ship Date" attribute="1" time="1" defaultMemberUniqueName="[Sample - Superstore].[Ship Date].[All]" allUniqueName="[Sample - Superstore].[Ship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0" memberValueDatatype="130" unbalanced="0"/>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2" memberValueDatatype="130" unbalanced="0">
      <fieldsUsage count="2">
        <fieldUsage x="-1"/>
        <fieldUsage x="0"/>
      </fieldsUsage>
    </cacheHierarchy>
    <cacheHierarchy uniqueName="[Sample - Superstore].[Postal Code]" caption="Postal Code" attribute="1" defaultMemberUniqueName="[Sample - Superstore].[Postal Code].[All]" allUniqueName="[Sample - Superstore].[Postal Code].[All]" dimensionUniqueName="[Sample - Superstore]" displayFolder="" count="0" memberValueDatatype="20" unbalanced="0"/>
    <cacheHierarchy uniqueName="[Sample - Superstore].[Region]" caption="Region" attribute="1" defaultMemberUniqueName="[Sample - Superstore].[Region].[All]" allUniqueName="[Sample - Superstore].[Region].[All]" dimensionUniqueName="[Sample - Superstore]" displayFolder="" count="0"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Unit Price]" caption="Unit Price" attribute="1" defaultMemberUniqueName="[Sample - Superstore].[Unit Price].[All]" allUniqueName="[Sample - Superstore].[Unit Price].[All]" dimensionUniqueName="[Sample - Superstore]" displayFolder="" count="0" memberValueDatatype="130" unbalanced="0"/>
    <cacheHierarchy uniqueName="[Sample - Superstore].[GOGS]" caption="GOGS" attribute="1" defaultMemberUniqueName="[Sample - Superstore].[GOGS].[All]" allUniqueName="[Sample - Superstore].[GOGS].[All]" dimensionUniqueName="[Sample - Superstore]" displayFolder="" count="0" memberValueDatatype="13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Discount Value]" caption="Discount Value" attribute="1" defaultMemberUniqueName="[Sample - Superstore].[Discount Value].[All]" allUniqueName="[Sample - Superstore].[Discount Value].[All]" dimensionUniqueName="[Sample - Superstore]" displayFolder="" count="0" memberValueDatatype="130"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Sample - Superstore].[Lead Time]" caption="Lead Time" attribute="1" defaultMemberUniqueName="[Sample - Superstore].[Lead Time].[All]" allUniqueName="[Sample - Superstore].[Lead Time].[All]" dimensionUniqueName="[Sample - Superstore]" displayFolder="" count="0" memberValueDatatype="5" unbalanced="0"/>
    <cacheHierarchy uniqueName="[Sample - Superstore].[Year]" caption="Year" attribute="1" defaultMemberUniqueName="[Sample - Superstore].[Year].[All]" allUniqueName="[Sample - Superstore].[Year].[All]" dimensionUniqueName="[Sample - Superstore]" displayFolder="" count="2" memberValueDatatype="20" unbalanced="0">
      <fieldsUsage count="2">
        <fieldUsage x="-1"/>
        <fieldUsage x="2"/>
      </fieldsUsage>
    </cacheHierarchy>
    <cacheHierarchy uniqueName="[Sample - Superstore].[Month]" caption="Month" attribute="1" defaultMemberUniqueName="[Sample - Superstore].[Month].[All]" allUniqueName="[Sample - Superstore].[Month].[All]" dimensionUniqueName="[Sample - Superstore]" displayFolder="" count="0" memberValueDatatype="130" unbalanced="0"/>
    <cacheHierarchy uniqueName="[Sample - Superstore].[Ship Date (Year)]" caption="Ship Date (Year)" attribute="1" defaultMemberUniqueName="[Sample - Superstore].[Ship Date (Year)].[All]" allUniqueName="[Sample - Superstore].[Ship Date (Year)].[All]" dimensionUniqueName="[Sample - Superstore]" displayFolder="" count="0" memberValueDatatype="130" unbalanced="0"/>
    <cacheHierarchy uniqueName="[Measures].[Total Sales]" caption="Total Sales" measure="1" displayFolder="" measureGroup="Sample - Superstore" count="0"/>
    <cacheHierarchy uniqueName="[Measures].[Total profit]" caption="Total profit" measure="1" displayFolder="" measureGroup="Sample - Superstore" count="0"/>
    <cacheHierarchy uniqueName="[Measures].[Profit Margin]" caption="Profit Margin" measure="1" displayFolder="" measureGroup="Sample - Superstore" count="0"/>
    <cacheHierarchy uniqueName="[Measures].[Loss Profit]" caption="Loss Profit" measure="1" displayFolder="" measureGroup="Sample - Superstore" count="0" oneField="1">
      <fieldsUsage count="1">
        <fieldUsage x="1"/>
      </fieldsUsage>
    </cacheHierarchy>
    <cacheHierarchy uniqueName="[Measures].[profit hit]" caption="profit hit" measure="1" displayFolder="" measureGroup="Sample - Superstore" count="0"/>
    <cacheHierarchy uniqueName="[Measures].[__XL_Count Sample - Superstore]" caption="__XL_Count Sample - Superstore" measure="1" displayFolder="" measureGroup="Sample - Superstore" count="0" hidden="1"/>
    <cacheHierarchy uniqueName="[Measures].[__No measures defined]" caption="__No measures defined" measure="1" displayFolder="" count="0" hidden="1"/>
    <cacheHierarchy uniqueName="[Measures].[Count of Order ID]" caption="Count of Order ID" measure="1" displayFolder="" measureGroup="Sample - Superstore"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Sample - Superstore" count="0" hidden="1">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mple - Superstore" count="0" hidden="1">
      <extLst>
        <ext xmlns:x15="http://schemas.microsoft.com/office/spreadsheetml/2010/11/main" uri="{B97F6D7D-B522-45F9-BDA1-12C45D357490}">
          <x15:cacheHierarchy aggregatedColumn="6"/>
        </ext>
      </extLst>
    </cacheHierarchy>
    <cacheHierarchy uniqueName="[Measures].[Distinct Count of Customer Name]" caption="Distinct Count of Customer Name" measure="1" displayFolder="" measureGroup="Sample - Superstore" count="0" hidden="1">
      <extLst>
        <ext xmlns:x15="http://schemas.microsoft.com/office/spreadsheetml/2010/11/main" uri="{B97F6D7D-B522-45F9-BDA1-12C45D357490}">
          <x15:cacheHierarchy aggregatedColumn="6"/>
        </ext>
      </extLst>
    </cacheHierarchy>
    <cacheHierarchy uniqueName="[Measures].[Sum of Lead Time]" caption="Sum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Average of Lead Time]" caption="Average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StdDev of Lead Time]" caption="StdDev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Sum of Profit]" caption="Sum of Profit" measure="1" displayFolder="" measureGroup="Sample - Superstore"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Sample - Superstore" count="0" hidden="1">
      <extLst>
        <ext xmlns:x15="http://schemas.microsoft.com/office/spreadsheetml/2010/11/main" uri="{B97F6D7D-B522-45F9-BDA1-12C45D357490}">
          <x15:cacheHierarchy aggregatedColumn="25"/>
        </ext>
      </extLst>
    </cacheHierarchy>
    <cacheHierarchy uniqueName="[Measures].[Sum of Sales]" caption="Sum of Sales" measure="1" displayFolder="" measureGroup="Sample - Superstore" count="0" hidden="1">
      <extLst>
        <ext xmlns:x15="http://schemas.microsoft.com/office/spreadsheetml/2010/11/main" uri="{B97F6D7D-B522-45F9-BDA1-12C45D357490}">
          <x15:cacheHierarchy aggregatedColumn="17"/>
        </ext>
      </extLst>
    </cacheHierarchy>
    <cacheHierarchy uniqueName="[Measures].[Sum of Quantity]" caption="Sum of Quantity" measure="1" displayFolder="" measureGroup="Sample - Superstore" count="0" hidden="1">
      <extLst>
        <ext xmlns:x15="http://schemas.microsoft.com/office/spreadsheetml/2010/11/main" uri="{B97F6D7D-B522-45F9-BDA1-12C45D357490}">
          <x15:cacheHierarchy aggregatedColumn="18"/>
        </ext>
      </extLst>
    </cacheHierarchy>
    <cacheHierarchy uniqueName="[Measures].[Count of Unit Price]" caption="Count of Unit Price" measure="1" displayFolder="" measureGroup="Sample - Superstore" count="0" hidden="1">
      <extLst>
        <ext xmlns:x15="http://schemas.microsoft.com/office/spreadsheetml/2010/11/main" uri="{B97F6D7D-B522-45F9-BDA1-12C45D357490}">
          <x15:cacheHierarchy aggregatedColumn="19"/>
        </ext>
      </extLst>
    </cacheHierarchy>
    <cacheHierarchy uniqueName="[Measures].[Varp of Lead Time]" caption="Varp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Count of Order Date]" caption="Count of Order Date" measure="1" displayFolder="" measureGroup="Sample - Superstore"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Sample - Superstore" uniqueName="[Sample - Superstore]" caption="Sample - Superstore"/>
  </dimensions>
  <measureGroups count="1">
    <measureGroup name="Sample - Superstore" caption="Sample - Superstor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y asar" refreshedDate="45996.748844907408" backgroundQuery="1" createdVersion="8" refreshedVersion="8" minRefreshableVersion="3" recordCount="0" supportSubquery="1" supportAdvancedDrill="1" xr:uid="{BA906481-EDD0-41A8-BB8A-E6886EBA71E7}">
  <cacheSource type="external" connectionId="3"/>
  <cacheFields count="3">
    <cacheField name="[Sample - Superstore].[State].[State]" caption="State" numFmtId="0" hierarchy="10" level="1">
      <sharedItems count="5">
        <s v="California"/>
        <s v="Michigan"/>
        <s v="New York"/>
        <s v="Virginia"/>
        <s v="Washington"/>
      </sharedItems>
    </cacheField>
    <cacheField name="[Measures].[Total profit]" caption="Total profit" numFmtId="0" hierarchy="29" level="32767"/>
    <cacheField name="[Sample - Superstore].[Year].[Year]" caption="Year" numFmtId="0" hierarchy="25" level="1">
      <sharedItems containsSemiMixedTypes="0" containsNonDate="0" containsString="0"/>
    </cacheField>
  </cacheFields>
  <cacheHierarchies count="49">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Date]" caption="Ship Date" attribute="1" time="1" defaultMemberUniqueName="[Sample - Superstore].[Ship Date].[All]" allUniqueName="[Sample - Superstore].[Ship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0" memberValueDatatype="130" unbalanced="0"/>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2" memberValueDatatype="130" unbalanced="0">
      <fieldsUsage count="2">
        <fieldUsage x="-1"/>
        <fieldUsage x="0"/>
      </fieldsUsage>
    </cacheHierarchy>
    <cacheHierarchy uniqueName="[Sample - Superstore].[Postal Code]" caption="Postal Code" attribute="1" defaultMemberUniqueName="[Sample - Superstore].[Postal Code].[All]" allUniqueName="[Sample - Superstore].[Postal Code].[All]" dimensionUniqueName="[Sample - Superstore]" displayFolder="" count="0" memberValueDatatype="20" unbalanced="0"/>
    <cacheHierarchy uniqueName="[Sample - Superstore].[Region]" caption="Region" attribute="1" defaultMemberUniqueName="[Sample - Superstore].[Region].[All]" allUniqueName="[Sample - Superstore].[Region].[All]" dimensionUniqueName="[Sample - Superstore]" displayFolder="" count="0"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Unit Price]" caption="Unit Price" attribute="1" defaultMemberUniqueName="[Sample - Superstore].[Unit Price].[All]" allUniqueName="[Sample - Superstore].[Unit Price].[All]" dimensionUniqueName="[Sample - Superstore]" displayFolder="" count="0" memberValueDatatype="130" unbalanced="0"/>
    <cacheHierarchy uniqueName="[Sample - Superstore].[GOGS]" caption="GOGS" attribute="1" defaultMemberUniqueName="[Sample - Superstore].[GOGS].[All]" allUniqueName="[Sample - Superstore].[GOGS].[All]" dimensionUniqueName="[Sample - Superstore]" displayFolder="" count="0" memberValueDatatype="13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Discount Value]" caption="Discount Value" attribute="1" defaultMemberUniqueName="[Sample - Superstore].[Discount Value].[All]" allUniqueName="[Sample - Superstore].[Discount Value].[All]" dimensionUniqueName="[Sample - Superstore]" displayFolder="" count="0" memberValueDatatype="130"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Sample - Superstore].[Lead Time]" caption="Lead Time" attribute="1" defaultMemberUniqueName="[Sample - Superstore].[Lead Time].[All]" allUniqueName="[Sample - Superstore].[Lead Time].[All]" dimensionUniqueName="[Sample - Superstore]" displayFolder="" count="0" memberValueDatatype="5" unbalanced="0"/>
    <cacheHierarchy uniqueName="[Sample - Superstore].[Year]" caption="Year" attribute="1" defaultMemberUniqueName="[Sample - Superstore].[Year].[All]" allUniqueName="[Sample - Superstore].[Year].[All]" dimensionUniqueName="[Sample - Superstore]" displayFolder="" count="2" memberValueDatatype="20" unbalanced="0">
      <fieldsUsage count="2">
        <fieldUsage x="-1"/>
        <fieldUsage x="2"/>
      </fieldsUsage>
    </cacheHierarchy>
    <cacheHierarchy uniqueName="[Sample - Superstore].[Month]" caption="Month" attribute="1" defaultMemberUniqueName="[Sample - Superstore].[Month].[All]" allUniqueName="[Sample - Superstore].[Month].[All]" dimensionUniqueName="[Sample - Superstore]" displayFolder="" count="0" memberValueDatatype="130" unbalanced="0"/>
    <cacheHierarchy uniqueName="[Sample - Superstore].[Ship Date (Year)]" caption="Ship Date (Year)" attribute="1" defaultMemberUniqueName="[Sample - Superstore].[Ship Date (Year)].[All]" allUniqueName="[Sample - Superstore].[Ship Date (Year)].[All]" dimensionUniqueName="[Sample - Superstore]" displayFolder="" count="0" memberValueDatatype="130" unbalanced="0"/>
    <cacheHierarchy uniqueName="[Measures].[Total Sales]" caption="Total Sales" measure="1" displayFolder="" measureGroup="Sample - Superstore" count="0"/>
    <cacheHierarchy uniqueName="[Measures].[Total profit]" caption="Total profit" measure="1" displayFolder="" measureGroup="Sample - Superstore" count="0" oneField="1">
      <fieldsUsage count="1">
        <fieldUsage x="1"/>
      </fieldsUsage>
    </cacheHierarchy>
    <cacheHierarchy uniqueName="[Measures].[Profit Margin]" caption="Profit Margin" measure="1" displayFolder="" measureGroup="Sample - Superstore" count="0"/>
    <cacheHierarchy uniqueName="[Measures].[Loss Profit]" caption="Loss Profit" measure="1" displayFolder="" measureGroup="Sample - Superstore" count="0"/>
    <cacheHierarchy uniqueName="[Measures].[profit hit]" caption="profit hit" measure="1" displayFolder="" measureGroup="Sample - Superstore" count="0"/>
    <cacheHierarchy uniqueName="[Measures].[__XL_Count Sample - Superstore]" caption="__XL_Count Sample - Superstore" measure="1" displayFolder="" measureGroup="Sample - Superstore" count="0" hidden="1"/>
    <cacheHierarchy uniqueName="[Measures].[__No measures defined]" caption="__No measures defined" measure="1" displayFolder="" count="0" hidden="1"/>
    <cacheHierarchy uniqueName="[Measures].[Count of Order ID]" caption="Count of Order ID" measure="1" displayFolder="" measureGroup="Sample - Superstore"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Sample - Superstore" count="0" hidden="1">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mple - Superstore" count="0" hidden="1">
      <extLst>
        <ext xmlns:x15="http://schemas.microsoft.com/office/spreadsheetml/2010/11/main" uri="{B97F6D7D-B522-45F9-BDA1-12C45D357490}">
          <x15:cacheHierarchy aggregatedColumn="6"/>
        </ext>
      </extLst>
    </cacheHierarchy>
    <cacheHierarchy uniqueName="[Measures].[Distinct Count of Customer Name]" caption="Distinct Count of Customer Name" measure="1" displayFolder="" measureGroup="Sample - Superstore" count="0" hidden="1">
      <extLst>
        <ext xmlns:x15="http://schemas.microsoft.com/office/spreadsheetml/2010/11/main" uri="{B97F6D7D-B522-45F9-BDA1-12C45D357490}">
          <x15:cacheHierarchy aggregatedColumn="6"/>
        </ext>
      </extLst>
    </cacheHierarchy>
    <cacheHierarchy uniqueName="[Measures].[Sum of Lead Time]" caption="Sum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Average of Lead Time]" caption="Average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StdDev of Lead Time]" caption="StdDev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Sum of Profit]" caption="Sum of Profit" measure="1" displayFolder="" measureGroup="Sample - Superstore"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Sample - Superstore" count="0" hidden="1">
      <extLst>
        <ext xmlns:x15="http://schemas.microsoft.com/office/spreadsheetml/2010/11/main" uri="{B97F6D7D-B522-45F9-BDA1-12C45D357490}">
          <x15:cacheHierarchy aggregatedColumn="25"/>
        </ext>
      </extLst>
    </cacheHierarchy>
    <cacheHierarchy uniqueName="[Measures].[Sum of Sales]" caption="Sum of Sales" measure="1" displayFolder="" measureGroup="Sample - Superstore" count="0" hidden="1">
      <extLst>
        <ext xmlns:x15="http://schemas.microsoft.com/office/spreadsheetml/2010/11/main" uri="{B97F6D7D-B522-45F9-BDA1-12C45D357490}">
          <x15:cacheHierarchy aggregatedColumn="17"/>
        </ext>
      </extLst>
    </cacheHierarchy>
    <cacheHierarchy uniqueName="[Measures].[Sum of Quantity]" caption="Sum of Quantity" measure="1" displayFolder="" measureGroup="Sample - Superstore" count="0" hidden="1">
      <extLst>
        <ext xmlns:x15="http://schemas.microsoft.com/office/spreadsheetml/2010/11/main" uri="{B97F6D7D-B522-45F9-BDA1-12C45D357490}">
          <x15:cacheHierarchy aggregatedColumn="18"/>
        </ext>
      </extLst>
    </cacheHierarchy>
    <cacheHierarchy uniqueName="[Measures].[Count of Unit Price]" caption="Count of Unit Price" measure="1" displayFolder="" measureGroup="Sample - Superstore" count="0" hidden="1">
      <extLst>
        <ext xmlns:x15="http://schemas.microsoft.com/office/spreadsheetml/2010/11/main" uri="{B97F6D7D-B522-45F9-BDA1-12C45D357490}">
          <x15:cacheHierarchy aggregatedColumn="19"/>
        </ext>
      </extLst>
    </cacheHierarchy>
    <cacheHierarchy uniqueName="[Measures].[Varp of Lead Time]" caption="Varp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Count of Order Date]" caption="Count of Order Date" measure="1" displayFolder="" measureGroup="Sample - Superstore"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Sample - Superstore" uniqueName="[Sample - Superstore]" caption="Sample - Superstore"/>
  </dimensions>
  <measureGroups count="1">
    <measureGroup name="Sample - Superstore" caption="Sample - Superstor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y asar" refreshedDate="45996.748847337964" backgroundQuery="1" createdVersion="8" refreshedVersion="8" minRefreshableVersion="3" recordCount="0" supportSubquery="1" supportAdvancedDrill="1" xr:uid="{6B6D6EF6-980B-4197-85A1-988E80FD907A}">
  <cacheSource type="external" connectionId="3"/>
  <cacheFields count="3">
    <cacheField name="[Sample - Superstore].[Customer Name].[Customer Name]" caption="Customer Name" numFmtId="0" hierarchy="6" level="1">
      <sharedItems count="638">
        <s v="Aaron Bergman"/>
        <s v="Aaron Smayling"/>
        <s v="Adam Bellavance"/>
        <s v="Adam Hart"/>
        <s v="Adam Shillingsburg"/>
        <s v="Adrian Barton"/>
        <s v="Adrian Hane"/>
        <s v="Aimee Bixby"/>
        <s v="Alan Barnes"/>
        <s v="Alan Dominguez"/>
        <s v="Alan Haines"/>
        <s v="Alan Schoenberger"/>
        <s v="Alan Shonely"/>
        <s v="Alejandro Ballentine"/>
        <s v="Alejandro Savely"/>
        <s v="Alex Avila"/>
        <s v="Alex Grayson"/>
        <s v="Alex Russell"/>
        <s v="Alice McCarthy"/>
        <s v="Allen Goldenen"/>
        <s v="Allen Rosenblatt"/>
        <s v="Alyssa Crouse"/>
        <s v="Alyssa Tate"/>
        <s v="Amy Cox"/>
        <s v="Amy Hunt"/>
        <s v="Andrew Gjertsen"/>
        <s v="Andrew Roberts"/>
        <s v="Andy Gerbode"/>
        <s v="Ann Blume"/>
        <s v="Ann Chong"/>
        <s v="Ann Steele"/>
        <s v="Anna Andreadi"/>
        <s v="Anna Chung"/>
        <s v="Anna Gayman"/>
        <s v="Anna H�berlin"/>
        <s v="Anne McFarland"/>
        <s v="Anne Pryor"/>
        <s v="Annie Zypern"/>
        <s v="Anthony Garverick"/>
        <s v="Anthony Jacobs"/>
        <s v="Anthony Rawles"/>
        <s v="Anthony Witt"/>
        <s v="Arianne Irving"/>
        <s v="Art Ferguson"/>
        <s v="Art Foster"/>
        <s v="Arthur Gainer"/>
        <s v="Arthur Prichep"/>
        <s v="Arthur Wiediger"/>
        <s v="Barbara Fisher"/>
        <s v="Barry Blumstein"/>
        <s v="Barry Franz"/>
        <s v="Barry Franz�sisch"/>
        <s v="Barry Gonzalez"/>
        <s v="Barry Pond"/>
        <s v="Barry Weirich"/>
        <s v="Bart Pistole"/>
        <s v="Bart Watters"/>
        <s v="Becky Castell"/>
        <s v="Becky Martin"/>
        <s v="Becky Pak"/>
        <s v="Ben Ferrer"/>
        <s v="Ben Peterman"/>
        <s v="Ben Wallace"/>
        <s v="Benjamin Patterson"/>
        <s v="Benjamin Venier"/>
        <s v="Berenike Kampe"/>
        <s v="Beth Fritzler"/>
        <s v="Beth Paige"/>
        <s v="Bill Donatelli"/>
        <s v="Bill Overfelt"/>
        <s v="Bill Stewart"/>
        <s v="Bill Tyler"/>
        <s v="Bobby Trafton"/>
        <s v="Brad Eason"/>
        <s v="Bradley Drucker"/>
        <s v="Bradley Talbott"/>
        <s v="Brenda Bowman"/>
        <s v="Brendan Murry"/>
        <s v="Brendan Sweed"/>
        <s v="Brian Dahlen"/>
        <s v="Brian DeCherney"/>
        <s v="Brian Moss"/>
        <s v="Brian Stugart"/>
        <s v="Brian Thompson"/>
        <s v="Brooke Gillingham"/>
        <s v="Brosina Hoffman"/>
        <s v="Bruce Stewart"/>
        <s v="Bryan Mills"/>
        <s v="Cari Sayre"/>
        <s v="Cari Schnelling"/>
        <s v="Carl Ludwig"/>
        <s v="Carlos Daly"/>
        <s v="Carlos Meador"/>
        <s v="Carlos Soltero"/>
        <s v="Carol Adams"/>
        <s v="Carol Darley"/>
        <s v="Carol Triggs"/>
        <s v="Caroline Jumper"/>
        <s v="Cassandra Brandow"/>
        <s v="Catherine Glotzbach"/>
        <s v="Cathy Armstrong"/>
        <s v="Cathy Hwang"/>
        <s v="Cathy Prescott"/>
        <s v="Chad Cunningham"/>
        <s v="Chad Sievert"/>
        <s v="Charles Crestani"/>
        <s v="Charles McCrossin"/>
        <s v="Charles Sheldon"/>
        <s v="Charlotte Melton"/>
        <s v="Chloris Kastensmidt"/>
        <s v="Chris Cortes"/>
        <s v="Christina Anderson"/>
        <s v="Christina DeMoss"/>
        <s v="Christine Abelman"/>
        <s v="Christine Kargatis"/>
        <s v="Christine Phan"/>
        <s v="Christopher Conant"/>
        <s v="Christopher Martinez"/>
        <s v="Christopher Schild"/>
        <s v="Christy Brittain"/>
        <s v="Chuck Clark"/>
        <s v="Chuck Magee"/>
        <s v="Cindy Chapman"/>
        <s v="Cindy Schnelling"/>
        <s v="Cindy Stewart"/>
        <s v="Claire Gute"/>
        <s v="Claudia Bergmann"/>
        <s v="Clay Ludtke"/>
        <s v="Clay Rozendal"/>
        <s v="Clytie Kelty"/>
        <s v="Corey Catlett"/>
        <s v="Corey-Lock"/>
        <s v="Corinna Mitchell"/>
        <s v="Craig Carreira"/>
        <s v="Craig Carroll"/>
        <s v="Craig Leslie"/>
        <s v="Craig Molinari"/>
        <s v="Craig Reiter"/>
        <s v="Craig Yedwab"/>
        <s v="Cyma Kinney"/>
        <s v="Cynthia Arntzen"/>
        <s v="Cynthia Voltz"/>
        <s v="Cyra Reiten"/>
        <s v="Damala Kotsonis"/>
        <s v="Dan Campbell"/>
        <s v="Dan Lawera"/>
        <s v="Dan Reichenbach"/>
        <s v="Daniel Byrd"/>
        <s v="Daniel Lacy"/>
        <s v="Daniel Raglin"/>
        <s v="Dario Medina"/>
        <s v="Darren Budd"/>
        <s v="Darren Koutras"/>
        <s v="Darren Powers"/>
        <s v="Darrin Martin"/>
        <s v="Darrin Sayre"/>
        <s v="Darrin Van Huff"/>
        <s v="Dave Brooks"/>
        <s v="Dave Hallsten"/>
        <s v="Dave Kipp"/>
        <s v="Dave Poirier"/>
        <s v="David Bremer"/>
        <s v="David Flashing"/>
        <s v="David Philippe"/>
        <s v="David Smith"/>
        <s v="David Wiener"/>
        <s v="Dean Braden"/>
        <s v="Dean Katz"/>
        <s v="Dean percer"/>
        <s v="Deanra Eno"/>
        <s v="Deborah Brumfield"/>
        <s v="Debra Catini"/>
        <s v="Deirdre Greer"/>
        <s v="Delfina Latchford"/>
        <s v="Denise Monton"/>
        <s v="Dennis Kane"/>
        <s v="Dennis Pardue"/>
        <s v="Denny Ordway"/>
        <s v="Dianna Vittorini"/>
        <s v="Dianna Wilson"/>
        <s v="Dionis Lloyd"/>
        <s v="Don Jones"/>
        <s v="Don Miller"/>
        <s v="Don Weiss"/>
        <s v="Dorothy Badders"/>
        <s v="Dorothy Dickinson"/>
        <s v="Dorothy Wardle"/>
        <s v="Dorris liebe"/>
        <s v="Doug Bickford"/>
        <s v="Duane Benoit"/>
        <s v="Duane Huffman"/>
        <s v="Ed Braxton"/>
        <s v="Ed Jacobs"/>
        <s v="Edward Becker"/>
        <s v="Edward Hooks"/>
        <s v="Eleni McCrary"/>
        <s v="Elizabeth Moffitt"/>
        <s v="Ellis Ballard"/>
        <s v="Elpida Rittenbach"/>
        <s v="Emily Burns"/>
        <s v="Emily Ducich"/>
        <s v="Emily Grady"/>
        <s v="Emily Phan"/>
        <s v="Eric Barreto"/>
        <s v="Eric Hoffmann"/>
        <s v="Eric Murdock"/>
        <s v="Erica Bern"/>
        <s v="Erica Hackney"/>
        <s v="Erica Hernandez"/>
        <s v="Erica Smith"/>
        <s v="Erin Ashbrook"/>
        <s v="Erin Creighton"/>
        <s v="Erin Mull"/>
        <s v="Erin Smith"/>
        <s v="Eudokia Martin"/>
        <s v="Eugene Barchas"/>
        <s v="Eugene Hildebrand"/>
        <s v="Eugene Moren"/>
        <s v="Eva Jacobs"/>
        <s v="Evan Bailliet"/>
        <s v="Evan Henry"/>
        <s v="Evan Minnotte"/>
        <s v="Filia McAdams"/>
        <s v="Frank Atkinson"/>
        <s v="Frank Carlisle"/>
        <s v="Frank Gastineau"/>
        <s v="Frank Hawley"/>
        <s v="Frank Merwin"/>
        <s v="Frank Olsen"/>
        <s v="Frank Preis"/>
        <s v="Fred Chung"/>
        <s v="Fred Harton"/>
        <s v="Fred Hopkins"/>
        <s v="Fred McMath"/>
        <s v="Gary Hansen"/>
        <s v="Gary Hwang"/>
        <s v="Gary McGarr"/>
        <s v="Gary Mitchum"/>
        <s v="Gene Hale"/>
        <s v="Gene McClure"/>
        <s v="George Bell"/>
        <s v="Giulietta Dortch"/>
        <s v="Giulietta Weimer"/>
        <s v="Grant Thornton"/>
        <s v="Greg Guthrie"/>
        <s v="Greg Hansen"/>
        <s v="Greg Matthias"/>
        <s v="Greg Maxwell"/>
        <s v="Greg Tran"/>
        <s v="Guy Armstrong"/>
        <s v="Guy Phonely"/>
        <s v="Guy Thornton"/>
        <s v="Harold Dahlen"/>
        <s v="Harold Pawlan"/>
        <s v="Harry Greene"/>
        <s v="Harry Marie"/>
        <s v="Heather Kirkland"/>
        <s v="Helen Abelman"/>
        <s v="Helen Andreada"/>
        <s v="Helen Wasserman"/>
        <s v="Henia Zydlo"/>
        <s v="Henry Goldwyn"/>
        <s v="Herbert Flentye"/>
        <s v="Hilary Holden"/>
        <s v="Hunter Glantz"/>
        <s v="Irene Maddox"/>
        <s v="Jack Garza"/>
        <s v="Jack Lebron"/>
        <s v="Jack O'Briant"/>
        <s v="James Galang"/>
        <s v="James Lanier"/>
        <s v="Jamie Frazer"/>
        <s v="Jamie Kunitz"/>
        <s v="Jane Waco"/>
        <s v="Janet Lee"/>
        <s v="Janet Martin"/>
        <s v="Janet Molinari"/>
        <s v="Jas O'Carroll"/>
        <s v="Jason Fortune-"/>
        <s v="Jason Gross"/>
        <s v="Jasper Cacioppo"/>
        <s v="Jay Kimmel"/>
        <s v="Jennifer Braxton"/>
        <s v="Jennifer Ferguson"/>
        <s v="Jennifer Halladay"/>
        <s v="Jennifer Patt"/>
        <s v="Jeremy Ellison"/>
        <s v="Jeremy Farry"/>
        <s v="Jeremy Lonsdale"/>
        <s v="Jeremy Pistek"/>
        <s v="Jessica Myrick"/>
        <s v="Jesus Ocampo"/>
        <s v="Jill Fjeld"/>
        <s v="Jill Matthias"/>
        <s v="Jill Stevenson"/>
        <s v="Jim Epp"/>
        <s v="Jim Karlsson"/>
        <s v="Jim Mitchum"/>
        <s v="Jim Radford"/>
        <s v="Jim Sink"/>
        <s v="Joe Elijah"/>
        <s v="Joe Kamberova"/>
        <s v="Joel Eaton"/>
        <s v="John Castell"/>
        <s v="John Dryer"/>
        <s v="John Huston"/>
        <s v="John Lee"/>
        <s v="John Lucas"/>
        <s v="John Murray"/>
        <s v="John Stevenson"/>
        <s v="Jonathan Doherty"/>
        <s v="Jonathan Howell"/>
        <s v="Joni Blumstein"/>
        <s v="Joni Sundaresam"/>
        <s v="Joni Wasserman"/>
        <s v="Joseph Airdo"/>
        <s v="Joseph Holt"/>
        <s v="Joy Bell-"/>
        <s v="Joy Daniels"/>
        <s v="Joy Smith"/>
        <s v="Julia Barnett"/>
        <s v="Julia Dunbar"/>
        <s v="Julia West"/>
        <s v="Juliana Krohn"/>
        <s v="Julie Kriz"/>
        <s v="Julie Prescott"/>
        <s v="Justin Deggeller"/>
        <s v="Justin Hirsh"/>
        <s v="Justin Ritter"/>
        <s v="Karen Bern"/>
        <s v="Karen Carlisle"/>
        <s v="Karen Daniels"/>
        <s v="Karen Seio"/>
        <s v="Karl Braun"/>
        <s v="Katharine Harms"/>
        <s v="Katherine Ducich"/>
        <s v="Katherine Hughes"/>
        <s v="Katherine Murray"/>
        <s v="Katherine Nockton"/>
        <s v="Katrina Bavinger"/>
        <s v="Katrina Edelman"/>
        <s v="Katrina Willman"/>
        <s v="Kean Nguyen"/>
        <s v="Kean Takahito"/>
        <s v="Kean Thornton"/>
        <s v="Keith Dawkins"/>
        <s v="Keith Herrera"/>
        <s v="Kelly Andreada"/>
        <s v="Kelly Collister"/>
        <s v="Kelly Lampkin"/>
        <s v="Ken Black"/>
        <s v="Ken Brennan"/>
        <s v="Ken Lonsdale"/>
        <s v="Kimberly Carter"/>
        <s v="Kristen Hastings"/>
        <s v="Kristina Nunn"/>
        <s v="Kunst Miller"/>
        <s v="Larry Blacks"/>
        <s v="Larry Hughes"/>
        <s v="Laura Armstrong"/>
        <s v="Laurel Beltran"/>
        <s v="Laurel Elliston"/>
        <s v="Laurel Workman"/>
        <s v="Lena Cacioppo"/>
        <s v="Lena Creighton"/>
        <s v="Lena Hernandez"/>
        <s v="Lena Radford"/>
        <s v="Linda Cazamias"/>
        <s v="Linda Southworth"/>
        <s v="Lindsay Castell"/>
        <s v="Lindsay Shagiari"/>
        <s v="Lisa Hazard"/>
        <s v="Lisa Ryan"/>
        <s v="Liz Carlisle"/>
        <s v="Liz MacKendrick"/>
        <s v="Liz Preis"/>
        <s v="Liz Thompson"/>
        <s v="Logan Currie"/>
        <s v="Logan Haushalter"/>
        <s v="Lori Olson"/>
        <s v="Luke Foster"/>
        <s v="Luke Schmidt"/>
        <s v="Luke Weiss"/>
        <s v="Lycoris Saunders"/>
        <s v="Magdelene Morse"/>
        <s v="Marc Crier"/>
        <s v="Marc Harrigan"/>
        <s v="Maria Bertelson"/>
        <s v="Maria Etezadi"/>
        <s v="Maribeth Dona"/>
        <s v="Maribeth Schnelling"/>
        <s v="Maribeth Yedwab"/>
        <s v="Marina Lichtenstein"/>
        <s v="Maris LaWare"/>
        <s v="Mark Cousins"/>
        <s v="Mark Hamilton"/>
        <s v="Mark Packer"/>
        <s v="Mark Van Huff"/>
        <s v="Mary O'Rourke"/>
        <s v="Mary Zewe"/>
        <s v="MaryBeth Skach"/>
        <s v="Mathew Reese"/>
        <s v="Matt Abelman"/>
        <s v="Matt Collins"/>
        <s v="Matt Collister"/>
        <s v="Matt Connell"/>
        <s v="Matt Hagelstein"/>
        <s v="Matthew Clasen"/>
        <s v="Matthew Grinstein"/>
        <s v="Maureen Fritzler"/>
        <s v="Maureen Gastineau"/>
        <s v="Maureen Gnade"/>
        <s v="Maurice Satty"/>
        <s v="Max Engle"/>
        <s v="Max Jones"/>
        <s v="Max Ludwig"/>
        <s v="Maxwell Schwartz"/>
        <s v="Maya Herman"/>
        <s v="Meg O'Connel"/>
        <s v="Meg Tillman"/>
        <s v="Melanie Seite"/>
        <s v="Michael Chen"/>
        <s v="Michael Dominguez"/>
        <s v="Michael Grace"/>
        <s v="Michael Granlund"/>
        <s v="Michael Kennedy"/>
        <s v="Michael Moore"/>
        <s v="Michael Nguyen"/>
        <s v="Michael Oakman"/>
        <s v="Michael Paige"/>
        <s v="Michael Stewart"/>
        <s v="Michelle Ellison"/>
        <s v="Michelle Huthwaite"/>
        <s v="Michelle Lonsdale"/>
        <s v="Michelle Moray"/>
        <s v="Michelle Tran"/>
        <s v="Mick Brown"/>
        <s v="Mick Crebagga"/>
        <s v="Mick Hernandez"/>
        <s v="Mike Caudle"/>
        <s v="Mike Gockenbach"/>
        <s v="Mike Kennedy"/>
        <s v="Mike Pelletier"/>
        <s v="Mitch Gastineau"/>
        <s v="Mitch Webber"/>
        <s v="Monica Federle"/>
        <s v="Muhammed MacIntyre"/>
        <s v="Muhammed Yedwab"/>
        <s v="Naresj Patel"/>
        <s v="Nat Gilpin"/>
        <s v="Natalie DeCherney"/>
        <s v="Natalie Fritzler"/>
        <s v="Natalie Webber"/>
        <s v="Nathan Cano"/>
        <s v="Nathan Gelder"/>
        <s v="Neil Ducich"/>
        <s v="Neil Franz�sisch"/>
        <s v="Neola Schneider"/>
        <s v="Neoma Murray"/>
        <s v="Nick Crebassa"/>
        <s v="Nick Radford"/>
        <s v="Nick Zandusky"/>
        <s v="Noah Childs"/>
        <s v="Noel Staavos"/>
        <s v="Nona Balk"/>
        <s v="Nora Pelletier"/>
        <s v="Nora Preis"/>
        <s v="Odella Nelson"/>
        <s v="Olvera Toch"/>
        <s v="Pamela Coakley"/>
        <s v="Pamela Stobb"/>
        <s v="Parhena Norris"/>
        <s v="Patrick Bzostek"/>
        <s v="Patrick Gardner"/>
        <s v="Patrick O'Brill"/>
        <s v="Paul Gonzalez"/>
        <s v="Paul Knutson"/>
        <s v="Paul Lucas"/>
        <s v="Paul MacIntyre"/>
        <s v="Paul Prost"/>
        <s v="Paul Stevenson"/>
        <s v="Paul Van Hugh"/>
        <s v="Pauline Chand"/>
        <s v="Pauline Johnson"/>
        <s v="Penelope Sewall"/>
        <s v="Pete Armstrong"/>
        <s v="Pete Kriz"/>
        <s v="Pete Takahito"/>
        <s v="Peter Fuller"/>
        <s v="Peter McVee"/>
        <s v="Philip Brown"/>
        <s v="Philip Fox"/>
        <s v="Philisse Overcash"/>
        <s v="Phillina Ober"/>
        <s v="Phillip Flathmann"/>
        <s v="Pierre Wener"/>
        <s v="Quincy Jones"/>
        <s v="Rachel Payne"/>
        <s v="Ralph Arnett"/>
        <s v="Ralph Kennedy"/>
        <s v="Ralph Ritter"/>
        <s v="Randy Bradley"/>
        <s v="Randy Ferguson"/>
        <s v="Raymond Buch"/>
        <s v="Resi P�lking"/>
        <s v="Richard Bierner"/>
        <s v="Richard Eichhorn"/>
        <s v="Rick Bensley"/>
        <s v="Rick Hansen"/>
        <s v="Rick Wilson"/>
        <s v="Ritsa Hightower"/>
        <s v="Rob Beeghly"/>
        <s v="Rob Haberlin"/>
        <s v="Rob Lucas"/>
        <s v="Rob Williams"/>
        <s v="Robert Dilbeck"/>
        <s v="Robert Waldorf"/>
        <s v="Roger Barcio"/>
        <s v="Roger Demir"/>
        <s v="Roland Schwarz"/>
        <s v="Rose O'Brian"/>
        <s v="Ross Baird"/>
        <s v="Ross DeVincentis"/>
        <s v="Roy Collins"/>
        <s v="Roy Franz�sisch"/>
        <s v="Roy Phan"/>
        <s v="Ruben Dartt"/>
        <s v="Russell Applegate"/>
        <s v="Russell D'Ascenzo"/>
        <s v="Ryan Akin"/>
        <s v="Ryan Crowe"/>
        <s v="Sally Hughsby"/>
        <s v="Sally Knutson"/>
        <s v="Sally Matthias"/>
        <s v="Sam Craven"/>
        <s v="Sam Zeldin"/>
        <s v="Sample Company A"/>
        <s v="Sandra Flanagan"/>
        <s v="Sanjit Chand"/>
        <s v="Sanjit Engle"/>
        <s v="Sanjit Jacobs"/>
        <s v="Saphhira Shifley"/>
        <s v="Sara Luxemburg"/>
        <s v="Sarah Bern"/>
        <s v="Sarah Brown"/>
        <s v="Sarah Foster"/>
        <s v="Sarah Jordon"/>
        <s v="Scot Coram"/>
        <s v="Scot Wooten"/>
        <s v="Scott Cohen"/>
        <s v="Sean Braxton"/>
        <s v="Sean Christensen"/>
        <s v="Sean Miller"/>
        <s v="Sean O'Donnell"/>
        <s v="Sean Wendt"/>
        <s v="Seth Vernon"/>
        <s v="Shahid Collister"/>
        <s v="Shahid Hopkins"/>
        <s v="Shahid Shariari"/>
        <s v="Sharelle Roach"/>
        <s v="Shaun Chance"/>
        <s v="Sheri Gordon"/>
        <s v="Shirley Daniels"/>
        <s v="Shirley Jackson"/>
        <s v="Shui Tom"/>
        <s v="Sibella Parks"/>
        <s v="Skye Norling"/>
        <s v="Sonia Cooley"/>
        <s v="Speros Goranitis"/>
        <s v="Stefania Perrino"/>
        <s v="Stephanie Phelps"/>
        <s v="Stephanie Ulpright"/>
        <s v="Steve Chapman"/>
        <s v="Steve Nguyen"/>
        <s v="Steven Cartwright"/>
        <s v="Steven Roelle"/>
        <s v="Stewart Carmichael"/>
        <s v="Stewart Visinsky"/>
        <s v="Stuart Van"/>
        <s v="Sue Ann Reed"/>
        <s v="Sung Pak"/>
        <s v="Sung Shariari"/>
        <s v="Susan Gilcrest"/>
        <s v="Susan MacKendrick"/>
        <s v="Susan Pistek"/>
        <s v="Susan Vittorini"/>
        <s v="Suzanne McNair"/>
        <s v="Sylvia Foulston"/>
        <s v="Tamara Chand"/>
        <s v="Tamara Dahlen"/>
        <s v="Tamara Manning"/>
        <s v="Tamara Willingham"/>
        <s v="Tanja Norvell"/>
        <s v="Thais Sissman"/>
        <s v="Thea Hendricks"/>
        <s v="Thea Hudgings"/>
        <s v="Theone Pippenger"/>
        <s v="Theresa Swint"/>
        <s v="Thomas Boland"/>
        <s v="Thomas Seio"/>
        <s v="Thomas Thornton"/>
        <s v="Tiffany House"/>
        <s v="Tim Brockman"/>
        <s v="Toby Braunhardt"/>
        <s v="Toby Carlisle"/>
        <s v="Toby Gnade"/>
        <s v="Toby Swindell"/>
        <s v="Todd Sumrall"/>
        <s v="Tom Ashbrook"/>
        <s v="Tom Prescott"/>
        <s v="Tom Stivers"/>
        <s v="Tonja Turnell"/>
        <s v="Tony Chapman"/>
        <s v="Tony Sayre"/>
        <s v="Tracy Blumstein"/>
        <s v="Tracy Collins"/>
        <s v="Tracy Hopkins"/>
        <s v="Tracy Poddar"/>
        <s v="Troy Blackwell"/>
        <s v="Troy Staebel"/>
        <s v="Trudy Brown"/>
        <s v="Trudy Glocke"/>
        <s v="Trudy Schmidt"/>
        <s v="Valerie Dominguez"/>
        <s v="Valerie Mitchum"/>
        <s v="Valerie Takahito"/>
        <s v="Vicky Freymann"/>
        <s v="Victoria Brennan"/>
        <s v="Victoria Pisteka"/>
        <s v="Victoria Wilson"/>
        <s v="Vivek Gonzalez"/>
        <s v="Vivek Grady"/>
        <s v="Vivek Sundaresam"/>
        <s v="Vivian Mathis"/>
        <s v="William Brown"/>
        <s v="Xylona Preis"/>
        <s v="Yana Sorensen"/>
        <s v="Zuschuss Carroll"/>
      </sharedItems>
    </cacheField>
    <cacheField name="[Measures].[Loss Profit]" caption="Loss Profit" numFmtId="0" hierarchy="31" level="32767"/>
    <cacheField name="[Sample - Superstore].[Year].[Year]" caption="Year" numFmtId="0" hierarchy="25" level="1">
      <sharedItems containsSemiMixedTypes="0" containsNonDate="0" containsString="0"/>
    </cacheField>
  </cacheFields>
  <cacheHierarchies count="49">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Date]" caption="Ship Date" attribute="1" time="1" defaultMemberUniqueName="[Sample - Superstore].[Ship Date].[All]" allUniqueName="[Sample - Superstore].[Ship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2" memberValueDatatype="130" unbalanced="0">
      <fieldsUsage count="2">
        <fieldUsage x="-1"/>
        <fieldUsage x="0"/>
      </fieldsUsage>
    </cacheHierarchy>
    <cacheHierarchy uniqueName="[Sample - Superstore].[Segment]" caption="Segment" attribute="1" defaultMemberUniqueName="[Sample - Superstore].[Segment].[All]" allUniqueName="[Sample - Superstore].[Segment].[All]" dimensionUniqueName="[Sample - Superstore]" displayFolder="" count="0" memberValueDatatype="130" unbalanced="0"/>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20" unbalanced="0"/>
    <cacheHierarchy uniqueName="[Sample - Superstore].[Region]" caption="Region" attribute="1" defaultMemberUniqueName="[Sample - Superstore].[Region].[All]" allUniqueName="[Sample - Superstore].[Region].[All]" dimensionUniqueName="[Sample - Superstore]" displayFolder="" count="0"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Unit Price]" caption="Unit Price" attribute="1" defaultMemberUniqueName="[Sample - Superstore].[Unit Price].[All]" allUniqueName="[Sample - Superstore].[Unit Price].[All]" dimensionUniqueName="[Sample - Superstore]" displayFolder="" count="0" memberValueDatatype="130" unbalanced="0"/>
    <cacheHierarchy uniqueName="[Sample - Superstore].[GOGS]" caption="GOGS" attribute="1" defaultMemberUniqueName="[Sample - Superstore].[GOGS].[All]" allUniqueName="[Sample - Superstore].[GOGS].[All]" dimensionUniqueName="[Sample - Superstore]" displayFolder="" count="0" memberValueDatatype="13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Discount Value]" caption="Discount Value" attribute="1" defaultMemberUniqueName="[Sample - Superstore].[Discount Value].[All]" allUniqueName="[Sample - Superstore].[Discount Value].[All]" dimensionUniqueName="[Sample - Superstore]" displayFolder="" count="0" memberValueDatatype="130"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Sample - Superstore].[Lead Time]" caption="Lead Time" attribute="1" defaultMemberUniqueName="[Sample - Superstore].[Lead Time].[All]" allUniqueName="[Sample - Superstore].[Lead Time].[All]" dimensionUniqueName="[Sample - Superstore]" displayFolder="" count="0" memberValueDatatype="5" unbalanced="0"/>
    <cacheHierarchy uniqueName="[Sample - Superstore].[Year]" caption="Year" attribute="1" defaultMemberUniqueName="[Sample - Superstore].[Year].[All]" allUniqueName="[Sample - Superstore].[Year].[All]" dimensionUniqueName="[Sample - Superstore]" displayFolder="" count="2" memberValueDatatype="20" unbalanced="0">
      <fieldsUsage count="2">
        <fieldUsage x="-1"/>
        <fieldUsage x="2"/>
      </fieldsUsage>
    </cacheHierarchy>
    <cacheHierarchy uniqueName="[Sample - Superstore].[Month]" caption="Month" attribute="1" defaultMemberUniqueName="[Sample - Superstore].[Month].[All]" allUniqueName="[Sample - Superstore].[Month].[All]" dimensionUniqueName="[Sample - Superstore]" displayFolder="" count="0" memberValueDatatype="130" unbalanced="0"/>
    <cacheHierarchy uniqueName="[Sample - Superstore].[Ship Date (Year)]" caption="Ship Date (Year)" attribute="1" defaultMemberUniqueName="[Sample - Superstore].[Ship Date (Year)].[All]" allUniqueName="[Sample - Superstore].[Ship Date (Year)].[All]" dimensionUniqueName="[Sample - Superstore]" displayFolder="" count="0" memberValueDatatype="130" unbalanced="0"/>
    <cacheHierarchy uniqueName="[Measures].[Total Sales]" caption="Total Sales" measure="1" displayFolder="" measureGroup="Sample - Superstore" count="0"/>
    <cacheHierarchy uniqueName="[Measures].[Total profit]" caption="Total profit" measure="1" displayFolder="" measureGroup="Sample - Superstore" count="0"/>
    <cacheHierarchy uniqueName="[Measures].[Profit Margin]" caption="Profit Margin" measure="1" displayFolder="" measureGroup="Sample - Superstore" count="0"/>
    <cacheHierarchy uniqueName="[Measures].[Loss Profit]" caption="Loss Profit" measure="1" displayFolder="" measureGroup="Sample - Superstore" count="0" oneField="1">
      <fieldsUsage count="1">
        <fieldUsage x="1"/>
      </fieldsUsage>
    </cacheHierarchy>
    <cacheHierarchy uniqueName="[Measures].[profit hit]" caption="profit hit" measure="1" displayFolder="" measureGroup="Sample - Superstore" count="0"/>
    <cacheHierarchy uniqueName="[Measures].[__XL_Count Sample - Superstore]" caption="__XL_Count Sample - Superstore" measure="1" displayFolder="" measureGroup="Sample - Superstore" count="0" hidden="1"/>
    <cacheHierarchy uniqueName="[Measures].[__No measures defined]" caption="__No measures defined" measure="1" displayFolder="" count="0" hidden="1"/>
    <cacheHierarchy uniqueName="[Measures].[Count of Order ID]" caption="Count of Order ID" measure="1" displayFolder="" measureGroup="Sample - Superstore"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Sample - Superstore" count="0" hidden="1">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mple - Superstore" count="0" hidden="1">
      <extLst>
        <ext xmlns:x15="http://schemas.microsoft.com/office/spreadsheetml/2010/11/main" uri="{B97F6D7D-B522-45F9-BDA1-12C45D357490}">
          <x15:cacheHierarchy aggregatedColumn="6"/>
        </ext>
      </extLst>
    </cacheHierarchy>
    <cacheHierarchy uniqueName="[Measures].[Distinct Count of Customer Name]" caption="Distinct Count of Customer Name" measure="1" displayFolder="" measureGroup="Sample - Superstore" count="0" hidden="1">
      <extLst>
        <ext xmlns:x15="http://schemas.microsoft.com/office/spreadsheetml/2010/11/main" uri="{B97F6D7D-B522-45F9-BDA1-12C45D357490}">
          <x15:cacheHierarchy aggregatedColumn="6"/>
        </ext>
      </extLst>
    </cacheHierarchy>
    <cacheHierarchy uniqueName="[Measures].[Sum of Lead Time]" caption="Sum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Average of Lead Time]" caption="Average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StdDev of Lead Time]" caption="StdDev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Sum of Profit]" caption="Sum of Profit" measure="1" displayFolder="" measureGroup="Sample - Superstore"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Sample - Superstore" count="0" hidden="1">
      <extLst>
        <ext xmlns:x15="http://schemas.microsoft.com/office/spreadsheetml/2010/11/main" uri="{B97F6D7D-B522-45F9-BDA1-12C45D357490}">
          <x15:cacheHierarchy aggregatedColumn="25"/>
        </ext>
      </extLst>
    </cacheHierarchy>
    <cacheHierarchy uniqueName="[Measures].[Sum of Sales]" caption="Sum of Sales" measure="1" displayFolder="" measureGroup="Sample - Superstore" count="0" hidden="1">
      <extLst>
        <ext xmlns:x15="http://schemas.microsoft.com/office/spreadsheetml/2010/11/main" uri="{B97F6D7D-B522-45F9-BDA1-12C45D357490}">
          <x15:cacheHierarchy aggregatedColumn="17"/>
        </ext>
      </extLst>
    </cacheHierarchy>
    <cacheHierarchy uniqueName="[Measures].[Sum of Quantity]" caption="Sum of Quantity" measure="1" displayFolder="" measureGroup="Sample - Superstore" count="0" hidden="1">
      <extLst>
        <ext xmlns:x15="http://schemas.microsoft.com/office/spreadsheetml/2010/11/main" uri="{B97F6D7D-B522-45F9-BDA1-12C45D357490}">
          <x15:cacheHierarchy aggregatedColumn="18"/>
        </ext>
      </extLst>
    </cacheHierarchy>
    <cacheHierarchy uniqueName="[Measures].[Count of Unit Price]" caption="Count of Unit Price" measure="1" displayFolder="" measureGroup="Sample - Superstore" count="0" hidden="1">
      <extLst>
        <ext xmlns:x15="http://schemas.microsoft.com/office/spreadsheetml/2010/11/main" uri="{B97F6D7D-B522-45F9-BDA1-12C45D357490}">
          <x15:cacheHierarchy aggregatedColumn="19"/>
        </ext>
      </extLst>
    </cacheHierarchy>
    <cacheHierarchy uniqueName="[Measures].[Varp of Lead Time]" caption="Varp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Count of Order Date]" caption="Count of Order Date" measure="1" displayFolder="" measureGroup="Sample - Superstore"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Sample - Superstore" uniqueName="[Sample - Superstore]" caption="Sample - Superstore"/>
  </dimensions>
  <measureGroups count="1">
    <measureGroup name="Sample - Superstore" caption="Sample - Superstor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y asar" refreshedDate="45996.74884803241" backgroundQuery="1" createdVersion="8" refreshedVersion="8" minRefreshableVersion="3" recordCount="0" supportSubquery="1" supportAdvancedDrill="1" xr:uid="{810D001B-C071-448F-BA9B-6A0B60648D26}">
  <cacheSource type="external" connectionId="3"/>
  <cacheFields count="3">
    <cacheField name="[Sample - Superstore].[Country].[Country]" caption="Country" numFmtId="0" hierarchy="8" level="1">
      <sharedItems count="1">
        <s v="United States"/>
      </sharedItems>
    </cacheField>
    <cacheField name="[Measures].[Total profit]" caption="Total profit" numFmtId="0" hierarchy="29" level="32767"/>
    <cacheField name="[Sample - Superstore].[Year].[Year]" caption="Year" numFmtId="0" hierarchy="25" level="1">
      <sharedItems containsSemiMixedTypes="0" containsString="0" containsNumber="1" containsInteger="1" minValue="2014" maxValue="2017" count="4">
        <n v="2014"/>
        <n v="2015"/>
        <n v="2016"/>
        <n v="2017"/>
      </sharedItems>
      <extLst>
        <ext xmlns:x15="http://schemas.microsoft.com/office/spreadsheetml/2010/11/main" uri="{4F2E5C28-24EA-4eb8-9CBF-B6C8F9C3D259}">
          <x15:cachedUniqueNames>
            <x15:cachedUniqueName index="0" name="[Sample - Superstore].[Year].&amp;[2014]"/>
            <x15:cachedUniqueName index="1" name="[Sample - Superstore].[Year].&amp;[2015]"/>
            <x15:cachedUniqueName index="2" name="[Sample - Superstore].[Year].&amp;[2016]"/>
            <x15:cachedUniqueName index="3" name="[Sample - Superstore].[Year].&amp;[2017]"/>
          </x15:cachedUniqueNames>
        </ext>
      </extLst>
    </cacheField>
  </cacheFields>
  <cacheHierarchies count="49">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Date]" caption="Ship Date" attribute="1" time="1" defaultMemberUniqueName="[Sample - Superstore].[Ship Date].[All]" allUniqueName="[Sample - Superstore].[Ship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0" memberValueDatatype="130" unbalanced="0"/>
    <cacheHierarchy uniqueName="[Sample - Superstore].[Country]" caption="Country" attribute="1" defaultMemberUniqueName="[Sample - Superstore].[Country].[All]" allUniqueName="[Sample - Superstore].[Country].[All]" dimensionUniqueName="[Sample - Superstore]" displayFolder="" count="2" memberValueDatatype="130" unbalanced="0">
      <fieldsUsage count="2">
        <fieldUsage x="-1"/>
        <fieldUsage x="0"/>
      </fieldsUsage>
    </cacheHierarchy>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20" unbalanced="0"/>
    <cacheHierarchy uniqueName="[Sample - Superstore].[Region]" caption="Region" attribute="1" defaultMemberUniqueName="[Sample - Superstore].[Region].[All]" allUniqueName="[Sample - Superstore].[Region].[All]" dimensionUniqueName="[Sample - Superstore]" displayFolder="" count="0"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Unit Price]" caption="Unit Price" attribute="1" defaultMemberUniqueName="[Sample - Superstore].[Unit Price].[All]" allUniqueName="[Sample - Superstore].[Unit Price].[All]" dimensionUniqueName="[Sample - Superstore]" displayFolder="" count="0" memberValueDatatype="130" unbalanced="0"/>
    <cacheHierarchy uniqueName="[Sample - Superstore].[GOGS]" caption="GOGS" attribute="1" defaultMemberUniqueName="[Sample - Superstore].[GOGS].[All]" allUniqueName="[Sample - Superstore].[GOGS].[All]" dimensionUniqueName="[Sample - Superstore]" displayFolder="" count="0" memberValueDatatype="13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Discount Value]" caption="Discount Value" attribute="1" defaultMemberUniqueName="[Sample - Superstore].[Discount Value].[All]" allUniqueName="[Sample - Superstore].[Discount Value].[All]" dimensionUniqueName="[Sample - Superstore]" displayFolder="" count="0" memberValueDatatype="130"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Sample - Superstore].[Lead Time]" caption="Lead Time" attribute="1" defaultMemberUniqueName="[Sample - Superstore].[Lead Time].[All]" allUniqueName="[Sample - Superstore].[Lead Time].[All]" dimensionUniqueName="[Sample - Superstore]" displayFolder="" count="0" memberValueDatatype="5" unbalanced="0"/>
    <cacheHierarchy uniqueName="[Sample - Superstore].[Year]" caption="Year" attribute="1" defaultMemberUniqueName="[Sample - Superstore].[Year].[All]" allUniqueName="[Sample - Superstore].[Year].[All]" dimensionUniqueName="[Sample - Superstore]" displayFolder="" count="2" memberValueDatatype="20" unbalanced="0">
      <fieldsUsage count="2">
        <fieldUsage x="-1"/>
        <fieldUsage x="2"/>
      </fieldsUsage>
    </cacheHierarchy>
    <cacheHierarchy uniqueName="[Sample - Superstore].[Month]" caption="Month" attribute="1" defaultMemberUniqueName="[Sample - Superstore].[Month].[All]" allUniqueName="[Sample - Superstore].[Month].[All]" dimensionUniqueName="[Sample - Superstore]" displayFolder="" count="0" memberValueDatatype="130" unbalanced="0"/>
    <cacheHierarchy uniqueName="[Sample - Superstore].[Ship Date (Year)]" caption="Ship Date (Year)" attribute="1" defaultMemberUniqueName="[Sample - Superstore].[Ship Date (Year)].[All]" allUniqueName="[Sample - Superstore].[Ship Date (Year)].[All]" dimensionUniqueName="[Sample - Superstore]" displayFolder="" count="0" memberValueDatatype="130" unbalanced="0"/>
    <cacheHierarchy uniqueName="[Measures].[Total Sales]" caption="Total Sales" measure="1" displayFolder="" measureGroup="Sample - Superstore" count="0"/>
    <cacheHierarchy uniqueName="[Measures].[Total profit]" caption="Total profit" measure="1" displayFolder="" measureGroup="Sample - Superstore" count="0" oneField="1">
      <fieldsUsage count="1">
        <fieldUsage x="1"/>
      </fieldsUsage>
    </cacheHierarchy>
    <cacheHierarchy uniqueName="[Measures].[Profit Margin]" caption="Profit Margin" measure="1" displayFolder="" measureGroup="Sample - Superstore" count="0"/>
    <cacheHierarchy uniqueName="[Measures].[Loss Profit]" caption="Loss Profit" measure="1" displayFolder="" measureGroup="Sample - Superstore" count="0"/>
    <cacheHierarchy uniqueName="[Measures].[profit hit]" caption="profit hit" measure="1" displayFolder="" measureGroup="Sample - Superstore" count="0"/>
    <cacheHierarchy uniqueName="[Measures].[__XL_Count Sample - Superstore]" caption="__XL_Count Sample - Superstore" measure="1" displayFolder="" measureGroup="Sample - Superstore" count="0" hidden="1"/>
    <cacheHierarchy uniqueName="[Measures].[__No measures defined]" caption="__No measures defined" measure="1" displayFolder="" count="0" hidden="1"/>
    <cacheHierarchy uniqueName="[Measures].[Count of Order ID]" caption="Count of Order ID" measure="1" displayFolder="" measureGroup="Sample - Superstore"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Sample - Superstore" count="0" hidden="1">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mple - Superstore" count="0" hidden="1">
      <extLst>
        <ext xmlns:x15="http://schemas.microsoft.com/office/spreadsheetml/2010/11/main" uri="{B97F6D7D-B522-45F9-BDA1-12C45D357490}">
          <x15:cacheHierarchy aggregatedColumn="6"/>
        </ext>
      </extLst>
    </cacheHierarchy>
    <cacheHierarchy uniqueName="[Measures].[Distinct Count of Customer Name]" caption="Distinct Count of Customer Name" measure="1" displayFolder="" measureGroup="Sample - Superstore" count="0" hidden="1">
      <extLst>
        <ext xmlns:x15="http://schemas.microsoft.com/office/spreadsheetml/2010/11/main" uri="{B97F6D7D-B522-45F9-BDA1-12C45D357490}">
          <x15:cacheHierarchy aggregatedColumn="6"/>
        </ext>
      </extLst>
    </cacheHierarchy>
    <cacheHierarchy uniqueName="[Measures].[Sum of Lead Time]" caption="Sum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Average of Lead Time]" caption="Average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StdDev of Lead Time]" caption="StdDev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Sum of Profit]" caption="Sum of Profit" measure="1" displayFolder="" measureGroup="Sample - Superstore"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Sample - Superstore" count="0" hidden="1">
      <extLst>
        <ext xmlns:x15="http://schemas.microsoft.com/office/spreadsheetml/2010/11/main" uri="{B97F6D7D-B522-45F9-BDA1-12C45D357490}">
          <x15:cacheHierarchy aggregatedColumn="25"/>
        </ext>
      </extLst>
    </cacheHierarchy>
    <cacheHierarchy uniqueName="[Measures].[Sum of Sales]" caption="Sum of Sales" measure="1" displayFolder="" measureGroup="Sample - Superstore" count="0" hidden="1">
      <extLst>
        <ext xmlns:x15="http://schemas.microsoft.com/office/spreadsheetml/2010/11/main" uri="{B97F6D7D-B522-45F9-BDA1-12C45D357490}">
          <x15:cacheHierarchy aggregatedColumn="17"/>
        </ext>
      </extLst>
    </cacheHierarchy>
    <cacheHierarchy uniqueName="[Measures].[Sum of Quantity]" caption="Sum of Quantity" measure="1" displayFolder="" measureGroup="Sample - Superstore" count="0" hidden="1">
      <extLst>
        <ext xmlns:x15="http://schemas.microsoft.com/office/spreadsheetml/2010/11/main" uri="{B97F6D7D-B522-45F9-BDA1-12C45D357490}">
          <x15:cacheHierarchy aggregatedColumn="18"/>
        </ext>
      </extLst>
    </cacheHierarchy>
    <cacheHierarchy uniqueName="[Measures].[Count of Unit Price]" caption="Count of Unit Price" measure="1" displayFolder="" measureGroup="Sample - Superstore" count="0" hidden="1">
      <extLst>
        <ext xmlns:x15="http://schemas.microsoft.com/office/spreadsheetml/2010/11/main" uri="{B97F6D7D-B522-45F9-BDA1-12C45D357490}">
          <x15:cacheHierarchy aggregatedColumn="19"/>
        </ext>
      </extLst>
    </cacheHierarchy>
    <cacheHierarchy uniqueName="[Measures].[Varp of Lead Time]" caption="Varp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Count of Order Date]" caption="Count of Order Date" measure="1" displayFolder="" measureGroup="Sample - Superstore"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Sample - Superstore" uniqueName="[Sample - Superstore]" caption="Sample - Superstore"/>
  </dimensions>
  <measureGroups count="1">
    <measureGroup name="Sample - Superstore" caption="Sample - Superstor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y asar" refreshedDate="45996.748863078705" backgroundQuery="1" createdVersion="8" refreshedVersion="8" minRefreshableVersion="3" recordCount="0" supportSubquery="1" supportAdvancedDrill="1" xr:uid="{BEFB1477-5C79-4E46-B267-8D3B2E601CE5}">
  <cacheSource type="external" connectionId="3"/>
  <cacheFields count="3">
    <cacheField name="[Sample - Superstore].[Customer Name].[Customer Name]" caption="Customer Name" numFmtId="0" hierarchy="6" level="1">
      <sharedItems count="392">
        <s v="Adrian Barton"/>
        <s v="Andy Reiter"/>
        <s v="Christopher Martinez"/>
        <s v="Daniel Raglin"/>
        <s v="Hunter Lopez"/>
        <s v="Keith Dawkins"/>
        <s v="Raymond Buch"/>
        <s v="Sanjit Chand"/>
        <s v="Tamara Chand"/>
        <s v="Tom Ashbrook"/>
        <s v="Alan Dominguez" u="1"/>
        <s v="Brian Moss" u="1"/>
        <s v="Helen Wasserman" u="1"/>
        <s v="Jane Waco" u="1"/>
        <s v="Jim Epp" u="1"/>
        <s v="Steven Roelle" u="1"/>
        <s v="Darrin Martin" u="1"/>
        <s v="Dianna Wilson" u="1"/>
        <s v="Gary Hwang" u="1"/>
        <s v="John Murray" u="1"/>
        <s v="Maria Etezadi" u="1"/>
        <s v="Mitch Webber" u="1"/>
        <s v="Mitch Willingham" u="1"/>
        <s v="Nathan Mautz" u="1"/>
        <s v="Tom Boeckenhauer" u="1"/>
        <s v="Sanjit Engle" u="1"/>
        <s v="Bill Shonely" u="1"/>
        <s v="Christopher Conant" u="1"/>
        <s v="Laura Armstrong" u="1"/>
        <s v="Mark Cousins" u="1"/>
        <s v="Anna H�berlin" u="1"/>
        <s v="Grace Kelly" u="1"/>
        <s v="Jonathan Doherty" u="1"/>
        <s v="Kristen Hastings" u="1"/>
        <s v="Yoseph Carroll" u="1"/>
        <s v="Carol Adams" u="1"/>
        <s v="Edward Hooks" u="1"/>
        <s v="Justin Ellison" u="1"/>
        <s v="Anthony Johnson" u="1"/>
        <s v="Marina Lichtenstein" u="1"/>
        <s v="Mary Zewe" u="1"/>
        <s v="Nick Crebassa" u="1"/>
        <s v="Rick Reed" u="1"/>
        <s v="Roland Schwarz" u="1"/>
        <s v="Ruben Ausman" u="1"/>
        <s v="Adam Bellavance" u="1"/>
        <s v="Dennis Pardue" u="1"/>
        <s v="Karen Daniels" u="1"/>
        <s v="Dean percer" u="1"/>
        <s v="Fred Hopkins" u="1"/>
        <s v="Harry Marie" u="1"/>
        <s v="Katrina Willman" u="1"/>
        <s v="Natalie Webber" u="1"/>
        <s v="Pierre Wener" u="1"/>
        <s v="Shirley Daniels" u="1"/>
        <s v="Todd Sumrall" u="1"/>
        <s v="Robert Marley" u="1"/>
        <s v="Alan Hwang" u="1"/>
        <s v="Pete Kriz" u="1"/>
        <s v="Seth Vernon" u="1"/>
        <s v="Bill Eplett" u="1"/>
        <s v="Rick Wilson" u="1"/>
        <s v="Yana Sorensen" u="1"/>
        <s v="Corinna Mitchell" u="1"/>
        <s v="Jim Kriz" u="1"/>
        <s v="Karen Ferguson" u="1"/>
        <s v="Penelope Sewall" u="1"/>
        <s v="Tonja Turnell" u="1"/>
        <s v="Katherine Murray" u="1"/>
        <s v="Sample Company A" u="1"/>
        <s v="Rick Huthwaite" u="1"/>
        <s v="Christine Kargatis" u="1"/>
        <s v="Matt Abelman" u="1"/>
        <s v="Paul Prost" u="1"/>
        <s v="Rick Bensley" u="1"/>
        <s v="Deanra Eno" u="1"/>
        <s v="Emily Ducich" u="1"/>
        <s v="Mike Pelletier" u="1"/>
        <s v="Nora Pelletier" u="1"/>
        <s v="Philisse Overcash" u="1"/>
        <s v="Tamara Willingham" u="1"/>
        <s v="Dave Hallsten" u="1"/>
        <s v="Ellis Ballard" u="1"/>
        <s v="Kalyca Meade" u="1"/>
        <s v="Ken Heidel" u="1"/>
        <s v="Quincy Jones" u="1"/>
        <s v="Suzanne McNair" u="1"/>
        <s v="Greg Tran" u="1"/>
        <s v="Valerie Dominguez" u="1"/>
        <s v="Hunter Glantz" u="1"/>
        <s v="Jack Garza" u="1"/>
        <s v="Joseph Holt" u="1"/>
        <s v="Amy Cox" u="1"/>
        <s v="Bradley Drucker" u="1"/>
        <s v="Erica Smith" u="1"/>
        <s v="John Lee" u="1"/>
        <s v="Craig Carroll" u="1"/>
        <s v="Lena Creighton" u="1"/>
        <s v="Naresj Patel" u="1"/>
        <s v="Sarah Brown" u="1"/>
        <s v="Ben Ferrer" u="1"/>
        <s v="Eugene Moren" u="1"/>
        <s v="Frank Carlisle" u="1"/>
        <s v="Caroline Jumper" u="1"/>
        <s v="Ionia McGrath" u="1"/>
        <s v="Jill Fjeld" u="1"/>
        <s v="Joe Elijah" u="1"/>
        <s v="Neoma Murray" u="1"/>
        <s v="Toby Gnade" u="1"/>
        <s v="Deborah Brumfield" u="1"/>
        <s v="Dan Reichenbach" u="1"/>
        <s v="Denise Monton" u="1"/>
        <s v="Justin Deggeller" u="1"/>
        <s v="Aaron Bergman" u="1"/>
        <s v="Adam Shillingsburg" u="1"/>
        <s v="Aimee Bixby" u="1"/>
        <s v="Alan Barnes" u="1"/>
        <s v="Alan Shonely" u="1"/>
        <s v="Alejandro Grove" u="1"/>
        <s v="Alex Avila" u="1"/>
        <s v="Allen Armold" u="1"/>
        <s v="Allen Goldenen" u="1"/>
        <s v="Andrew Allen" u="1"/>
        <s v="Andrew Roberts" u="1"/>
        <s v="Angele Hood" u="1"/>
        <s v="Anna Andreadi" u="1"/>
        <s v="Anna Chung" u="1"/>
        <s v="Anne McFarland" u="1"/>
        <s v="Annie Thurman" u="1"/>
        <s v="Annie Zypern" u="1"/>
        <s v="Arianne Irving" u="1"/>
        <s v="Art Foster" u="1"/>
        <s v="Arthur Gainer" u="1"/>
        <s v="Arthur Prichep" u="1"/>
        <s v="Ashley Jarboe" u="1"/>
        <s v="Astrea Jones" u="1"/>
        <s v="Barry Gonzalez" u="1"/>
        <s v="Barry Weirich" u="1"/>
        <s v="Bart Folk" u="1"/>
        <s v="Becky Martin" u="1"/>
        <s v="Ben Wallace" u="1"/>
        <s v="Benjamin Patterson" u="1"/>
        <s v="Berenike Kampe" u="1"/>
        <s v="Beth Paige" u="1"/>
        <s v="Bobby Trafton" u="1"/>
        <s v="Bradley Nguyen" u="1"/>
        <s v="Brian Dahlen" u="1"/>
        <s v="Brian DeCherney" u="1"/>
        <s v="Brian Derr" u="1"/>
        <s v="Brian Stugart" u="1"/>
        <s v="Brian Thompson" u="1"/>
        <s v="Brosina Hoffman" u="1"/>
        <s v="Bruce Geld" u="1"/>
        <s v="Bruce Stewart" u="1"/>
        <s v="Bryan Mills" u="1"/>
        <s v="Cari Schnelling" u="1"/>
        <s v="Carl Ludwig" u="1"/>
        <s v="Carlos Daly" u="1"/>
        <s v="Carlos Soltero" u="1"/>
        <s v="Carol Triggs" u="1"/>
        <s v="Cassandra Brandow" u="1"/>
        <s v="Chad Sievert" u="1"/>
        <s v="Charles Crestani" u="1"/>
        <s v="Chloris Kastensmidt" u="1"/>
        <s v="Chris Cortes" u="1"/>
        <s v="Christina Anderson" u="1"/>
        <s v="Christina VanderZanden" u="1"/>
        <s v="Christine Sundaresam" u="1"/>
        <s v="Chuck Magee" u="1"/>
        <s v="Cindy Chapman" u="1"/>
        <s v="Cindy Stewart" u="1"/>
        <s v="Clay Ludtke" u="1"/>
        <s v="Clytie Kelty" u="1"/>
        <s v="Corey-Lock" u="1"/>
        <s v="Craig Carreira" u="1"/>
        <s v="Craig Reiter" u="1"/>
        <s v="Cynthia Arntzen" u="1"/>
        <s v="Dan Campbell" u="1"/>
        <s v="Dan Lawera" u="1"/>
        <s v="Daniel Lacy" u="1"/>
        <s v="Darren Koutras" u="1"/>
        <s v="Darren Powers" u="1"/>
        <s v="Dave Brooks" u="1"/>
        <s v="David Flashing" u="1"/>
        <s v="David Philippe" u="1"/>
        <s v="Debra Catini" u="1"/>
        <s v="Delfina Latchford" u="1"/>
        <s v="Denise Leinenbach" u="1"/>
        <s v="Dennis Kane" u="1"/>
        <s v="Denny Ordway" u="1"/>
        <s v="Dianna Vittorini" u="1"/>
        <s v="Dorothy Dickinson" u="1"/>
        <s v="Doug Bickford" u="1"/>
        <s v="Duane Benoit" u="1"/>
        <s v="Duane Noonan" u="1"/>
        <s v="Ed Jacobs" u="1"/>
        <s v="Emily Burns" u="1"/>
        <s v="Emily Phan" u="1"/>
        <s v="Eric Barreto" u="1"/>
        <s v="Eric Hoffmann" u="1"/>
        <s v="Erica Hackney" u="1"/>
        <s v="Erin Creighton" u="1"/>
        <s v="Erin Mull" u="1"/>
        <s v="Eva Jacobs" u="1"/>
        <s v="Evan Bailliet" u="1"/>
        <s v="Evan Henry" u="1"/>
        <s v="Frank Olsen" u="1"/>
        <s v="Frank Preis" u="1"/>
        <s v="Gary McGarr" u="1"/>
        <s v="Gary Zandusky" u="1"/>
        <s v="Gene McClure" u="1"/>
        <s v="George Ashbrook" u="1"/>
        <s v="Giulietta Weimer" u="1"/>
        <s v="Greg Matthias" u="1"/>
        <s v="Guy Armstrong" u="1"/>
        <s v="Harry Greene" u="1"/>
        <s v="Helen Abelman" u="1"/>
        <s v="Helen Andreada" u="1"/>
        <s v="Herbert Flentye" u="1"/>
        <s v="Irene Maddox" u="1"/>
        <s v="Ivan Gibson" u="1"/>
        <s v="Ivan Liston" u="1"/>
        <s v="Jack Lebron" u="1"/>
        <s v="James Galang" u="1"/>
        <s v="Jamie Frazer" u="1"/>
        <s v="Jamie Kunitz" u="1"/>
        <s v="Janet Lee" u="1"/>
        <s v="Jas O'Carroll" u="1"/>
        <s v="Jason Fortune-" u="1"/>
        <s v="Jasper Cacioppo" u="1"/>
        <s v="Jay Kimmel" u="1"/>
        <s v="Jennifer Ferguson" u="1"/>
        <s v="Jennifer Halladay" u="1"/>
        <s v="Jeremy Farry" u="1"/>
        <s v="Jeremy Lonsdale" u="1"/>
        <s v="Jeremy Pistek" u="1"/>
        <s v="Jessica Myrick" u="1"/>
        <s v="Jim Karlsson" u="1"/>
        <s v="Joe Kamberova" u="1"/>
        <s v="Joel Eaton" u="1"/>
        <s v="John Castell" u="1"/>
        <s v="John Huston" u="1"/>
        <s v="John Lucas" u="1"/>
        <s v="John Stevenson" u="1"/>
        <s v="Joni Blumstein" u="1"/>
        <s v="Joseph Airdo" u="1"/>
        <s v="Joy Daniels" u="1"/>
        <s v="Joy Smith" u="1"/>
        <s v="Julia Dunbar" u="1"/>
        <s v="Justin MacKendrick" u="1"/>
        <s v="Karl Braun" u="1"/>
        <s v="Katherine Ducich" u="1"/>
        <s v="Katherine Hughes" u="1"/>
        <s v="Kean Takahito" u="1"/>
        <s v="Kean Thornton" u="1"/>
        <s v="Keith Herrera" u="1"/>
        <s v="Kelly Andreada" u="1"/>
        <s v="Kelly Williams" u="1"/>
        <s v="Ken Lonsdale" u="1"/>
        <s v="Khloe Miller" u="1"/>
        <s v="Kunst Miller" u="1"/>
        <s v="Larry Hughes" u="1"/>
        <s v="Larry Tron" u="1"/>
        <s v="Laurel Elliston" u="1"/>
        <s v="Lauren Leatherbury" u="1"/>
        <s v="Lena Hernandez" u="1"/>
        <s v="Lena Radford" u="1"/>
        <s v="Lisa DeCherney" u="1"/>
        <s v="Lisa Hazard" u="1"/>
        <s v="Liz Carlisle" u="1"/>
        <s v="Liz MacKendrick" u="1"/>
        <s v="Liz Pelletier" u="1"/>
        <s v="Liz Thompson" u="1"/>
        <s v="Liz Willingham" u="1"/>
        <s v="Logan Currie" u="1"/>
        <s v="Logan Haushalter" u="1"/>
        <s v="Luke Foster" u="1"/>
        <s v="Luke Weiss" u="1"/>
        <s v="Lycoris Saunders" u="1"/>
        <s v="Lynn Smith" u="1"/>
        <s v="Magdelene Morse" u="1"/>
        <s v="Marc Crier" u="1"/>
        <s v="Maria Bertelson" u="1"/>
        <s v="Maribeth Dona" u="1"/>
        <s v="Maribeth Schnelling" u="1"/>
        <s v="Maris LaWare" u="1"/>
        <s v="Mark Hamilton" u="1"/>
        <s v="Mark Van Huff" u="1"/>
        <s v="Mary O'Rourke" u="1"/>
        <s v="MaryBeth Skach" u="1"/>
        <s v="Matt Collins" u="1"/>
        <s v="Maureen Gnade" u="1"/>
        <s v="Maurice Satty" u="1"/>
        <s v="Max Engle" u="1"/>
        <s v="Maxwell Schwartz" u="1"/>
        <s v="Melanie Seite" u="1"/>
        <s v="Michael Chen" u="1"/>
        <s v="Michael Moore" u="1"/>
        <s v="Michael Nguyen" u="1"/>
        <s v="Michelle Huthwaite" u="1"/>
        <s v="Michelle Moray" u="1"/>
        <s v="Mick Brown" u="1"/>
        <s v="Mick Crebagga" u="1"/>
        <s v="Mike Gockenbach" u="1"/>
        <s v="Mike Kennedy" u="1"/>
        <s v="Mike Vittorini" u="1"/>
        <s v="Nat Carroll" u="1"/>
        <s v="Natalie DeCherney" u="1"/>
        <s v="Natalie Fritzler" u="1"/>
        <s v="Nathan Cano" u="1"/>
        <s v="Nathan Gelder" u="1"/>
        <s v="Nick Radford" u="1"/>
        <s v="Nora Preis" u="1"/>
        <s v="Pamela Stobb" u="1"/>
        <s v="Patrick Gardner" u="1"/>
        <s v="Patrick O'Brill" u="1"/>
        <s v="Patrick O'Donnell" u="1"/>
        <s v="Patrick Ryan" u="1"/>
        <s v="Paul Gonzalez" u="1"/>
        <s v="Paul MacIntyre" u="1"/>
        <s v="Pauline Johnson" u="1"/>
        <s v="Pete Takahito" u="1"/>
        <s v="Peter B�hler" u="1"/>
        <s v="Peter Fuller" u="1"/>
        <s v="Philip Brown" u="1"/>
        <s v="Philip Fox" u="1"/>
        <s v="Ralph Arnett" u="1"/>
        <s v="Randy Bradley" u="1"/>
        <s v="Raymond Messe" u="1"/>
        <s v="Resi P�lking" u="1"/>
        <s v="Ricardo Emerson" u="1"/>
        <s v="Richard Bierner" u="1"/>
        <s v="Richard Eichhorn" u="1"/>
        <s v="Rick Duston" u="1"/>
        <s v="Rick Hansen" u="1"/>
        <s v="Rob Dowd" u="1"/>
        <s v="Rob Lucas" u="1"/>
        <s v="Roger Demir" u="1"/>
        <s v="Roland Fjeld" u="1"/>
        <s v="Roy Collins" u="1"/>
        <s v="Roy Franz�sisch" u="1"/>
        <s v="Ruben Dartt" u="1"/>
        <s v="Russell Applegate" u="1"/>
        <s v="Russell D'Ascenzo" u="1"/>
        <s v="Ryan Akin" u="1"/>
        <s v="Ryan Crowe" u="1"/>
        <s v="Sally Matthias" u="1"/>
        <s v="Sam Craven" u="1"/>
        <s v="Sandra Flanagan" u="1"/>
        <s v="Sarah Bern" u="1"/>
        <s v="Sarah Foster" u="1"/>
        <s v="Scot Wooten" u="1"/>
        <s v="Scott Williamson" u="1"/>
        <s v="Sean Christensen" u="1"/>
        <s v="Shahid Collister" u="1"/>
        <s v="Shahid Hopkins" u="1"/>
        <s v="Shahid Shariari" u="1"/>
        <s v="Sheri Gordon" u="1"/>
        <s v="Shirley Jackson" u="1"/>
        <s v="Shui Tom" u="1"/>
        <s v="Sonia Cooley" u="1"/>
        <s v="Sonia Sunley" u="1"/>
        <s v="Speros Goranitis" u="1"/>
        <s v="Steven Cartwright" u="1"/>
        <s v="Stewart Visinsky" u="1"/>
        <s v="Sue Ann Reed" u="1"/>
        <s v="Sung Shariari" u="1"/>
        <s v="Susan Pistek" u="1"/>
        <s v="Tamara Dahlen" u="1"/>
        <s v="Tamara Manning" u="1"/>
        <s v="Ted Trevino" u="1"/>
        <s v="Thea Hendricks" u="1"/>
        <s v="Thomas Thornton" u="1"/>
        <s v="Tim Brockman" u="1"/>
        <s v="Toby Braunhardt" u="1"/>
        <s v="Toby Carlisle" u="1"/>
        <s v="Toby Ritter" u="1"/>
        <s v="Toby Swindell" u="1"/>
        <s v="Tony Sayre" u="1"/>
        <s v="Tracy Blumstein" u="1"/>
        <s v="Tracy Zic" u="1"/>
        <s v="Troy Blackwell" u="1"/>
        <s v="Troy Staebel" u="1"/>
        <s v="Trudy Brown" u="1"/>
        <s v="Trudy Glocke" u="1"/>
        <s v="Vivek Gonzalez" u="1"/>
        <s v="Vivek Sundaresam" u="1"/>
        <s v="Vivian Mathis" u="1"/>
        <s v="William Brown" u="1"/>
        <s v="Xylona Preis" u="1"/>
        <s v="Zuschuss Carroll" u="1"/>
        <s v="Zuschuss Donatelli" u="1"/>
      </sharedItems>
    </cacheField>
    <cacheField name="[Measures].[Total profit]" caption="Total profit" numFmtId="0" hierarchy="29" level="32767"/>
    <cacheField name="[Sample - Superstore].[Segment].[Segment]" caption="Segment" numFmtId="0" hierarchy="7" level="1">
      <sharedItems containsSemiMixedTypes="0" containsNonDate="0" containsString="0"/>
    </cacheField>
  </cacheFields>
  <cacheHierarchies count="49">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Date]" caption="Ship Date" attribute="1" time="1" defaultMemberUniqueName="[Sample - Superstore].[Ship Date].[All]" allUniqueName="[Sample - Superstore].[Ship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2" memberValueDatatype="130" unbalanced="0">
      <fieldsUsage count="2">
        <fieldUsage x="-1"/>
        <fieldUsage x="0"/>
      </fieldsUsage>
    </cacheHierarchy>
    <cacheHierarchy uniqueName="[Sample - Superstore].[Segment]" caption="Segment" attribute="1" defaultMemberUniqueName="[Sample - Superstore].[Segment].[All]" allUniqueName="[Sample - Superstore].[Segment].[All]" dimensionUniqueName="[Sample - Superstore]" displayFolder="" count="2" memberValueDatatype="130" unbalanced="0">
      <fieldsUsage count="2">
        <fieldUsage x="-1"/>
        <fieldUsage x="2"/>
      </fieldsUsage>
    </cacheHierarchy>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20" unbalanced="0"/>
    <cacheHierarchy uniqueName="[Sample - Superstore].[Region]" caption="Region" attribute="1" defaultMemberUniqueName="[Sample - Superstore].[Region].[All]" allUniqueName="[Sample - Superstore].[Region].[All]" dimensionUniqueName="[Sample - Superstore]" displayFolder="" count="0"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Unit Price]" caption="Unit Price" attribute="1" defaultMemberUniqueName="[Sample - Superstore].[Unit Price].[All]" allUniqueName="[Sample - Superstore].[Unit Price].[All]" dimensionUniqueName="[Sample - Superstore]" displayFolder="" count="0" memberValueDatatype="130" unbalanced="0"/>
    <cacheHierarchy uniqueName="[Sample - Superstore].[GOGS]" caption="GOGS" attribute="1" defaultMemberUniqueName="[Sample - Superstore].[GOGS].[All]" allUniqueName="[Sample - Superstore].[GOGS].[All]" dimensionUniqueName="[Sample - Superstore]" displayFolder="" count="0" memberValueDatatype="13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Discount Value]" caption="Discount Value" attribute="1" defaultMemberUniqueName="[Sample - Superstore].[Discount Value].[All]" allUniqueName="[Sample - Superstore].[Discount Value].[All]" dimensionUniqueName="[Sample - Superstore]" displayFolder="" count="0" memberValueDatatype="130"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Sample - Superstore].[Lead Time]" caption="Lead Time" attribute="1" defaultMemberUniqueName="[Sample - Superstore].[Lead Time].[All]" allUniqueName="[Sample - Superstore].[Lead Time].[All]" dimensionUniqueName="[Sample - Superstore]" displayFolder="" count="0" memberValueDatatype="5" unbalanced="0"/>
    <cacheHierarchy uniqueName="[Sample - Superstore].[Year]" caption="Year" attribute="1" defaultMemberUniqueName="[Sample - Superstore].[Year].[All]" allUniqueName="[Sample - Superstore].[Year].[All]" dimensionUniqueName="[Sample - Superstore]" displayFolder="" count="2" memberValueDatatype="20" unbalanced="0"/>
    <cacheHierarchy uniqueName="[Sample - Superstore].[Month]" caption="Month" attribute="1" defaultMemberUniqueName="[Sample - Superstore].[Month].[All]" allUniqueName="[Sample - Superstore].[Month].[All]" dimensionUniqueName="[Sample - Superstore]" displayFolder="" count="0" memberValueDatatype="130" unbalanced="0"/>
    <cacheHierarchy uniqueName="[Sample - Superstore].[Ship Date (Year)]" caption="Ship Date (Year)" attribute="1" defaultMemberUniqueName="[Sample - Superstore].[Ship Date (Year)].[All]" allUniqueName="[Sample - Superstore].[Ship Date (Year)].[All]" dimensionUniqueName="[Sample - Superstore]" displayFolder="" count="0" memberValueDatatype="130" unbalanced="0"/>
    <cacheHierarchy uniqueName="[Measures].[Total Sales]" caption="Total Sales" measure="1" displayFolder="" measureGroup="Sample - Superstore" count="0"/>
    <cacheHierarchy uniqueName="[Measures].[Total profit]" caption="Total profit" measure="1" displayFolder="" measureGroup="Sample - Superstore" count="0" oneField="1">
      <fieldsUsage count="1">
        <fieldUsage x="1"/>
      </fieldsUsage>
    </cacheHierarchy>
    <cacheHierarchy uniqueName="[Measures].[Profit Margin]" caption="Profit Margin" measure="1" displayFolder="" measureGroup="Sample - Superstore" count="0"/>
    <cacheHierarchy uniqueName="[Measures].[Loss Profit]" caption="Loss Profit" measure="1" displayFolder="" measureGroup="Sample - Superstore" count="0"/>
    <cacheHierarchy uniqueName="[Measures].[profit hit]" caption="profit hit" measure="1" displayFolder="" measureGroup="Sample - Superstore" count="0"/>
    <cacheHierarchy uniqueName="[Measures].[__XL_Count Sample - Superstore]" caption="__XL_Count Sample - Superstore" measure="1" displayFolder="" measureGroup="Sample - Superstore" count="0" hidden="1"/>
    <cacheHierarchy uniqueName="[Measures].[__No measures defined]" caption="__No measures defined" measure="1" displayFolder="" count="0" hidden="1"/>
    <cacheHierarchy uniqueName="[Measures].[Count of Order ID]" caption="Count of Order ID" measure="1" displayFolder="" measureGroup="Sample - Superstore"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Sample - Superstore" count="0" hidden="1">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mple - Superstore" count="0" hidden="1">
      <extLst>
        <ext xmlns:x15="http://schemas.microsoft.com/office/spreadsheetml/2010/11/main" uri="{B97F6D7D-B522-45F9-BDA1-12C45D357490}">
          <x15:cacheHierarchy aggregatedColumn="6"/>
        </ext>
      </extLst>
    </cacheHierarchy>
    <cacheHierarchy uniqueName="[Measures].[Distinct Count of Customer Name]" caption="Distinct Count of Customer Name" measure="1" displayFolder="" measureGroup="Sample - Superstore" count="0" hidden="1">
      <extLst>
        <ext xmlns:x15="http://schemas.microsoft.com/office/spreadsheetml/2010/11/main" uri="{B97F6D7D-B522-45F9-BDA1-12C45D357490}">
          <x15:cacheHierarchy aggregatedColumn="6"/>
        </ext>
      </extLst>
    </cacheHierarchy>
    <cacheHierarchy uniqueName="[Measures].[Sum of Lead Time]" caption="Sum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Average of Lead Time]" caption="Average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StdDev of Lead Time]" caption="StdDev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Sum of Profit]" caption="Sum of Profit" measure="1" displayFolder="" measureGroup="Sample - Superstore"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Sample - Superstore" count="0" hidden="1">
      <extLst>
        <ext xmlns:x15="http://schemas.microsoft.com/office/spreadsheetml/2010/11/main" uri="{B97F6D7D-B522-45F9-BDA1-12C45D357490}">
          <x15:cacheHierarchy aggregatedColumn="25"/>
        </ext>
      </extLst>
    </cacheHierarchy>
    <cacheHierarchy uniqueName="[Measures].[Sum of Sales]" caption="Sum of Sales" measure="1" displayFolder="" measureGroup="Sample - Superstore" count="0" hidden="1">
      <extLst>
        <ext xmlns:x15="http://schemas.microsoft.com/office/spreadsheetml/2010/11/main" uri="{B97F6D7D-B522-45F9-BDA1-12C45D357490}">
          <x15:cacheHierarchy aggregatedColumn="17"/>
        </ext>
      </extLst>
    </cacheHierarchy>
    <cacheHierarchy uniqueName="[Measures].[Sum of Quantity]" caption="Sum of Quantity" measure="1" displayFolder="" measureGroup="Sample - Superstore" count="0" hidden="1">
      <extLst>
        <ext xmlns:x15="http://schemas.microsoft.com/office/spreadsheetml/2010/11/main" uri="{B97F6D7D-B522-45F9-BDA1-12C45D357490}">
          <x15:cacheHierarchy aggregatedColumn="18"/>
        </ext>
      </extLst>
    </cacheHierarchy>
    <cacheHierarchy uniqueName="[Measures].[Count of Unit Price]" caption="Count of Unit Price" measure="1" displayFolder="" measureGroup="Sample - Superstore" count="0" hidden="1">
      <extLst>
        <ext xmlns:x15="http://schemas.microsoft.com/office/spreadsheetml/2010/11/main" uri="{B97F6D7D-B522-45F9-BDA1-12C45D357490}">
          <x15:cacheHierarchy aggregatedColumn="19"/>
        </ext>
      </extLst>
    </cacheHierarchy>
    <cacheHierarchy uniqueName="[Measures].[Varp of Lead Time]" caption="Varp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Count of Order Date]" caption="Count of Order Date" measure="1" displayFolder="" measureGroup="Sample - Superstore"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Sample - Superstore" uniqueName="[Sample - Superstore]" caption="Sample - Superstore"/>
  </dimensions>
  <measureGroups count="1">
    <measureGroup name="Sample - Superstore" caption="Sample - Superstor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y asar" refreshedDate="45996.748863773151" backgroundQuery="1" createdVersion="8" refreshedVersion="8" minRefreshableVersion="3" recordCount="0" supportSubquery="1" supportAdvancedDrill="1" xr:uid="{74AF5E24-4A8F-4A73-90B9-513F61F9CBFB}">
  <cacheSource type="external" connectionId="3"/>
  <cacheFields count="3">
    <cacheField name="[Sample - Superstore].[Category].[Category]" caption="Category" numFmtId="0" hierarchy="14" level="1">
      <sharedItems count="3">
        <s v="Furniture"/>
        <s v="Office Supplies"/>
        <s v="Technology"/>
      </sharedItems>
    </cacheField>
    <cacheField name="[Measures].[Total profit]" caption="Total profit" numFmtId="0" hierarchy="29" level="32767"/>
    <cacheField name="[Sample - Superstore].[Segment].[Segment]" caption="Segment" numFmtId="0" hierarchy="7" level="1">
      <sharedItems containsSemiMixedTypes="0" containsNonDate="0" containsString="0"/>
    </cacheField>
  </cacheFields>
  <cacheHierarchies count="49">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Date]" caption="Ship Date" attribute="1" time="1" defaultMemberUniqueName="[Sample - Superstore].[Ship Date].[All]" allUniqueName="[Sample - Superstore].[Ship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2" memberValueDatatype="130" unbalanced="0">
      <fieldsUsage count="2">
        <fieldUsage x="-1"/>
        <fieldUsage x="2"/>
      </fieldsUsage>
    </cacheHierarchy>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20" unbalanced="0"/>
    <cacheHierarchy uniqueName="[Sample - Superstore].[Region]" caption="Region" attribute="1" defaultMemberUniqueName="[Sample - Superstore].[Region].[All]" allUniqueName="[Sample - Superstore].[Region].[All]" dimensionUniqueName="[Sample - Superstore]" displayFolder="" count="0"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2" memberValueDatatype="130" unbalanced="0">
      <fieldsUsage count="2">
        <fieldUsage x="-1"/>
        <fieldUsage x="0"/>
      </fieldsUsage>
    </cacheHierarchy>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Unit Price]" caption="Unit Price" attribute="1" defaultMemberUniqueName="[Sample - Superstore].[Unit Price].[All]" allUniqueName="[Sample - Superstore].[Unit Price].[All]" dimensionUniqueName="[Sample - Superstore]" displayFolder="" count="0" memberValueDatatype="130" unbalanced="0"/>
    <cacheHierarchy uniqueName="[Sample - Superstore].[GOGS]" caption="GOGS" attribute="1" defaultMemberUniqueName="[Sample - Superstore].[GOGS].[All]" allUniqueName="[Sample - Superstore].[GOGS].[All]" dimensionUniqueName="[Sample - Superstore]" displayFolder="" count="0" memberValueDatatype="13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Discount Value]" caption="Discount Value" attribute="1" defaultMemberUniqueName="[Sample - Superstore].[Discount Value].[All]" allUniqueName="[Sample - Superstore].[Discount Value].[All]" dimensionUniqueName="[Sample - Superstore]" displayFolder="" count="0" memberValueDatatype="130"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Sample - Superstore].[Lead Time]" caption="Lead Time" attribute="1" defaultMemberUniqueName="[Sample - Superstore].[Lead Time].[All]" allUniqueName="[Sample - Superstore].[Lead Time].[All]" dimensionUniqueName="[Sample - Superstore]" displayFolder="" count="0" memberValueDatatype="5" unbalanced="0"/>
    <cacheHierarchy uniqueName="[Sample - Superstore].[Year]" caption="Year" attribute="1" defaultMemberUniqueName="[Sample - Superstore].[Year].[All]" allUniqueName="[Sample - Superstore].[Year].[All]" dimensionUniqueName="[Sample - Superstore]" displayFolder="" count="2" memberValueDatatype="20" unbalanced="0"/>
    <cacheHierarchy uniqueName="[Sample - Superstore].[Month]" caption="Month" attribute="1" defaultMemberUniqueName="[Sample - Superstore].[Month].[All]" allUniqueName="[Sample - Superstore].[Month].[All]" dimensionUniqueName="[Sample - Superstore]" displayFolder="" count="0" memberValueDatatype="130" unbalanced="0"/>
    <cacheHierarchy uniqueName="[Sample - Superstore].[Ship Date (Year)]" caption="Ship Date (Year)" attribute="1" defaultMemberUniqueName="[Sample - Superstore].[Ship Date (Year)].[All]" allUniqueName="[Sample - Superstore].[Ship Date (Year)].[All]" dimensionUniqueName="[Sample - Superstore]" displayFolder="" count="0" memberValueDatatype="130" unbalanced="0"/>
    <cacheHierarchy uniqueName="[Measures].[Total Sales]" caption="Total Sales" measure="1" displayFolder="" measureGroup="Sample - Superstore" count="0"/>
    <cacheHierarchy uniqueName="[Measures].[Total profit]" caption="Total profit" measure="1" displayFolder="" measureGroup="Sample - Superstore" count="0" oneField="1">
      <fieldsUsage count="1">
        <fieldUsage x="1"/>
      </fieldsUsage>
    </cacheHierarchy>
    <cacheHierarchy uniqueName="[Measures].[Profit Margin]" caption="Profit Margin" measure="1" displayFolder="" measureGroup="Sample - Superstore" count="0"/>
    <cacheHierarchy uniqueName="[Measures].[Loss Profit]" caption="Loss Profit" measure="1" displayFolder="" measureGroup="Sample - Superstore" count="0"/>
    <cacheHierarchy uniqueName="[Measures].[profit hit]" caption="profit hit" measure="1" displayFolder="" measureGroup="Sample - Superstore" count="0"/>
    <cacheHierarchy uniqueName="[Measures].[__XL_Count Sample - Superstore]" caption="__XL_Count Sample - Superstore" measure="1" displayFolder="" measureGroup="Sample - Superstore" count="0" hidden="1"/>
    <cacheHierarchy uniqueName="[Measures].[__No measures defined]" caption="__No measures defined" measure="1" displayFolder="" count="0" hidden="1"/>
    <cacheHierarchy uniqueName="[Measures].[Count of Order ID]" caption="Count of Order ID" measure="1" displayFolder="" measureGroup="Sample - Superstore"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Sample - Superstore" count="0" hidden="1">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mple - Superstore" count="0" hidden="1">
      <extLst>
        <ext xmlns:x15="http://schemas.microsoft.com/office/spreadsheetml/2010/11/main" uri="{B97F6D7D-B522-45F9-BDA1-12C45D357490}">
          <x15:cacheHierarchy aggregatedColumn="6"/>
        </ext>
      </extLst>
    </cacheHierarchy>
    <cacheHierarchy uniqueName="[Measures].[Distinct Count of Customer Name]" caption="Distinct Count of Customer Name" measure="1" displayFolder="" measureGroup="Sample - Superstore" count="0" hidden="1">
      <extLst>
        <ext xmlns:x15="http://schemas.microsoft.com/office/spreadsheetml/2010/11/main" uri="{B97F6D7D-B522-45F9-BDA1-12C45D357490}">
          <x15:cacheHierarchy aggregatedColumn="6"/>
        </ext>
      </extLst>
    </cacheHierarchy>
    <cacheHierarchy uniqueName="[Measures].[Sum of Lead Time]" caption="Sum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Average of Lead Time]" caption="Average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StdDev of Lead Time]" caption="StdDev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Sum of Profit]" caption="Sum of Profit" measure="1" displayFolder="" measureGroup="Sample - Superstore"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Sample - Superstore" count="0" hidden="1">
      <extLst>
        <ext xmlns:x15="http://schemas.microsoft.com/office/spreadsheetml/2010/11/main" uri="{B97F6D7D-B522-45F9-BDA1-12C45D357490}">
          <x15:cacheHierarchy aggregatedColumn="25"/>
        </ext>
      </extLst>
    </cacheHierarchy>
    <cacheHierarchy uniqueName="[Measures].[Sum of Sales]" caption="Sum of Sales" measure="1" displayFolder="" measureGroup="Sample - Superstore" count="0" hidden="1">
      <extLst>
        <ext xmlns:x15="http://schemas.microsoft.com/office/spreadsheetml/2010/11/main" uri="{B97F6D7D-B522-45F9-BDA1-12C45D357490}">
          <x15:cacheHierarchy aggregatedColumn="17"/>
        </ext>
      </extLst>
    </cacheHierarchy>
    <cacheHierarchy uniqueName="[Measures].[Sum of Quantity]" caption="Sum of Quantity" measure="1" displayFolder="" measureGroup="Sample - Superstore" count="0" hidden="1">
      <extLst>
        <ext xmlns:x15="http://schemas.microsoft.com/office/spreadsheetml/2010/11/main" uri="{B97F6D7D-B522-45F9-BDA1-12C45D357490}">
          <x15:cacheHierarchy aggregatedColumn="18"/>
        </ext>
      </extLst>
    </cacheHierarchy>
    <cacheHierarchy uniqueName="[Measures].[Count of Unit Price]" caption="Count of Unit Price" measure="1" displayFolder="" measureGroup="Sample - Superstore" count="0" hidden="1">
      <extLst>
        <ext xmlns:x15="http://schemas.microsoft.com/office/spreadsheetml/2010/11/main" uri="{B97F6D7D-B522-45F9-BDA1-12C45D357490}">
          <x15:cacheHierarchy aggregatedColumn="19"/>
        </ext>
      </extLst>
    </cacheHierarchy>
    <cacheHierarchy uniqueName="[Measures].[Varp of Lead Time]" caption="Varp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Count of Order Date]" caption="Count of Order Date" measure="1" displayFolder="" measureGroup="Sample - Superstore"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Sample - Superstore" uniqueName="[Sample - Superstore]" caption="Sample - Superstore"/>
  </dimensions>
  <measureGroups count="1">
    <measureGroup name="Sample - Superstore" caption="Sample - Superstor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y asar" refreshedDate="45996.748864930552" backgroundQuery="1" createdVersion="8" refreshedVersion="8" minRefreshableVersion="3" recordCount="0" supportSubquery="1" supportAdvancedDrill="1" xr:uid="{93F0852E-9FEF-4BB0-B0B1-AAF481E2E514}">
  <cacheSource type="external" connectionId="3"/>
  <cacheFields count="3">
    <cacheField name="[Sample - Superstore].[Sub-Category].[Sub-Category]" caption="Sub-Category" numFmtId="0" hierarchy="15" level="1">
      <sharedItems count="9">
        <s v="Accessories"/>
        <s v="Binders"/>
        <s v="Copiers"/>
        <s v="Paper"/>
        <s v="Phones"/>
        <s v="Appliances" u="1"/>
        <s v="Chairs" u="1"/>
        <s v="Machines" u="1"/>
        <s v="Storage" u="1"/>
      </sharedItems>
    </cacheField>
    <cacheField name="[Measures].[Total profit]" caption="Total profit" numFmtId="0" hierarchy="29" level="32767"/>
    <cacheField name="[Sample - Superstore].[Segment].[Segment]" caption="Segment" numFmtId="0" hierarchy="7" level="1">
      <sharedItems containsSemiMixedTypes="0" containsNonDate="0" containsString="0"/>
    </cacheField>
  </cacheFields>
  <cacheHierarchies count="49">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Date]" caption="Ship Date" attribute="1" time="1" defaultMemberUniqueName="[Sample - Superstore].[Ship Date].[All]" allUniqueName="[Sample - Superstore].[Ship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2" memberValueDatatype="130" unbalanced="0">
      <fieldsUsage count="2">
        <fieldUsage x="-1"/>
        <fieldUsage x="2"/>
      </fieldsUsage>
    </cacheHierarchy>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20" unbalanced="0"/>
    <cacheHierarchy uniqueName="[Sample - Superstore].[Region]" caption="Region" attribute="1" defaultMemberUniqueName="[Sample - Superstore].[Region].[All]" allUniqueName="[Sample - Superstore].[Region].[All]" dimensionUniqueName="[Sample - Superstore]" displayFolder="" count="0"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2" memberValueDatatype="130" unbalanced="0">
      <fieldsUsage count="2">
        <fieldUsage x="-1"/>
        <fieldUsage x="0"/>
      </fieldsUsage>
    </cacheHierarchy>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Unit Price]" caption="Unit Price" attribute="1" defaultMemberUniqueName="[Sample - Superstore].[Unit Price].[All]" allUniqueName="[Sample - Superstore].[Unit Price].[All]" dimensionUniqueName="[Sample - Superstore]" displayFolder="" count="0" memberValueDatatype="130" unbalanced="0"/>
    <cacheHierarchy uniqueName="[Sample - Superstore].[GOGS]" caption="GOGS" attribute="1" defaultMemberUniqueName="[Sample - Superstore].[GOGS].[All]" allUniqueName="[Sample - Superstore].[GOGS].[All]" dimensionUniqueName="[Sample - Superstore]" displayFolder="" count="0" memberValueDatatype="13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Discount Value]" caption="Discount Value" attribute="1" defaultMemberUniqueName="[Sample - Superstore].[Discount Value].[All]" allUniqueName="[Sample - Superstore].[Discount Value].[All]" dimensionUniqueName="[Sample - Superstore]" displayFolder="" count="0" memberValueDatatype="130"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Sample - Superstore].[Lead Time]" caption="Lead Time" attribute="1" defaultMemberUniqueName="[Sample - Superstore].[Lead Time].[All]" allUniqueName="[Sample - Superstore].[Lead Time].[All]" dimensionUniqueName="[Sample - Superstore]" displayFolder="" count="0" memberValueDatatype="5" unbalanced="0"/>
    <cacheHierarchy uniqueName="[Sample - Superstore].[Year]" caption="Year" attribute="1" defaultMemberUniqueName="[Sample - Superstore].[Year].[All]" allUniqueName="[Sample - Superstore].[Year].[All]" dimensionUniqueName="[Sample - Superstore]" displayFolder="" count="2" memberValueDatatype="20" unbalanced="0"/>
    <cacheHierarchy uniqueName="[Sample - Superstore].[Month]" caption="Month" attribute="1" defaultMemberUniqueName="[Sample - Superstore].[Month].[All]" allUniqueName="[Sample - Superstore].[Month].[All]" dimensionUniqueName="[Sample - Superstore]" displayFolder="" count="0" memberValueDatatype="130" unbalanced="0"/>
    <cacheHierarchy uniqueName="[Sample - Superstore].[Ship Date (Year)]" caption="Ship Date (Year)" attribute="1" defaultMemberUniqueName="[Sample - Superstore].[Ship Date (Year)].[All]" allUniqueName="[Sample - Superstore].[Ship Date (Year)].[All]" dimensionUniqueName="[Sample - Superstore]" displayFolder="" count="0" memberValueDatatype="130" unbalanced="0"/>
    <cacheHierarchy uniqueName="[Measures].[Total Sales]" caption="Total Sales" measure="1" displayFolder="" measureGroup="Sample - Superstore" count="0"/>
    <cacheHierarchy uniqueName="[Measures].[Total profit]" caption="Total profit" measure="1" displayFolder="" measureGroup="Sample - Superstore" count="0" oneField="1">
      <fieldsUsage count="1">
        <fieldUsage x="1"/>
      </fieldsUsage>
    </cacheHierarchy>
    <cacheHierarchy uniqueName="[Measures].[Profit Margin]" caption="Profit Margin" measure="1" displayFolder="" measureGroup="Sample - Superstore" count="0"/>
    <cacheHierarchy uniqueName="[Measures].[Loss Profit]" caption="Loss Profit" measure="1" displayFolder="" measureGroup="Sample - Superstore" count="0"/>
    <cacheHierarchy uniqueName="[Measures].[profit hit]" caption="profit hit" measure="1" displayFolder="" measureGroup="Sample - Superstore" count="0"/>
    <cacheHierarchy uniqueName="[Measures].[__XL_Count Sample - Superstore]" caption="__XL_Count Sample - Superstore" measure="1" displayFolder="" measureGroup="Sample - Superstore" count="0" hidden="1"/>
    <cacheHierarchy uniqueName="[Measures].[__No measures defined]" caption="__No measures defined" measure="1" displayFolder="" count="0" hidden="1"/>
    <cacheHierarchy uniqueName="[Measures].[Count of Order ID]" caption="Count of Order ID" measure="1" displayFolder="" measureGroup="Sample - Superstore"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Sample - Superstore" count="0" hidden="1">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mple - Superstore" count="0" hidden="1">
      <extLst>
        <ext xmlns:x15="http://schemas.microsoft.com/office/spreadsheetml/2010/11/main" uri="{B97F6D7D-B522-45F9-BDA1-12C45D357490}">
          <x15:cacheHierarchy aggregatedColumn="6"/>
        </ext>
      </extLst>
    </cacheHierarchy>
    <cacheHierarchy uniqueName="[Measures].[Distinct Count of Customer Name]" caption="Distinct Count of Customer Name" measure="1" displayFolder="" measureGroup="Sample - Superstore" count="0" hidden="1">
      <extLst>
        <ext xmlns:x15="http://schemas.microsoft.com/office/spreadsheetml/2010/11/main" uri="{B97F6D7D-B522-45F9-BDA1-12C45D357490}">
          <x15:cacheHierarchy aggregatedColumn="6"/>
        </ext>
      </extLst>
    </cacheHierarchy>
    <cacheHierarchy uniqueName="[Measures].[Sum of Lead Time]" caption="Sum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Average of Lead Time]" caption="Average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StdDev of Lead Time]" caption="StdDev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Sum of Profit]" caption="Sum of Profit" measure="1" displayFolder="" measureGroup="Sample - Superstore"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Sample - Superstore" count="0" hidden="1">
      <extLst>
        <ext xmlns:x15="http://schemas.microsoft.com/office/spreadsheetml/2010/11/main" uri="{B97F6D7D-B522-45F9-BDA1-12C45D357490}">
          <x15:cacheHierarchy aggregatedColumn="25"/>
        </ext>
      </extLst>
    </cacheHierarchy>
    <cacheHierarchy uniqueName="[Measures].[Sum of Sales]" caption="Sum of Sales" measure="1" displayFolder="" measureGroup="Sample - Superstore" count="0" hidden="1">
      <extLst>
        <ext xmlns:x15="http://schemas.microsoft.com/office/spreadsheetml/2010/11/main" uri="{B97F6D7D-B522-45F9-BDA1-12C45D357490}">
          <x15:cacheHierarchy aggregatedColumn="17"/>
        </ext>
      </extLst>
    </cacheHierarchy>
    <cacheHierarchy uniqueName="[Measures].[Sum of Quantity]" caption="Sum of Quantity" measure="1" displayFolder="" measureGroup="Sample - Superstore" count="0" hidden="1">
      <extLst>
        <ext xmlns:x15="http://schemas.microsoft.com/office/spreadsheetml/2010/11/main" uri="{B97F6D7D-B522-45F9-BDA1-12C45D357490}">
          <x15:cacheHierarchy aggregatedColumn="18"/>
        </ext>
      </extLst>
    </cacheHierarchy>
    <cacheHierarchy uniqueName="[Measures].[Count of Unit Price]" caption="Count of Unit Price" measure="1" displayFolder="" measureGroup="Sample - Superstore" count="0" hidden="1">
      <extLst>
        <ext xmlns:x15="http://schemas.microsoft.com/office/spreadsheetml/2010/11/main" uri="{B97F6D7D-B522-45F9-BDA1-12C45D357490}">
          <x15:cacheHierarchy aggregatedColumn="19"/>
        </ext>
      </extLst>
    </cacheHierarchy>
    <cacheHierarchy uniqueName="[Measures].[Varp of Lead Time]" caption="Varp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Count of Order Date]" caption="Count of Order Date" measure="1" displayFolder="" measureGroup="Sample - Superstore"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Sample - Superstore" uniqueName="[Sample - Superstore]" caption="Sample - Superstore"/>
  </dimensions>
  <measureGroups count="1">
    <measureGroup name="Sample - Superstore" caption="Sample - Superstor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y asar" refreshedDate="45996.748865393522" backgroundQuery="1" createdVersion="8" refreshedVersion="8" minRefreshableVersion="3" recordCount="0" supportSubquery="1" supportAdvancedDrill="1" xr:uid="{BB77622F-7D30-48B1-9F44-4B330A793B5C}">
  <cacheSource type="external" connectionId="3"/>
  <cacheFields count="3">
    <cacheField name="[Sample - Superstore].[Ship Mode].[Ship Mode]" caption="Ship Mode" numFmtId="0" hierarchy="4" level="1">
      <sharedItems count="4">
        <s v="First Class"/>
        <s v="Same Day"/>
        <s v="Second Class"/>
        <s v="Standard Class"/>
      </sharedItems>
    </cacheField>
    <cacheField name="[Measures].[Distinct Count of Order ID]" caption="Distinct Count of Order ID" numFmtId="0" hierarchy="36" level="32767"/>
    <cacheField name="[Sample - Superstore].[Segment].[Segment]" caption="Segment" numFmtId="0" hierarchy="7" level="1">
      <sharedItems containsSemiMixedTypes="0" containsNonDate="0" containsString="0"/>
    </cacheField>
  </cacheFields>
  <cacheHierarchies count="49">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Date]" caption="Ship Date" attribute="1" time="1" defaultMemberUniqueName="[Sample - Superstore].[Ship Date].[All]" allUniqueName="[Sample - Superstore].[Ship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2" memberValueDatatype="130" unbalanced="0">
      <fieldsUsage count="2">
        <fieldUsage x="-1"/>
        <fieldUsage x="0"/>
      </fieldsUsage>
    </cacheHierarchy>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2" memberValueDatatype="130" unbalanced="0">
      <fieldsUsage count="2">
        <fieldUsage x="-1"/>
        <fieldUsage x="2"/>
      </fieldsUsage>
    </cacheHierarchy>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20" unbalanced="0"/>
    <cacheHierarchy uniqueName="[Sample - Superstore].[Region]" caption="Region" attribute="1" defaultMemberUniqueName="[Sample - Superstore].[Region].[All]" allUniqueName="[Sample - Superstore].[Region].[All]" dimensionUniqueName="[Sample - Superstore]" displayFolder="" count="0"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Unit Price]" caption="Unit Price" attribute="1" defaultMemberUniqueName="[Sample - Superstore].[Unit Price].[All]" allUniqueName="[Sample - Superstore].[Unit Price].[All]" dimensionUniqueName="[Sample - Superstore]" displayFolder="" count="0" memberValueDatatype="130" unbalanced="0"/>
    <cacheHierarchy uniqueName="[Sample - Superstore].[GOGS]" caption="GOGS" attribute="1" defaultMemberUniqueName="[Sample - Superstore].[GOGS].[All]" allUniqueName="[Sample - Superstore].[GOGS].[All]" dimensionUniqueName="[Sample - Superstore]" displayFolder="" count="0" memberValueDatatype="13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Discount Value]" caption="Discount Value" attribute="1" defaultMemberUniqueName="[Sample - Superstore].[Discount Value].[All]" allUniqueName="[Sample - Superstore].[Discount Value].[All]" dimensionUniqueName="[Sample - Superstore]" displayFolder="" count="0" memberValueDatatype="130"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Sample - Superstore].[Lead Time]" caption="Lead Time" attribute="1" defaultMemberUniqueName="[Sample - Superstore].[Lead Time].[All]" allUniqueName="[Sample - Superstore].[Lead Time].[All]" dimensionUniqueName="[Sample - Superstore]" displayFolder="" count="0" memberValueDatatype="5" unbalanced="0"/>
    <cacheHierarchy uniqueName="[Sample - Superstore].[Year]" caption="Year" attribute="1" defaultMemberUniqueName="[Sample - Superstore].[Year].[All]" allUniqueName="[Sample - Superstore].[Year].[All]" dimensionUniqueName="[Sample - Superstore]" displayFolder="" count="2" memberValueDatatype="20" unbalanced="0"/>
    <cacheHierarchy uniqueName="[Sample - Superstore].[Month]" caption="Month" attribute="1" defaultMemberUniqueName="[Sample - Superstore].[Month].[All]" allUniqueName="[Sample - Superstore].[Month].[All]" dimensionUniqueName="[Sample - Superstore]" displayFolder="" count="0" memberValueDatatype="130" unbalanced="0"/>
    <cacheHierarchy uniqueName="[Sample - Superstore].[Ship Date (Year)]" caption="Ship Date (Year)" attribute="1" defaultMemberUniqueName="[Sample - Superstore].[Ship Date (Year)].[All]" allUniqueName="[Sample - Superstore].[Ship Date (Year)].[All]" dimensionUniqueName="[Sample - Superstore]" displayFolder="" count="0" memberValueDatatype="130" unbalanced="0"/>
    <cacheHierarchy uniqueName="[Measures].[Total Sales]" caption="Total Sales" measure="1" displayFolder="" measureGroup="Sample - Superstore" count="0"/>
    <cacheHierarchy uniqueName="[Measures].[Total profit]" caption="Total profit" measure="1" displayFolder="" measureGroup="Sample - Superstore" count="0"/>
    <cacheHierarchy uniqueName="[Measures].[Profit Margin]" caption="Profit Margin" measure="1" displayFolder="" measureGroup="Sample - Superstore" count="0"/>
    <cacheHierarchy uniqueName="[Measures].[Loss Profit]" caption="Loss Profit" measure="1" displayFolder="" measureGroup="Sample - Superstore" count="0"/>
    <cacheHierarchy uniqueName="[Measures].[profit hit]" caption="profit hit" measure="1" displayFolder="" measureGroup="Sample - Superstore" count="0"/>
    <cacheHierarchy uniqueName="[Measures].[__XL_Count Sample - Superstore]" caption="__XL_Count Sample - Superstore" measure="1" displayFolder="" measureGroup="Sample - Superstore" count="0" hidden="1"/>
    <cacheHierarchy uniqueName="[Measures].[__No measures defined]" caption="__No measures defined" measure="1" displayFolder="" count="0" hidden="1"/>
    <cacheHierarchy uniqueName="[Measures].[Count of Order ID]" caption="Count of Order ID" measure="1" displayFolder="" measureGroup="Sample - Superstore"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Sample - Superstore" count="0" oneField="1" hidden="1">
      <fieldsUsage count="1">
        <fieldUsage x="1"/>
      </fieldsUsage>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mple - Superstore" count="0" hidden="1">
      <extLst>
        <ext xmlns:x15="http://schemas.microsoft.com/office/spreadsheetml/2010/11/main" uri="{B97F6D7D-B522-45F9-BDA1-12C45D357490}">
          <x15:cacheHierarchy aggregatedColumn="6"/>
        </ext>
      </extLst>
    </cacheHierarchy>
    <cacheHierarchy uniqueName="[Measures].[Distinct Count of Customer Name]" caption="Distinct Count of Customer Name" measure="1" displayFolder="" measureGroup="Sample - Superstore" count="0" hidden="1">
      <extLst>
        <ext xmlns:x15="http://schemas.microsoft.com/office/spreadsheetml/2010/11/main" uri="{B97F6D7D-B522-45F9-BDA1-12C45D357490}">
          <x15:cacheHierarchy aggregatedColumn="6"/>
        </ext>
      </extLst>
    </cacheHierarchy>
    <cacheHierarchy uniqueName="[Measures].[Sum of Lead Time]" caption="Sum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Average of Lead Time]" caption="Average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StdDev of Lead Time]" caption="StdDev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Sum of Profit]" caption="Sum of Profit" measure="1" displayFolder="" measureGroup="Sample - Superstore"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Sample - Superstore" count="0" hidden="1">
      <extLst>
        <ext xmlns:x15="http://schemas.microsoft.com/office/spreadsheetml/2010/11/main" uri="{B97F6D7D-B522-45F9-BDA1-12C45D357490}">
          <x15:cacheHierarchy aggregatedColumn="25"/>
        </ext>
      </extLst>
    </cacheHierarchy>
    <cacheHierarchy uniqueName="[Measures].[Sum of Sales]" caption="Sum of Sales" measure="1" displayFolder="" measureGroup="Sample - Superstore" count="0" hidden="1">
      <extLst>
        <ext xmlns:x15="http://schemas.microsoft.com/office/spreadsheetml/2010/11/main" uri="{B97F6D7D-B522-45F9-BDA1-12C45D357490}">
          <x15:cacheHierarchy aggregatedColumn="17"/>
        </ext>
      </extLst>
    </cacheHierarchy>
    <cacheHierarchy uniqueName="[Measures].[Sum of Quantity]" caption="Sum of Quantity" measure="1" displayFolder="" measureGroup="Sample - Superstore" count="0" hidden="1">
      <extLst>
        <ext xmlns:x15="http://schemas.microsoft.com/office/spreadsheetml/2010/11/main" uri="{B97F6D7D-B522-45F9-BDA1-12C45D357490}">
          <x15:cacheHierarchy aggregatedColumn="18"/>
        </ext>
      </extLst>
    </cacheHierarchy>
    <cacheHierarchy uniqueName="[Measures].[Count of Unit Price]" caption="Count of Unit Price" measure="1" displayFolder="" measureGroup="Sample - Superstore" count="0" hidden="1">
      <extLst>
        <ext xmlns:x15="http://schemas.microsoft.com/office/spreadsheetml/2010/11/main" uri="{B97F6D7D-B522-45F9-BDA1-12C45D357490}">
          <x15:cacheHierarchy aggregatedColumn="19"/>
        </ext>
      </extLst>
    </cacheHierarchy>
    <cacheHierarchy uniqueName="[Measures].[Varp of Lead Time]" caption="Varp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Count of Order Date]" caption="Count of Order Date" measure="1" displayFolder="" measureGroup="Sample - Superstore"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Sample - Superstore" uniqueName="[Sample - Superstore]" caption="Sample - Superstore"/>
  </dimensions>
  <measureGroups count="1">
    <measureGroup name="Sample - Superstore" caption="Sample - Superstor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y asar" refreshedDate="45996.748867013892" backgroundQuery="1" createdVersion="8" refreshedVersion="8" minRefreshableVersion="3" recordCount="0" supportSubquery="1" supportAdvancedDrill="1" xr:uid="{7C157565-1C4B-4075-A57B-81D774E0A7DF}">
  <cacheSource type="external" connectionId="3"/>
  <cacheFields count="3">
    <cacheField name="[Sample - Superstore].[City].[City]" caption="City" numFmtId="0" hierarchy="9" level="1">
      <sharedItems count="229">
        <s v="Abilene"/>
        <s v="Akron"/>
        <s v="Albuquerque"/>
        <s v="Allen"/>
        <s v="Allentown"/>
        <s v="Altoona"/>
        <s v="Amarillo"/>
        <s v="Anaheim"/>
        <s v="Apopka"/>
        <s v="Arlington"/>
        <s v="Asheville"/>
        <s v="Aurora"/>
        <s v="Austin"/>
        <s v="Avondale"/>
        <s v="Bakersfield"/>
        <s v="Baltimore"/>
        <s v="Beaumont"/>
        <s v="Bedford"/>
        <s v="Bethlehem"/>
        <s v="Bloomington"/>
        <s v="Boca Raton"/>
        <s v="Bolingbrook"/>
        <s v="Bowling Green"/>
        <s v="Boynton Beach"/>
        <s v="Bristol"/>
        <s v="Broomfield"/>
        <s v="Brownsville"/>
        <s v="Bryan"/>
        <s v="Buffalo"/>
        <s v="Buffalo Grove"/>
        <s v="Burlington"/>
        <s v="Camarillo"/>
        <s v="Carol Stream"/>
        <s v="Carrollton"/>
        <s v="Champaign"/>
        <s v="Chandler"/>
        <s v="Charlotte"/>
        <s v="Chattanooga"/>
        <s v="Chester"/>
        <s v="Chicago"/>
        <s v="Chico"/>
        <s v="Cincinnati"/>
        <s v="Clarksville"/>
        <s v="Cleveland"/>
        <s v="Clinton"/>
        <s v="College Station"/>
        <s v="Colorado Springs"/>
        <s v="Columbia"/>
        <s v="Columbus"/>
        <s v="Commerce City"/>
        <s v="Concord"/>
        <s v="Coppell"/>
        <s v="Coral Springs"/>
        <s v="Corpus Christi"/>
        <s v="Cranston"/>
        <s v="Cuyahoga Falls"/>
        <s v="Dallas"/>
        <s v="Danville"/>
        <s v="Daytona Beach"/>
        <s v="Decatur"/>
        <s v="Deer Park"/>
        <s v="Deltona"/>
        <s v="Denver"/>
        <s v="Des Moines"/>
        <s v="Des Plaines"/>
        <s v="Dover"/>
        <s v="Dublin"/>
        <s v="Durham"/>
        <s v="Edinburg"/>
        <s v="El Paso"/>
        <s v="Elmhurst"/>
        <s v="Elyria"/>
        <s v="Encinitas"/>
        <s v="Eugene"/>
        <s v="Evanston"/>
        <s v="Fairfield"/>
        <s v="Fayetteville"/>
        <s v="Fort Collins"/>
        <s v="Fort Lauderdale"/>
        <s v="Fort Worth"/>
        <s v="Frankfort"/>
        <s v="Franklin"/>
        <s v="Freeport"/>
        <s v="Frisco"/>
        <s v="Garland"/>
        <s v="Gastonia"/>
        <s v="Gilbert"/>
        <s v="Glendale"/>
        <s v="Grand Prairie"/>
        <s v="Greensboro"/>
        <s v="Greenville"/>
        <s v="Gresham"/>
        <s v="Grove City"/>
        <s v="Hamilton"/>
        <s v="Harlingen"/>
        <s v="Hendersonville"/>
        <s v="Hesperia"/>
        <s v="Hialeah"/>
        <s v="Hickory"/>
        <s v="Highland Park"/>
        <s v="Hillsboro"/>
        <s v="Hollywood"/>
        <s v="Homestead"/>
        <s v="Houston"/>
        <s v="Huntsville"/>
        <s v="Irving"/>
        <s v="Jackson"/>
        <s v="Jacksonville"/>
        <s v="Johnson City"/>
        <s v="Kent"/>
        <s v="Knoxville"/>
        <s v="La Porte"/>
        <s v="Lakeland"/>
        <s v="Lakewood"/>
        <s v="Lancaster"/>
        <s v="Laredo"/>
        <s v="Lawrence"/>
        <s v="League City"/>
        <s v="Littleton"/>
        <s v="Long Beach"/>
        <s v="Longmont"/>
        <s v="Lorain"/>
        <s v="Los Angeles"/>
        <s v="Louisville"/>
        <s v="Loveland"/>
        <s v="Lubbock"/>
        <s v="Mansfield"/>
        <s v="Marion"/>
        <s v="Mason"/>
        <s v="Mcallen"/>
        <s v="Medford"/>
        <s v="Medina"/>
        <s v="Memphis"/>
        <s v="Mentor"/>
        <s v="Mesa"/>
        <s v="Mesquite"/>
        <s v="Miami"/>
        <s v="Miramar"/>
        <s v="Missouri City"/>
        <s v="Modesto"/>
        <s v="Monroe"/>
        <s v="Morgan Hill"/>
        <s v="Murfreesboro"/>
        <s v="Naperville"/>
        <s v="Nashville"/>
        <s v="New York City"/>
        <s v="Newark"/>
        <s v="Normal"/>
        <s v="North Las Vegas"/>
        <s v="North Miami"/>
        <s v="Oakland"/>
        <s v="Oceanside"/>
        <s v="Odessa"/>
        <s v="Ontario"/>
        <s v="Orlando"/>
        <s v="Ormond Beach"/>
        <s v="Oswego"/>
        <s v="Palm Coast"/>
        <s v="Park Ridge"/>
        <s v="Parker"/>
        <s v="Parma"/>
        <s v="Pasadena"/>
        <s v="Passaic"/>
        <s v="Pearland"/>
        <s v="Pembroke Pines"/>
        <s v="Pensacola"/>
        <s v="Peoria"/>
        <s v="Pharr"/>
        <s v="Philadelphia"/>
        <s v="Phoenix"/>
        <s v="Plano"/>
        <s v="Plantation"/>
        <s v="Pomona"/>
        <s v="Port Arthur"/>
        <s v="Port Saint Lucie"/>
        <s v="Portland"/>
        <s v="Providence"/>
        <s v="Pueblo"/>
        <s v="Quincy"/>
        <s v="Raleigh"/>
        <s v="Reading"/>
        <s v="Redmond"/>
        <s v="Redondo Beach"/>
        <s v="Richardson"/>
        <s v="Rochester"/>
        <s v="Rockford"/>
        <s v="Romeoville"/>
        <s v="Round Rock"/>
        <s v="Sacramento"/>
        <s v="Saint Charles"/>
        <s v="Saint Petersburg"/>
        <s v="Salem"/>
        <s v="San Angelo"/>
        <s v="San Antonio"/>
        <s v="San Bernardino"/>
        <s v="San Diego"/>
        <s v="San Francisco"/>
        <s v="San Jose"/>
        <s v="San Marcos"/>
        <s v="Sanford"/>
        <s v="Santa Ana"/>
        <s v="Santa Barbara"/>
        <s v="Scottsdale"/>
        <s v="Seattle"/>
        <s v="Skokie"/>
        <s v="Smyrna"/>
        <s v="Springfield"/>
        <s v="Sunnyvale"/>
        <s v="Tallahassee"/>
        <s v="Tamarac"/>
        <s v="Tampa"/>
        <s v="Tempe"/>
        <s v="Texas City"/>
        <s v="Thomasville"/>
        <s v="Tigard"/>
        <s v="Tinley Park"/>
        <s v="Toledo"/>
        <s v="Troy"/>
        <s v="Tucson"/>
        <s v="Tyler"/>
        <s v="Vineland"/>
        <s v="Waco"/>
        <s v="Wheeling"/>
        <s v="Wilmington"/>
        <s v="Wilson"/>
        <s v="Woodstock"/>
        <s v="Yonkers"/>
        <s v="York"/>
        <s v="Yuma"/>
      </sharedItems>
    </cacheField>
    <cacheField name="[Measures].[Loss Profit]" caption="Loss Profit" numFmtId="0" hierarchy="31" level="32767"/>
    <cacheField name="[Sample - Superstore].[Segment].[Segment]" caption="Segment" numFmtId="0" hierarchy="7" level="1">
      <sharedItems containsSemiMixedTypes="0" containsNonDate="0" containsString="0"/>
    </cacheField>
  </cacheFields>
  <cacheHierarchies count="49">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Date]" caption="Ship Date" attribute="1" time="1" defaultMemberUniqueName="[Sample - Superstore].[Ship Date].[All]" allUniqueName="[Sample - Superstore].[Ship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2" memberValueDatatype="130" unbalanced="0">
      <fieldsUsage count="2">
        <fieldUsage x="-1"/>
        <fieldUsage x="2"/>
      </fieldsUsage>
    </cacheHierarchy>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2" memberValueDatatype="130" unbalanced="0">
      <fieldsUsage count="2">
        <fieldUsage x="-1"/>
        <fieldUsage x="0"/>
      </fieldsUsage>
    </cacheHierarchy>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20" unbalanced="0"/>
    <cacheHierarchy uniqueName="[Sample - Superstore].[Region]" caption="Region" attribute="1" defaultMemberUniqueName="[Sample - Superstore].[Region].[All]" allUniqueName="[Sample - Superstore].[Region].[All]" dimensionUniqueName="[Sample - Superstore]" displayFolder="" count="0"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Unit Price]" caption="Unit Price" attribute="1" defaultMemberUniqueName="[Sample - Superstore].[Unit Price].[All]" allUniqueName="[Sample - Superstore].[Unit Price].[All]" dimensionUniqueName="[Sample - Superstore]" displayFolder="" count="0" memberValueDatatype="130" unbalanced="0"/>
    <cacheHierarchy uniqueName="[Sample - Superstore].[GOGS]" caption="GOGS" attribute="1" defaultMemberUniqueName="[Sample - Superstore].[GOGS].[All]" allUniqueName="[Sample - Superstore].[GOGS].[All]" dimensionUniqueName="[Sample - Superstore]" displayFolder="" count="0" memberValueDatatype="13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Discount Value]" caption="Discount Value" attribute="1" defaultMemberUniqueName="[Sample - Superstore].[Discount Value].[All]" allUniqueName="[Sample - Superstore].[Discount Value].[All]" dimensionUniqueName="[Sample - Superstore]" displayFolder="" count="0" memberValueDatatype="130"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Sample - Superstore].[Lead Time]" caption="Lead Time" attribute="1" defaultMemberUniqueName="[Sample - Superstore].[Lead Time].[All]" allUniqueName="[Sample - Superstore].[Lead Time].[All]" dimensionUniqueName="[Sample - Superstore]" displayFolder="" count="0" memberValueDatatype="5" unbalanced="0"/>
    <cacheHierarchy uniqueName="[Sample - Superstore].[Year]" caption="Year" attribute="1" defaultMemberUniqueName="[Sample - Superstore].[Year].[All]" allUniqueName="[Sample - Superstore].[Year].[All]" dimensionUniqueName="[Sample - Superstore]" displayFolder="" count="2" memberValueDatatype="20" unbalanced="0"/>
    <cacheHierarchy uniqueName="[Sample - Superstore].[Month]" caption="Month" attribute="1" defaultMemberUniqueName="[Sample - Superstore].[Month].[All]" allUniqueName="[Sample - Superstore].[Month].[All]" dimensionUniqueName="[Sample - Superstore]" displayFolder="" count="0" memberValueDatatype="130" unbalanced="0"/>
    <cacheHierarchy uniqueName="[Sample - Superstore].[Ship Date (Year)]" caption="Ship Date (Year)" attribute="1" defaultMemberUniqueName="[Sample - Superstore].[Ship Date (Year)].[All]" allUniqueName="[Sample - Superstore].[Ship Date (Year)].[All]" dimensionUniqueName="[Sample - Superstore]" displayFolder="" count="0" memberValueDatatype="130" unbalanced="0"/>
    <cacheHierarchy uniqueName="[Measures].[Total Sales]" caption="Total Sales" measure="1" displayFolder="" measureGroup="Sample - Superstore" count="0"/>
    <cacheHierarchy uniqueName="[Measures].[Total profit]" caption="Total profit" measure="1" displayFolder="" measureGroup="Sample - Superstore" count="0"/>
    <cacheHierarchy uniqueName="[Measures].[Profit Margin]" caption="Profit Margin" measure="1" displayFolder="" measureGroup="Sample - Superstore" count="0"/>
    <cacheHierarchy uniqueName="[Measures].[Loss Profit]" caption="Loss Profit" measure="1" displayFolder="" measureGroup="Sample - Superstore" count="0" oneField="1">
      <fieldsUsage count="1">
        <fieldUsage x="1"/>
      </fieldsUsage>
    </cacheHierarchy>
    <cacheHierarchy uniqueName="[Measures].[profit hit]" caption="profit hit" measure="1" displayFolder="" measureGroup="Sample - Superstore" count="0"/>
    <cacheHierarchy uniqueName="[Measures].[__XL_Count Sample - Superstore]" caption="__XL_Count Sample - Superstore" measure="1" displayFolder="" measureGroup="Sample - Superstore" count="0" hidden="1"/>
    <cacheHierarchy uniqueName="[Measures].[__No measures defined]" caption="__No measures defined" measure="1" displayFolder="" count="0" hidden="1"/>
    <cacheHierarchy uniqueName="[Measures].[Count of Order ID]" caption="Count of Order ID" measure="1" displayFolder="" measureGroup="Sample - Superstore"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Sample - Superstore" count="0" hidden="1">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mple - Superstore" count="0" hidden="1">
      <extLst>
        <ext xmlns:x15="http://schemas.microsoft.com/office/spreadsheetml/2010/11/main" uri="{B97F6D7D-B522-45F9-BDA1-12C45D357490}">
          <x15:cacheHierarchy aggregatedColumn="6"/>
        </ext>
      </extLst>
    </cacheHierarchy>
    <cacheHierarchy uniqueName="[Measures].[Distinct Count of Customer Name]" caption="Distinct Count of Customer Name" measure="1" displayFolder="" measureGroup="Sample - Superstore" count="0" hidden="1">
      <extLst>
        <ext xmlns:x15="http://schemas.microsoft.com/office/spreadsheetml/2010/11/main" uri="{B97F6D7D-B522-45F9-BDA1-12C45D357490}">
          <x15:cacheHierarchy aggregatedColumn="6"/>
        </ext>
      </extLst>
    </cacheHierarchy>
    <cacheHierarchy uniqueName="[Measures].[Sum of Lead Time]" caption="Sum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Average of Lead Time]" caption="Average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StdDev of Lead Time]" caption="StdDev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Sum of Profit]" caption="Sum of Profit" measure="1" displayFolder="" measureGroup="Sample - Superstore"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Sample - Superstore" count="0" hidden="1">
      <extLst>
        <ext xmlns:x15="http://schemas.microsoft.com/office/spreadsheetml/2010/11/main" uri="{B97F6D7D-B522-45F9-BDA1-12C45D357490}">
          <x15:cacheHierarchy aggregatedColumn="25"/>
        </ext>
      </extLst>
    </cacheHierarchy>
    <cacheHierarchy uniqueName="[Measures].[Sum of Sales]" caption="Sum of Sales" measure="1" displayFolder="" measureGroup="Sample - Superstore" count="0" hidden="1">
      <extLst>
        <ext xmlns:x15="http://schemas.microsoft.com/office/spreadsheetml/2010/11/main" uri="{B97F6D7D-B522-45F9-BDA1-12C45D357490}">
          <x15:cacheHierarchy aggregatedColumn="17"/>
        </ext>
      </extLst>
    </cacheHierarchy>
    <cacheHierarchy uniqueName="[Measures].[Sum of Quantity]" caption="Sum of Quantity" measure="1" displayFolder="" measureGroup="Sample - Superstore" count="0" hidden="1">
      <extLst>
        <ext xmlns:x15="http://schemas.microsoft.com/office/spreadsheetml/2010/11/main" uri="{B97F6D7D-B522-45F9-BDA1-12C45D357490}">
          <x15:cacheHierarchy aggregatedColumn="18"/>
        </ext>
      </extLst>
    </cacheHierarchy>
    <cacheHierarchy uniqueName="[Measures].[Count of Unit Price]" caption="Count of Unit Price" measure="1" displayFolder="" measureGroup="Sample - Superstore" count="0" hidden="1">
      <extLst>
        <ext xmlns:x15="http://schemas.microsoft.com/office/spreadsheetml/2010/11/main" uri="{B97F6D7D-B522-45F9-BDA1-12C45D357490}">
          <x15:cacheHierarchy aggregatedColumn="19"/>
        </ext>
      </extLst>
    </cacheHierarchy>
    <cacheHierarchy uniqueName="[Measures].[Varp of Lead Time]" caption="Varp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Count of Order Date]" caption="Count of Order Date" measure="1" displayFolder="" measureGroup="Sample - Superstore"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Sample - Superstore" uniqueName="[Sample - Superstore]" caption="Sample - Superstore"/>
  </dimensions>
  <measureGroups count="1">
    <measureGroup name="Sample - Superstore" caption="Sample - Superstor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y asar" refreshedDate="45996.748861689812" backgroundQuery="1" createdVersion="8" refreshedVersion="8" minRefreshableVersion="3" recordCount="0" supportSubquery="1" supportAdvancedDrill="1" xr:uid="{56F35EC7-5769-4CF2-A234-2772067F0D27}">
  <cacheSource type="external" connectionId="3"/>
  <cacheFields count="2">
    <cacheField name="[Sample - Superstore].[Segment].[Segment]" caption="Segment" numFmtId="0" hierarchy="7" level="1">
      <sharedItems count="3">
        <s v="Consumer"/>
        <s v="Corporate"/>
        <s v="Home Office"/>
      </sharedItems>
    </cacheField>
    <cacheField name="[Measures].[Sum of Profit]" caption="Sum of Profit" numFmtId="0" hierarchy="42" level="32767"/>
  </cacheFields>
  <cacheHierarchies count="49">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Date]" caption="Ship Date" attribute="1" time="1" defaultMemberUniqueName="[Sample - Superstore].[Ship Date].[All]" allUniqueName="[Sample - Superstore].[Ship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2" memberValueDatatype="130" unbalanced="0">
      <fieldsUsage count="2">
        <fieldUsage x="-1"/>
        <fieldUsage x="0"/>
      </fieldsUsage>
    </cacheHierarchy>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20" unbalanced="0"/>
    <cacheHierarchy uniqueName="[Sample - Superstore].[Region]" caption="Region" attribute="1" defaultMemberUniqueName="[Sample - Superstore].[Region].[All]" allUniqueName="[Sample - Superstore].[Region].[All]" dimensionUniqueName="[Sample - Superstore]" displayFolder="" count="0"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Unit Price]" caption="Unit Price" attribute="1" defaultMemberUniqueName="[Sample - Superstore].[Unit Price].[All]" allUniqueName="[Sample - Superstore].[Unit Price].[All]" dimensionUniqueName="[Sample - Superstore]" displayFolder="" count="0" memberValueDatatype="130" unbalanced="0"/>
    <cacheHierarchy uniqueName="[Sample - Superstore].[GOGS]" caption="GOGS" attribute="1" defaultMemberUniqueName="[Sample - Superstore].[GOGS].[All]" allUniqueName="[Sample - Superstore].[GOGS].[All]" dimensionUniqueName="[Sample - Superstore]" displayFolder="" count="0" memberValueDatatype="13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Discount Value]" caption="Discount Value" attribute="1" defaultMemberUniqueName="[Sample - Superstore].[Discount Value].[All]" allUniqueName="[Sample - Superstore].[Discount Value].[All]" dimensionUniqueName="[Sample - Superstore]" displayFolder="" count="0" memberValueDatatype="130"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Sample - Superstore].[Lead Time]" caption="Lead Time" attribute="1" defaultMemberUniqueName="[Sample - Superstore].[Lead Time].[All]" allUniqueName="[Sample - Superstore].[Lead Time].[All]" dimensionUniqueName="[Sample - Superstore]" displayFolder="" count="0" memberValueDatatype="5" unbalanced="0"/>
    <cacheHierarchy uniqueName="[Sample - Superstore].[Year]" caption="Year" attribute="1" defaultMemberUniqueName="[Sample - Superstore].[Year].[All]" allUniqueName="[Sample - Superstore].[Year].[All]" dimensionUniqueName="[Sample - Superstore]" displayFolder="" count="2" memberValueDatatype="20" unbalanced="0"/>
    <cacheHierarchy uniqueName="[Sample - Superstore].[Month]" caption="Month" attribute="1" defaultMemberUniqueName="[Sample - Superstore].[Month].[All]" allUniqueName="[Sample - Superstore].[Month].[All]" dimensionUniqueName="[Sample - Superstore]" displayFolder="" count="0" memberValueDatatype="130" unbalanced="0"/>
    <cacheHierarchy uniqueName="[Sample - Superstore].[Ship Date (Year)]" caption="Ship Date (Year)" attribute="1" defaultMemberUniqueName="[Sample - Superstore].[Ship Date (Year)].[All]" allUniqueName="[Sample - Superstore].[Ship Date (Year)].[All]" dimensionUniqueName="[Sample - Superstore]" displayFolder="" count="0" memberValueDatatype="130" unbalanced="0"/>
    <cacheHierarchy uniqueName="[Measures].[Total Sales]" caption="Total Sales" measure="1" displayFolder="" measureGroup="Sample - Superstore" count="0"/>
    <cacheHierarchy uniqueName="[Measures].[Total profit]" caption="Total profit" measure="1" displayFolder="" measureGroup="Sample - Superstore" count="0"/>
    <cacheHierarchy uniqueName="[Measures].[Profit Margin]" caption="Profit Margin" measure="1" displayFolder="" measureGroup="Sample - Superstore" count="0"/>
    <cacheHierarchy uniqueName="[Measures].[Loss Profit]" caption="Loss Profit" measure="1" displayFolder="" measureGroup="Sample - Superstore" count="0"/>
    <cacheHierarchy uniqueName="[Measures].[profit hit]" caption="profit hit" measure="1" displayFolder="" measureGroup="Sample - Superstore" count="0"/>
    <cacheHierarchy uniqueName="[Measures].[__XL_Count Sample - Superstore]" caption="__XL_Count Sample - Superstore" measure="1" displayFolder="" measureGroup="Sample - Superstore" count="0" hidden="1"/>
    <cacheHierarchy uniqueName="[Measures].[__No measures defined]" caption="__No measures defined" measure="1" displayFolder="" count="0" hidden="1"/>
    <cacheHierarchy uniqueName="[Measures].[Count of Order ID]" caption="Count of Order ID" measure="1" displayFolder="" measureGroup="Sample - Superstore"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Sample - Superstore" count="0" hidden="1">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mple - Superstore" count="0" hidden="1">
      <extLst>
        <ext xmlns:x15="http://schemas.microsoft.com/office/spreadsheetml/2010/11/main" uri="{B97F6D7D-B522-45F9-BDA1-12C45D357490}">
          <x15:cacheHierarchy aggregatedColumn="6"/>
        </ext>
      </extLst>
    </cacheHierarchy>
    <cacheHierarchy uniqueName="[Measures].[Distinct Count of Customer Name]" caption="Distinct Count of Customer Name" measure="1" displayFolder="" measureGroup="Sample - Superstore" count="0" hidden="1">
      <extLst>
        <ext xmlns:x15="http://schemas.microsoft.com/office/spreadsheetml/2010/11/main" uri="{B97F6D7D-B522-45F9-BDA1-12C45D357490}">
          <x15:cacheHierarchy aggregatedColumn="6"/>
        </ext>
      </extLst>
    </cacheHierarchy>
    <cacheHierarchy uniqueName="[Measures].[Sum of Lead Time]" caption="Sum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Average of Lead Time]" caption="Average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StdDev of Lead Time]" caption="StdDev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Sum of Profit]" caption="Sum of Profit" measure="1" displayFolder="" measureGroup="Sample - Superstore" count="0" oneField="1" hidden="1">
      <fieldsUsage count="1">
        <fieldUsage x="1"/>
      </fieldsUsage>
      <extLst>
        <ext xmlns:x15="http://schemas.microsoft.com/office/spreadsheetml/2010/11/main" uri="{B97F6D7D-B522-45F9-BDA1-12C45D357490}">
          <x15:cacheHierarchy aggregatedColumn="23"/>
        </ext>
      </extLst>
    </cacheHierarchy>
    <cacheHierarchy uniqueName="[Measures].[Sum of Year]" caption="Sum of Year" measure="1" displayFolder="" measureGroup="Sample - Superstore" count="0" hidden="1">
      <extLst>
        <ext xmlns:x15="http://schemas.microsoft.com/office/spreadsheetml/2010/11/main" uri="{B97F6D7D-B522-45F9-BDA1-12C45D357490}">
          <x15:cacheHierarchy aggregatedColumn="25"/>
        </ext>
      </extLst>
    </cacheHierarchy>
    <cacheHierarchy uniqueName="[Measures].[Sum of Sales]" caption="Sum of Sales" measure="1" displayFolder="" measureGroup="Sample - Superstore" count="0" hidden="1">
      <extLst>
        <ext xmlns:x15="http://schemas.microsoft.com/office/spreadsheetml/2010/11/main" uri="{B97F6D7D-B522-45F9-BDA1-12C45D357490}">
          <x15:cacheHierarchy aggregatedColumn="17"/>
        </ext>
      </extLst>
    </cacheHierarchy>
    <cacheHierarchy uniqueName="[Measures].[Sum of Quantity]" caption="Sum of Quantity" measure="1" displayFolder="" measureGroup="Sample - Superstore" count="0" hidden="1">
      <extLst>
        <ext xmlns:x15="http://schemas.microsoft.com/office/spreadsheetml/2010/11/main" uri="{B97F6D7D-B522-45F9-BDA1-12C45D357490}">
          <x15:cacheHierarchy aggregatedColumn="18"/>
        </ext>
      </extLst>
    </cacheHierarchy>
    <cacheHierarchy uniqueName="[Measures].[Count of Unit Price]" caption="Count of Unit Price" measure="1" displayFolder="" measureGroup="Sample - Superstore" count="0" hidden="1">
      <extLst>
        <ext xmlns:x15="http://schemas.microsoft.com/office/spreadsheetml/2010/11/main" uri="{B97F6D7D-B522-45F9-BDA1-12C45D357490}">
          <x15:cacheHierarchy aggregatedColumn="19"/>
        </ext>
      </extLst>
    </cacheHierarchy>
    <cacheHierarchy uniqueName="[Measures].[Varp of Lead Time]" caption="Varp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Count of Order Date]" caption="Count of Order Date" measure="1" displayFolder="" measureGroup="Sample - Superstore"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Sample - Superstore" uniqueName="[Sample - Superstore]" caption="Sample - Superstore"/>
  </dimensions>
  <measureGroups count="1">
    <measureGroup name="Sample - Superstore" caption="Sample - Superstor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y asar" refreshedDate="45996.748872916665" backgroundQuery="1" createdVersion="8" refreshedVersion="8" minRefreshableVersion="3" recordCount="0" supportSubquery="1" supportAdvancedDrill="1" xr:uid="{BC544B39-18A2-4EAF-9BB0-070A94E0CE7C}">
  <cacheSource type="external" connectionId="3"/>
  <cacheFields count="3">
    <cacheField name="[Measures].[profit hit]" caption="profit hit" numFmtId="0" hierarchy="32" level="32767"/>
    <cacheField name="[Sample - Superstore].[City].[City]" caption="City" numFmtId="0" hierarchy="9" level="1">
      <sharedItems count="106">
        <s v="Detroit"/>
        <s v="Los Angeles"/>
        <s v="New York City"/>
        <s v="San Francisco"/>
        <s v="Seattle"/>
        <s v="Newark" u="1"/>
        <s v="Minneapolis" u="1"/>
        <s v="Atlanta" u="1"/>
        <s v="Jackson" u="1"/>
        <s v="Lafayette" u="1"/>
        <s v="Springfield" u="1"/>
        <s v="Arlington" u="1"/>
        <s v="Henderson" u="1"/>
        <s v="Mobile" u="1"/>
        <s v="Virginia Beach" u="1"/>
        <s v="Fayetteville" u="1"/>
        <s v="Harrisonburg" u="1"/>
        <s v="Great Falls" u="1"/>
        <s v="Sacramento" u="1"/>
        <s v="North Las Vegas" u="1"/>
        <s v="San Diego" u="1"/>
        <s v="Burbank" u="1"/>
        <s v="Lakewood" u="1"/>
        <s v="Philadelphia" u="1"/>
        <s v="Providence" u="1"/>
        <s v="Yonkers" u="1"/>
        <s v="Columbia" u="1"/>
        <s v="Franklin" u="1"/>
        <s v="Houston" u="1"/>
        <s v="Chicago" u="1"/>
        <s v="Lakeville" u="1"/>
        <s v="Madison" u="1"/>
        <s v="Midland" u="1"/>
        <s v="Jamestown" u="1"/>
        <s v="Columbus" u="1"/>
        <s v="Richmond" u="1"/>
        <s v="Roswell" u="1"/>
        <s v="Florence" u="1"/>
        <s v="Jacksonville" u="1"/>
        <s v="Orem" u="1"/>
        <s v="Burlington" u="1"/>
        <s v="Clinton" u="1"/>
        <s v="Plainfield" u="1"/>
        <s v="Indianapolis" u="1"/>
        <s v="Akron" u="1"/>
        <s v="Auburn" u="1"/>
        <s v="Baltimore" u="1"/>
        <s v="Belleville" u="1"/>
        <s v="Bowling Green" u="1"/>
        <s v="Buffalo" u="1"/>
        <s v="Cambridge" u="1"/>
        <s v="Chester" u="1"/>
        <s v="Cincinnati" u="1"/>
        <s v="Cleveland" u="1"/>
        <s v="Concord" u="1"/>
        <s v="Cranston" u="1"/>
        <s v="Danbury" u="1"/>
        <s v="Dublin" u="1"/>
        <s v="East Orange" u="1"/>
        <s v="Everett" u="1"/>
        <s v="Fairfield" u="1"/>
        <s v="Grove City" u="1"/>
        <s v="Hagerstown" u="1"/>
        <s v="Hempstead" u="1"/>
        <s v="Kent" u="1"/>
        <s v="Lancaster" u="1"/>
        <s v="Laurel" u="1"/>
        <s v="Lawrence" u="1"/>
        <s v="Long Beach" u="1"/>
        <s v="Lorain" u="1"/>
        <s v="Lowell" u="1"/>
        <s v="Manchester" u="1"/>
        <s v="Marion" u="1"/>
        <s v="Mentor" u="1"/>
        <s v="Meriden" u="1"/>
        <s v="Middletown" u="1"/>
        <s v="Milford" u="1"/>
        <s v="Morristown" u="1"/>
        <s v="Mount Vernon" u="1"/>
        <s v="Nashua" u="1"/>
        <s v="New Bedford" u="1"/>
        <s v="New Brunswick" u="1"/>
        <s v="New Rochelle" u="1"/>
        <s v="Norwich" u="1"/>
        <s v="Oceanside" u="1"/>
        <s v="Orange" u="1"/>
        <s v="Parma" u="1"/>
        <s v="Paterson" u="1"/>
        <s v="Perth Amboy" u="1"/>
        <s v="Quincy" u="1"/>
        <s v="Reading" u="1"/>
        <s v="Rochester" u="1"/>
        <s v="Rome" u="1"/>
        <s v="Toledo" u="1"/>
        <s v="Troy" u="1"/>
        <s v="Utica" u="1"/>
        <s v="Vineland" u="1"/>
        <s v="Warwick" u="1"/>
        <s v="Washington" u="1"/>
        <s v="Waterbury" u="1"/>
        <s v="Watertown" u="1"/>
        <s v="Westfield" u="1"/>
        <s v="Wheeling" u="1"/>
        <s v="Wilmington" u="1"/>
        <s v="Woonsocket" u="1"/>
        <s v="York" u="1"/>
      </sharedItems>
    </cacheField>
    <cacheField name="[Sample - Superstore].[Region].[Region]" caption="Region" numFmtId="0" hierarchy="12" level="1">
      <sharedItems containsSemiMixedTypes="0" containsNonDate="0" containsString="0"/>
    </cacheField>
  </cacheFields>
  <cacheHierarchies count="49">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Date]" caption="Ship Date" attribute="1" time="1" defaultMemberUniqueName="[Sample - Superstore].[Ship Date].[All]" allUniqueName="[Sample - Superstore].[Ship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0" memberValueDatatype="130" unbalanced="0"/>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2" memberValueDatatype="130" unbalanced="0">
      <fieldsUsage count="2">
        <fieldUsage x="-1"/>
        <fieldUsage x="1"/>
      </fieldsUsage>
    </cacheHierarchy>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20" unbalanced="0"/>
    <cacheHierarchy uniqueName="[Sample - Superstore].[Region]" caption="Region" attribute="1" defaultMemberUniqueName="[Sample - Superstore].[Region].[All]" allUniqueName="[Sample - Superstore].[Region].[All]" dimensionUniqueName="[Sample - Superstore]" displayFolder="" count="2" memberValueDatatype="130" unbalanced="0">
      <fieldsUsage count="2">
        <fieldUsage x="-1"/>
        <fieldUsage x="2"/>
      </fieldsUsage>
    </cacheHierarchy>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Unit Price]" caption="Unit Price" attribute="1" defaultMemberUniqueName="[Sample - Superstore].[Unit Price].[All]" allUniqueName="[Sample - Superstore].[Unit Price].[All]" dimensionUniqueName="[Sample - Superstore]" displayFolder="" count="0" memberValueDatatype="130" unbalanced="0"/>
    <cacheHierarchy uniqueName="[Sample - Superstore].[GOGS]" caption="GOGS" attribute="1" defaultMemberUniqueName="[Sample - Superstore].[GOGS].[All]" allUniqueName="[Sample - Superstore].[GOGS].[All]" dimensionUniqueName="[Sample - Superstore]" displayFolder="" count="0" memberValueDatatype="13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Discount Value]" caption="Discount Value" attribute="1" defaultMemberUniqueName="[Sample - Superstore].[Discount Value].[All]" allUniqueName="[Sample - Superstore].[Discount Value].[All]" dimensionUniqueName="[Sample - Superstore]" displayFolder="" count="0" memberValueDatatype="130"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Sample - Superstore].[Lead Time]" caption="Lead Time" attribute="1" defaultMemberUniqueName="[Sample - Superstore].[Lead Time].[All]" allUniqueName="[Sample - Superstore].[Lead Time].[All]" dimensionUniqueName="[Sample - Superstore]" displayFolder="" count="0" memberValueDatatype="5" unbalanced="0"/>
    <cacheHierarchy uniqueName="[Sample - Superstore].[Year]" caption="Year" attribute="1" defaultMemberUniqueName="[Sample - Superstore].[Year].[All]" allUniqueName="[Sample - Superstore].[Year].[All]" dimensionUniqueName="[Sample - Superstore]" displayFolder="" count="2" memberValueDatatype="20" unbalanced="0"/>
    <cacheHierarchy uniqueName="[Sample - Superstore].[Month]" caption="Month" attribute="1" defaultMemberUniqueName="[Sample - Superstore].[Month].[All]" allUniqueName="[Sample - Superstore].[Month].[All]" dimensionUniqueName="[Sample - Superstore]" displayFolder="" count="0" memberValueDatatype="130" unbalanced="0"/>
    <cacheHierarchy uniqueName="[Sample - Superstore].[Ship Date (Year)]" caption="Ship Date (Year)" attribute="1" defaultMemberUniqueName="[Sample - Superstore].[Ship Date (Year)].[All]" allUniqueName="[Sample - Superstore].[Ship Date (Year)].[All]" dimensionUniqueName="[Sample - Superstore]" displayFolder="" count="0" memberValueDatatype="130" unbalanced="0"/>
    <cacheHierarchy uniqueName="[Measures].[Total Sales]" caption="Total Sales" measure="1" displayFolder="" measureGroup="Sample - Superstore" count="0"/>
    <cacheHierarchy uniqueName="[Measures].[Total profit]" caption="Total profit" measure="1" displayFolder="" measureGroup="Sample - Superstore" count="0"/>
    <cacheHierarchy uniqueName="[Measures].[Profit Margin]" caption="Profit Margin" measure="1" displayFolder="" measureGroup="Sample - Superstore" count="0"/>
    <cacheHierarchy uniqueName="[Measures].[Loss Profit]" caption="Loss Profit" measure="1" displayFolder="" measureGroup="Sample - Superstore" count="0"/>
    <cacheHierarchy uniqueName="[Measures].[profit hit]" caption="profit hit" measure="1" displayFolder="" measureGroup="Sample - Superstore" count="0" oneField="1">
      <fieldsUsage count="1">
        <fieldUsage x="0"/>
      </fieldsUsage>
    </cacheHierarchy>
    <cacheHierarchy uniqueName="[Measures].[__XL_Count Sample - Superstore]" caption="__XL_Count Sample - Superstore" measure="1" displayFolder="" measureGroup="Sample - Superstore" count="0" hidden="1"/>
    <cacheHierarchy uniqueName="[Measures].[__No measures defined]" caption="__No measures defined" measure="1" displayFolder="" count="0" hidden="1"/>
    <cacheHierarchy uniqueName="[Measures].[Count of Order ID]" caption="Count of Order ID" measure="1" displayFolder="" measureGroup="Sample - Superstore"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Sample - Superstore" count="0" hidden="1">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mple - Superstore" count="0" hidden="1">
      <extLst>
        <ext xmlns:x15="http://schemas.microsoft.com/office/spreadsheetml/2010/11/main" uri="{B97F6D7D-B522-45F9-BDA1-12C45D357490}">
          <x15:cacheHierarchy aggregatedColumn="6"/>
        </ext>
      </extLst>
    </cacheHierarchy>
    <cacheHierarchy uniqueName="[Measures].[Distinct Count of Customer Name]" caption="Distinct Count of Customer Name" measure="1" displayFolder="" measureGroup="Sample - Superstore" count="0" hidden="1">
      <extLst>
        <ext xmlns:x15="http://schemas.microsoft.com/office/spreadsheetml/2010/11/main" uri="{B97F6D7D-B522-45F9-BDA1-12C45D357490}">
          <x15:cacheHierarchy aggregatedColumn="6"/>
        </ext>
      </extLst>
    </cacheHierarchy>
    <cacheHierarchy uniqueName="[Measures].[Sum of Lead Time]" caption="Sum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Average of Lead Time]" caption="Average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StdDev of Lead Time]" caption="StdDev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Sum of Profit]" caption="Sum of Profit" measure="1" displayFolder="" measureGroup="Sample - Superstore"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Sample - Superstore" count="0" hidden="1">
      <extLst>
        <ext xmlns:x15="http://schemas.microsoft.com/office/spreadsheetml/2010/11/main" uri="{B97F6D7D-B522-45F9-BDA1-12C45D357490}">
          <x15:cacheHierarchy aggregatedColumn="25"/>
        </ext>
      </extLst>
    </cacheHierarchy>
    <cacheHierarchy uniqueName="[Measures].[Sum of Sales]" caption="Sum of Sales" measure="1" displayFolder="" measureGroup="Sample - Superstore" count="0" hidden="1">
      <extLst>
        <ext xmlns:x15="http://schemas.microsoft.com/office/spreadsheetml/2010/11/main" uri="{B97F6D7D-B522-45F9-BDA1-12C45D357490}">
          <x15:cacheHierarchy aggregatedColumn="17"/>
        </ext>
      </extLst>
    </cacheHierarchy>
    <cacheHierarchy uniqueName="[Measures].[Sum of Quantity]" caption="Sum of Quantity" measure="1" displayFolder="" measureGroup="Sample - Superstore" count="0" hidden="1">
      <extLst>
        <ext xmlns:x15="http://schemas.microsoft.com/office/spreadsheetml/2010/11/main" uri="{B97F6D7D-B522-45F9-BDA1-12C45D357490}">
          <x15:cacheHierarchy aggregatedColumn="18"/>
        </ext>
      </extLst>
    </cacheHierarchy>
    <cacheHierarchy uniqueName="[Measures].[Count of Unit Price]" caption="Count of Unit Price" measure="1" displayFolder="" measureGroup="Sample - Superstore" count="0" hidden="1">
      <extLst>
        <ext xmlns:x15="http://schemas.microsoft.com/office/spreadsheetml/2010/11/main" uri="{B97F6D7D-B522-45F9-BDA1-12C45D357490}">
          <x15:cacheHierarchy aggregatedColumn="19"/>
        </ext>
      </extLst>
    </cacheHierarchy>
    <cacheHierarchy uniqueName="[Measures].[Varp of Lead Time]" caption="Varp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Count of Order Date]" caption="Count of Order Date" measure="1" displayFolder="" measureGroup="Sample - Superstore"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Sample - Superstore" uniqueName="[Sample - Superstore]" caption="Sample - Superstore"/>
  </dimensions>
  <measureGroups count="1">
    <measureGroup name="Sample - Superstore" caption="Sample - Superstor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y asar" refreshedDate="45996.748873958335" backgroundQuery="1" createdVersion="8" refreshedVersion="8" minRefreshableVersion="3" recordCount="0" supportSubquery="1" supportAdvancedDrill="1" xr:uid="{0D4F9A68-B657-4619-B10B-41927861D1C3}">
  <cacheSource type="external" connectionId="3"/>
  <cacheFields count="3">
    <cacheField name="[Sample - Superstore].[Ship Mode].[Ship Mode]" caption="Ship Mode" numFmtId="0" hierarchy="4" level="1">
      <sharedItems count="4">
        <s v="First Class"/>
        <s v="Same Day"/>
        <s v="Second Class"/>
        <s v="Standard Class"/>
      </sharedItems>
    </cacheField>
    <cacheField name="[Measures].[Sum of Profit]" caption="Sum of Profit" numFmtId="0" hierarchy="42" level="32767"/>
    <cacheField name="[Sample - Superstore].[Region].[Region]" caption="Region" numFmtId="0" hierarchy="12" level="1">
      <sharedItems containsSemiMixedTypes="0" containsNonDate="0" containsString="0"/>
    </cacheField>
  </cacheFields>
  <cacheHierarchies count="49">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Date]" caption="Ship Date" attribute="1" time="1" defaultMemberUniqueName="[Sample - Superstore].[Ship Date].[All]" allUniqueName="[Sample - Superstore].[Ship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2" memberValueDatatype="130" unbalanced="0">
      <fieldsUsage count="2">
        <fieldUsage x="-1"/>
        <fieldUsage x="0"/>
      </fieldsUsage>
    </cacheHierarchy>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2" memberValueDatatype="130" unbalanced="0"/>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20" unbalanced="0"/>
    <cacheHierarchy uniqueName="[Sample - Superstore].[Region]" caption="Region" attribute="1" defaultMemberUniqueName="[Sample - Superstore].[Region].[All]" allUniqueName="[Sample - Superstore].[Region].[All]" dimensionUniqueName="[Sample - Superstore]" displayFolder="" count="2" memberValueDatatype="130" unbalanced="0">
      <fieldsUsage count="2">
        <fieldUsage x="-1"/>
        <fieldUsage x="2"/>
      </fieldsUsage>
    </cacheHierarchy>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Unit Price]" caption="Unit Price" attribute="1" defaultMemberUniqueName="[Sample - Superstore].[Unit Price].[All]" allUniqueName="[Sample - Superstore].[Unit Price].[All]" dimensionUniqueName="[Sample - Superstore]" displayFolder="" count="0" memberValueDatatype="130" unbalanced="0"/>
    <cacheHierarchy uniqueName="[Sample - Superstore].[GOGS]" caption="GOGS" attribute="1" defaultMemberUniqueName="[Sample - Superstore].[GOGS].[All]" allUniqueName="[Sample - Superstore].[GOGS].[All]" dimensionUniqueName="[Sample - Superstore]" displayFolder="" count="0" memberValueDatatype="13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Discount Value]" caption="Discount Value" attribute="1" defaultMemberUniqueName="[Sample - Superstore].[Discount Value].[All]" allUniqueName="[Sample - Superstore].[Discount Value].[All]" dimensionUniqueName="[Sample - Superstore]" displayFolder="" count="0" memberValueDatatype="130"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Sample - Superstore].[Lead Time]" caption="Lead Time" attribute="1" defaultMemberUniqueName="[Sample - Superstore].[Lead Time].[All]" allUniqueName="[Sample - Superstore].[Lead Time].[All]" dimensionUniqueName="[Sample - Superstore]" displayFolder="" count="0" memberValueDatatype="5" unbalanced="0"/>
    <cacheHierarchy uniqueName="[Sample - Superstore].[Year]" caption="Year" attribute="1" defaultMemberUniqueName="[Sample - Superstore].[Year].[All]" allUniqueName="[Sample - Superstore].[Year].[All]" dimensionUniqueName="[Sample - Superstore]" displayFolder="" count="2" memberValueDatatype="20" unbalanced="0"/>
    <cacheHierarchy uniqueName="[Sample - Superstore].[Month]" caption="Month" attribute="1" defaultMemberUniqueName="[Sample - Superstore].[Month].[All]" allUniqueName="[Sample - Superstore].[Month].[All]" dimensionUniqueName="[Sample - Superstore]" displayFolder="" count="0" memberValueDatatype="130" unbalanced="0"/>
    <cacheHierarchy uniqueName="[Sample - Superstore].[Ship Date (Year)]" caption="Ship Date (Year)" attribute="1" defaultMemberUniqueName="[Sample - Superstore].[Ship Date (Year)].[All]" allUniqueName="[Sample - Superstore].[Ship Date (Year)].[All]" dimensionUniqueName="[Sample - Superstore]" displayFolder="" count="0" memberValueDatatype="130" unbalanced="0"/>
    <cacheHierarchy uniqueName="[Measures].[Total Sales]" caption="Total Sales" measure="1" displayFolder="" measureGroup="Sample - Superstore" count="0"/>
    <cacheHierarchy uniqueName="[Measures].[Total profit]" caption="Total profit" measure="1" displayFolder="" measureGroup="Sample - Superstore" count="0"/>
    <cacheHierarchy uniqueName="[Measures].[Profit Margin]" caption="Profit Margin" measure="1" displayFolder="" measureGroup="Sample - Superstore" count="0"/>
    <cacheHierarchy uniqueName="[Measures].[Loss Profit]" caption="Loss Profit" measure="1" displayFolder="" measureGroup="Sample - Superstore" count="0"/>
    <cacheHierarchy uniqueName="[Measures].[profit hit]" caption="profit hit" measure="1" displayFolder="" measureGroup="Sample - Superstore" count="0"/>
    <cacheHierarchy uniqueName="[Measures].[__XL_Count Sample - Superstore]" caption="__XL_Count Sample - Superstore" measure="1" displayFolder="" measureGroup="Sample - Superstore" count="0" hidden="1"/>
    <cacheHierarchy uniqueName="[Measures].[__No measures defined]" caption="__No measures defined" measure="1" displayFolder="" count="0" hidden="1"/>
    <cacheHierarchy uniqueName="[Measures].[Count of Order ID]" caption="Count of Order ID" measure="1" displayFolder="" measureGroup="Sample - Superstore"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Sample - Superstore" count="0" hidden="1">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mple - Superstore" count="0" hidden="1">
      <extLst>
        <ext xmlns:x15="http://schemas.microsoft.com/office/spreadsheetml/2010/11/main" uri="{B97F6D7D-B522-45F9-BDA1-12C45D357490}">
          <x15:cacheHierarchy aggregatedColumn="6"/>
        </ext>
      </extLst>
    </cacheHierarchy>
    <cacheHierarchy uniqueName="[Measures].[Distinct Count of Customer Name]" caption="Distinct Count of Customer Name" measure="1" displayFolder="" measureGroup="Sample - Superstore" count="0" hidden="1">
      <extLst>
        <ext xmlns:x15="http://schemas.microsoft.com/office/spreadsheetml/2010/11/main" uri="{B97F6D7D-B522-45F9-BDA1-12C45D357490}">
          <x15:cacheHierarchy aggregatedColumn="6"/>
        </ext>
      </extLst>
    </cacheHierarchy>
    <cacheHierarchy uniqueName="[Measures].[Sum of Lead Time]" caption="Sum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Average of Lead Time]" caption="Average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StdDev of Lead Time]" caption="StdDev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Sum of Profit]" caption="Sum of Profit" measure="1" displayFolder="" measureGroup="Sample - Superstore" count="0" oneField="1" hidden="1">
      <fieldsUsage count="1">
        <fieldUsage x="1"/>
      </fieldsUsage>
      <extLst>
        <ext xmlns:x15="http://schemas.microsoft.com/office/spreadsheetml/2010/11/main" uri="{B97F6D7D-B522-45F9-BDA1-12C45D357490}">
          <x15:cacheHierarchy aggregatedColumn="23"/>
        </ext>
      </extLst>
    </cacheHierarchy>
    <cacheHierarchy uniqueName="[Measures].[Sum of Year]" caption="Sum of Year" measure="1" displayFolder="" measureGroup="Sample - Superstore" count="0" hidden="1">
      <extLst>
        <ext xmlns:x15="http://schemas.microsoft.com/office/spreadsheetml/2010/11/main" uri="{B97F6D7D-B522-45F9-BDA1-12C45D357490}">
          <x15:cacheHierarchy aggregatedColumn="25"/>
        </ext>
      </extLst>
    </cacheHierarchy>
    <cacheHierarchy uniqueName="[Measures].[Sum of Sales]" caption="Sum of Sales" measure="1" displayFolder="" measureGroup="Sample - Superstore" count="0" hidden="1">
      <extLst>
        <ext xmlns:x15="http://schemas.microsoft.com/office/spreadsheetml/2010/11/main" uri="{B97F6D7D-B522-45F9-BDA1-12C45D357490}">
          <x15:cacheHierarchy aggregatedColumn="17"/>
        </ext>
      </extLst>
    </cacheHierarchy>
    <cacheHierarchy uniqueName="[Measures].[Sum of Quantity]" caption="Sum of Quantity" measure="1" displayFolder="" measureGroup="Sample - Superstore" count="0" hidden="1">
      <extLst>
        <ext xmlns:x15="http://schemas.microsoft.com/office/spreadsheetml/2010/11/main" uri="{B97F6D7D-B522-45F9-BDA1-12C45D357490}">
          <x15:cacheHierarchy aggregatedColumn="18"/>
        </ext>
      </extLst>
    </cacheHierarchy>
    <cacheHierarchy uniqueName="[Measures].[Count of Unit Price]" caption="Count of Unit Price" measure="1" displayFolder="" measureGroup="Sample - Superstore" count="0" hidden="1">
      <extLst>
        <ext xmlns:x15="http://schemas.microsoft.com/office/spreadsheetml/2010/11/main" uri="{B97F6D7D-B522-45F9-BDA1-12C45D357490}">
          <x15:cacheHierarchy aggregatedColumn="19"/>
        </ext>
      </extLst>
    </cacheHierarchy>
    <cacheHierarchy uniqueName="[Measures].[Varp of Lead Time]" caption="Varp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Count of Order Date]" caption="Count of Order Date" measure="1" displayFolder="" measureGroup="Sample - Superstore"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Sample - Superstore" uniqueName="[Sample - Superstore]" caption="Sample - Superstore"/>
  </dimensions>
  <measureGroups count="1">
    <measureGroup name="Sample - Superstore" caption="Sample - Superstor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y asar" refreshedDate="45996.748871875003" backgroundQuery="1" createdVersion="8" refreshedVersion="8" minRefreshableVersion="3" recordCount="0" supportSubquery="1" supportAdvancedDrill="1" xr:uid="{29091FC8-8FB5-43BC-B658-81E556D35BF7}">
  <cacheSource type="external" connectionId="3"/>
  <cacheFields count="2">
    <cacheField name="[Sample - Superstore].[Region].[Region]" caption="Region" numFmtId="0" hierarchy="12" level="1">
      <sharedItems count="4">
        <s v="Central"/>
        <s v="East"/>
        <s v="South"/>
        <s v="West"/>
      </sharedItems>
    </cacheField>
    <cacheField name="[Measures].[Total profit]" caption="Total profit" numFmtId="0" hierarchy="29" level="32767"/>
  </cacheFields>
  <cacheHierarchies count="49">
    <cacheHierarchy uniqueName="[Sample - Superstore].[Row ID]" caption="Row ID" attribute="1" defaultMemberUniqueName="[Sample - Superstore].[Row ID].[All]" allUniqueName="[Sample - Superstore].[Row ID].[All]" dimensionUniqueName="[Sample - Superstore]" displayFolder="" count="2" memberValueDatatype="20" unbalanced="0"/>
    <cacheHierarchy uniqueName="[Sample - Superstore].[Order ID]" caption="Order ID" attribute="1" defaultMemberUniqueName="[Sample - Superstore].[Order ID].[All]" allUniqueName="[Sample - Superstore].[Order ID].[All]" dimensionUniqueName="[Sample - Superstore]" displayFolder="" count="2"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2" memberValueDatatype="7" unbalanced="0"/>
    <cacheHierarchy uniqueName="[Sample - Superstore].[Ship Date]" caption="Ship Date" attribute="1" time="1" defaultMemberUniqueName="[Sample - Superstore].[Ship Date].[All]" allUniqueName="[Sample - Superstore].[Ship Date].[All]" dimensionUniqueName="[Sample - Superstore]" displayFolder="" count="2" memberValueDatatype="7" unbalanced="0"/>
    <cacheHierarchy uniqueName="[Sample - Superstore].[Ship Mode]" caption="Ship Mode" attribute="1" defaultMemberUniqueName="[Sample - Superstore].[Ship Mode].[All]" allUniqueName="[Sample - Superstore].[Ship Mode].[All]" dimensionUniqueName="[Sample - Superstore]" displayFolder="" count="2"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2"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2" memberValueDatatype="130" unbalanced="0"/>
    <cacheHierarchy uniqueName="[Sample - Superstore].[Segment]" caption="Segment" attribute="1" defaultMemberUniqueName="[Sample - Superstore].[Segment].[All]" allUniqueName="[Sample - Superstore].[Segment].[All]" dimensionUniqueName="[Sample - Superstore]" displayFolder="" count="2" memberValueDatatype="130" unbalanced="0"/>
    <cacheHierarchy uniqueName="[Sample - Superstore].[Country]" caption="Country" attribute="1" defaultMemberUniqueName="[Sample - Superstore].[Country].[All]" allUniqueName="[Sample - Superstore].[Country].[All]" dimensionUniqueName="[Sample - Superstore]" displayFolder="" count="2" memberValueDatatype="130" unbalanced="0"/>
    <cacheHierarchy uniqueName="[Sample - Superstore].[City]" caption="City" attribute="1" defaultMemberUniqueName="[Sample - Superstore].[City].[All]" allUniqueName="[Sample - Superstore].[City].[All]" dimensionUniqueName="[Sample - Superstore]" displayFolder="" count="2" memberValueDatatype="130" unbalanced="0"/>
    <cacheHierarchy uniqueName="[Sample - Superstore].[State]" caption="State" attribute="1" defaultMemberUniqueName="[Sample - Superstore].[State].[All]" allUniqueName="[Sample - Superstore].[State].[All]" dimensionUniqueName="[Sample - Superstore]" displayFolder="" count="2"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2" memberValueDatatype="20" unbalanced="0"/>
    <cacheHierarchy uniqueName="[Sample - Superstore].[Region]" caption="Region" attribute="1" defaultMemberUniqueName="[Sample - Superstore].[Region].[All]" allUniqueName="[Sample - Superstore].[Region].[All]" dimensionUniqueName="[Sample - Superstore]" displayFolder="" count="2" memberValueDatatype="130" unbalanced="0">
      <fieldsUsage count="2">
        <fieldUsage x="-1"/>
        <fieldUsage x="0"/>
      </fieldsUsage>
    </cacheHierarchy>
    <cacheHierarchy uniqueName="[Sample - Superstore].[Product ID]" caption="Product ID" attribute="1" defaultMemberUniqueName="[Sample - Superstore].[Product ID].[All]" allUniqueName="[Sample - Superstore].[Product ID].[All]" dimensionUniqueName="[Sample - Superstore]" displayFolder="" count="2" memberValueDatatype="130" unbalanced="0"/>
    <cacheHierarchy uniqueName="[Sample - Superstore].[Category]" caption="Category" attribute="1" defaultMemberUniqueName="[Sample - Superstore].[Category].[All]" allUniqueName="[Sample - Superstore].[Category].[All]" dimensionUniqueName="[Sample - Superstore]" displayFolder="" count="2"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2"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2" memberValueDatatype="130" unbalanced="0"/>
    <cacheHierarchy uniqueName="[Sample - Superstore].[Sales]" caption="Sales" attribute="1" defaultMemberUniqueName="[Sample - Superstore].[Sales].[All]" allUniqueName="[Sample - Superstore].[Sales].[All]" dimensionUniqueName="[Sample - Superstore]" displayFolder="" count="2" memberValueDatatype="5" unbalanced="0"/>
    <cacheHierarchy uniqueName="[Sample - Superstore].[Quantity]" caption="Quantity" attribute="1" defaultMemberUniqueName="[Sample - Superstore].[Quantity].[All]" allUniqueName="[Sample - Superstore].[Quantity].[All]" dimensionUniqueName="[Sample - Superstore]" displayFolder="" count="2" memberValueDatatype="20" unbalanced="0"/>
    <cacheHierarchy uniqueName="[Sample - Superstore].[Unit Price]" caption="Unit Price" attribute="1" defaultMemberUniqueName="[Sample - Superstore].[Unit Price].[All]" allUniqueName="[Sample - Superstore].[Unit Price].[All]" dimensionUniqueName="[Sample - Superstore]" displayFolder="" count="2" memberValueDatatype="130" unbalanced="0"/>
    <cacheHierarchy uniqueName="[Sample - Superstore].[GOGS]" caption="GOGS" attribute="1" defaultMemberUniqueName="[Sample - Superstore].[GOGS].[All]" allUniqueName="[Sample - Superstore].[GOGS].[All]" dimensionUniqueName="[Sample - Superstore]" displayFolder="" count="2" memberValueDatatype="130" unbalanced="0"/>
    <cacheHierarchy uniqueName="[Sample - Superstore].[Discount]" caption="Discount" attribute="1" defaultMemberUniqueName="[Sample - Superstore].[Discount].[All]" allUniqueName="[Sample - Superstore].[Discount].[All]" dimensionUniqueName="[Sample - Superstore]" displayFolder="" count="2" memberValueDatatype="5" unbalanced="0"/>
    <cacheHierarchy uniqueName="[Sample - Superstore].[Discount Value]" caption="Discount Value" attribute="1" defaultMemberUniqueName="[Sample - Superstore].[Discount Value].[All]" allUniqueName="[Sample - Superstore].[Discount Value].[All]" dimensionUniqueName="[Sample - Superstore]" displayFolder="" count="2" memberValueDatatype="130" unbalanced="0"/>
    <cacheHierarchy uniqueName="[Sample - Superstore].[Profit]" caption="Profit" attribute="1" defaultMemberUniqueName="[Sample - Superstore].[Profit].[All]" allUniqueName="[Sample - Superstore].[Profit].[All]" dimensionUniqueName="[Sample - Superstore]" displayFolder="" count="2" memberValueDatatype="5" unbalanced="0"/>
    <cacheHierarchy uniqueName="[Sample - Superstore].[Lead Time]" caption="Lead Time" attribute="1" defaultMemberUniqueName="[Sample - Superstore].[Lead Time].[All]" allUniqueName="[Sample - Superstore].[Lead Time].[All]" dimensionUniqueName="[Sample - Superstore]" displayFolder="" count="2" memberValueDatatype="5" unbalanced="0"/>
    <cacheHierarchy uniqueName="[Sample - Superstore].[Year]" caption="Year" attribute="1" defaultMemberUniqueName="[Sample - Superstore].[Year].[All]" allUniqueName="[Sample - Superstore].[Year].[All]" dimensionUniqueName="[Sample - Superstore]" displayFolder="" count="2" memberValueDatatype="20" unbalanced="0"/>
    <cacheHierarchy uniqueName="[Sample - Superstore].[Month]" caption="Month" attribute="1" defaultMemberUniqueName="[Sample - Superstore].[Month].[All]" allUniqueName="[Sample - Superstore].[Month].[All]" dimensionUniqueName="[Sample - Superstore]" displayFolder="" count="2" memberValueDatatype="130" unbalanced="0"/>
    <cacheHierarchy uniqueName="[Sample - Superstore].[Ship Date (Year)]" caption="Ship Date (Year)" attribute="1" defaultMemberUniqueName="[Sample - Superstore].[Ship Date (Year)].[All]" allUniqueName="[Sample - Superstore].[Ship Date (Year)].[All]" dimensionUniqueName="[Sample - Superstore]" displayFolder="" count="2" memberValueDatatype="130" unbalanced="0"/>
    <cacheHierarchy uniqueName="[Measures].[Total Sales]" caption="Total Sales" measure="1" displayFolder="" measureGroup="Sample - Superstore" count="0"/>
    <cacheHierarchy uniqueName="[Measures].[Total profit]" caption="Total profit" measure="1" displayFolder="" measureGroup="Sample - Superstore" count="0" oneField="1">
      <fieldsUsage count="1">
        <fieldUsage x="1"/>
      </fieldsUsage>
    </cacheHierarchy>
    <cacheHierarchy uniqueName="[Measures].[Profit Margin]" caption="Profit Margin" measure="1" displayFolder="" measureGroup="Sample - Superstore" count="0"/>
    <cacheHierarchy uniqueName="[Measures].[Loss Profit]" caption="Loss Profit" measure="1" displayFolder="" measureGroup="Sample - Superstore" count="0"/>
    <cacheHierarchy uniqueName="[Measures].[profit hit]" caption="profit hit" measure="1" displayFolder="" measureGroup="Sample - Superstore" count="0"/>
    <cacheHierarchy uniqueName="[Measures].[__XL_Count Sample - Superstore]" caption="__XL_Count Sample - Superstore" measure="1" displayFolder="" measureGroup="Sample - Superstore" count="0" hidden="1"/>
    <cacheHierarchy uniqueName="[Measures].[__No measures defined]" caption="__No measures defined" measure="1" displayFolder="" count="0" hidden="1"/>
    <cacheHierarchy uniqueName="[Measures].[Count of Order ID]" caption="Count of Order ID" measure="1" displayFolder="" measureGroup="Sample - Superstore"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Sample - Superstore" count="0" hidden="1">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mple - Superstore" count="0" hidden="1">
      <extLst>
        <ext xmlns:x15="http://schemas.microsoft.com/office/spreadsheetml/2010/11/main" uri="{B97F6D7D-B522-45F9-BDA1-12C45D357490}">
          <x15:cacheHierarchy aggregatedColumn="6"/>
        </ext>
      </extLst>
    </cacheHierarchy>
    <cacheHierarchy uniqueName="[Measures].[Distinct Count of Customer Name]" caption="Distinct Count of Customer Name" measure="1" displayFolder="" measureGroup="Sample - Superstore" count="0" hidden="1">
      <extLst>
        <ext xmlns:x15="http://schemas.microsoft.com/office/spreadsheetml/2010/11/main" uri="{B97F6D7D-B522-45F9-BDA1-12C45D357490}">
          <x15:cacheHierarchy aggregatedColumn="6"/>
        </ext>
      </extLst>
    </cacheHierarchy>
    <cacheHierarchy uniqueName="[Measures].[Sum of Lead Time]" caption="Sum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Average of Lead Time]" caption="Average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StdDev of Lead Time]" caption="StdDev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Sum of Profit]" caption="Sum of Profit" measure="1" displayFolder="" measureGroup="Sample - Superstore"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Sample - Superstore" count="0" hidden="1">
      <extLst>
        <ext xmlns:x15="http://schemas.microsoft.com/office/spreadsheetml/2010/11/main" uri="{B97F6D7D-B522-45F9-BDA1-12C45D357490}">
          <x15:cacheHierarchy aggregatedColumn="25"/>
        </ext>
      </extLst>
    </cacheHierarchy>
    <cacheHierarchy uniqueName="[Measures].[Sum of Sales]" caption="Sum of Sales" measure="1" displayFolder="" measureGroup="Sample - Superstore" count="0" hidden="1">
      <extLst>
        <ext xmlns:x15="http://schemas.microsoft.com/office/spreadsheetml/2010/11/main" uri="{B97F6D7D-B522-45F9-BDA1-12C45D357490}">
          <x15:cacheHierarchy aggregatedColumn="17"/>
        </ext>
      </extLst>
    </cacheHierarchy>
    <cacheHierarchy uniqueName="[Measures].[Sum of Quantity]" caption="Sum of Quantity" measure="1" displayFolder="" measureGroup="Sample - Superstore" count="0" hidden="1">
      <extLst>
        <ext xmlns:x15="http://schemas.microsoft.com/office/spreadsheetml/2010/11/main" uri="{B97F6D7D-B522-45F9-BDA1-12C45D357490}">
          <x15:cacheHierarchy aggregatedColumn="18"/>
        </ext>
      </extLst>
    </cacheHierarchy>
    <cacheHierarchy uniqueName="[Measures].[Count of Unit Price]" caption="Count of Unit Price" measure="1" displayFolder="" measureGroup="Sample - Superstore" count="0" hidden="1">
      <extLst>
        <ext xmlns:x15="http://schemas.microsoft.com/office/spreadsheetml/2010/11/main" uri="{B97F6D7D-B522-45F9-BDA1-12C45D357490}">
          <x15:cacheHierarchy aggregatedColumn="19"/>
        </ext>
      </extLst>
    </cacheHierarchy>
    <cacheHierarchy uniqueName="[Measures].[Varp of Lead Time]" caption="Varp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Count of Order Date]" caption="Count of Order Date" measure="1" displayFolder="" measureGroup="Sample - Superstore"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Sample - Superstore" uniqueName="[Sample - Superstore]" caption="Sample - Superstore"/>
  </dimensions>
  <measureGroups count="1">
    <measureGroup name="Sample - Superstore" caption="Sample - Superstor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y asar" refreshedDate="45996.748873611112" backgroundQuery="1" createdVersion="8" refreshedVersion="8" minRefreshableVersion="3" recordCount="0" supportSubquery="1" supportAdvancedDrill="1" xr:uid="{2BBC422D-EBA8-42D6-816B-A9D8A75FFBD6}">
  <cacheSource type="external" connectionId="3"/>
  <cacheFields count="2">
    <cacheField name="[Sample - Superstore].[Region].[Region]" caption="Region" numFmtId="0" hierarchy="12" level="1">
      <sharedItems count="4">
        <s v="Central"/>
        <s v="East"/>
        <s v="South"/>
        <s v="West"/>
      </sharedItems>
    </cacheField>
    <cacheField name="[Measures].[Loss Profit]" caption="Loss Profit" numFmtId="0" hierarchy="31" level="32767"/>
  </cacheFields>
  <cacheHierarchies count="49">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Date]" caption="Ship Date" attribute="1" time="1" defaultMemberUniqueName="[Sample - Superstore].[Ship Date].[All]" allUniqueName="[Sample - Superstore].[Ship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0" memberValueDatatype="130" unbalanced="0"/>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20" unbalanced="0"/>
    <cacheHierarchy uniqueName="[Sample - Superstore].[Region]" caption="Region" attribute="1" defaultMemberUniqueName="[Sample - Superstore].[Region].[All]" allUniqueName="[Sample - Superstore].[Region].[All]" dimensionUniqueName="[Sample - Superstore]" displayFolder="" count="2" memberValueDatatype="130" unbalanced="0">
      <fieldsUsage count="2">
        <fieldUsage x="-1"/>
        <fieldUsage x="0"/>
      </fieldsUsage>
    </cacheHierarchy>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Unit Price]" caption="Unit Price" attribute="1" defaultMemberUniqueName="[Sample - Superstore].[Unit Price].[All]" allUniqueName="[Sample - Superstore].[Unit Price].[All]" dimensionUniqueName="[Sample - Superstore]" displayFolder="" count="0" memberValueDatatype="130" unbalanced="0"/>
    <cacheHierarchy uniqueName="[Sample - Superstore].[GOGS]" caption="GOGS" attribute="1" defaultMemberUniqueName="[Sample - Superstore].[GOGS].[All]" allUniqueName="[Sample - Superstore].[GOGS].[All]" dimensionUniqueName="[Sample - Superstore]" displayFolder="" count="0" memberValueDatatype="13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Discount Value]" caption="Discount Value" attribute="1" defaultMemberUniqueName="[Sample - Superstore].[Discount Value].[All]" allUniqueName="[Sample - Superstore].[Discount Value].[All]" dimensionUniqueName="[Sample - Superstore]" displayFolder="" count="0" memberValueDatatype="130"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Sample - Superstore].[Lead Time]" caption="Lead Time" attribute="1" defaultMemberUniqueName="[Sample - Superstore].[Lead Time].[All]" allUniqueName="[Sample - Superstore].[Lead Time].[All]" dimensionUniqueName="[Sample - Superstore]" displayFolder="" count="0" memberValueDatatype="5" unbalanced="0"/>
    <cacheHierarchy uniqueName="[Sample - Superstore].[Year]" caption="Year" attribute="1" defaultMemberUniqueName="[Sample - Superstore].[Year].[All]" allUniqueName="[Sample - Superstore].[Year].[All]" dimensionUniqueName="[Sample - Superstore]" displayFolder="" count="2" memberValueDatatype="20" unbalanced="0"/>
    <cacheHierarchy uniqueName="[Sample - Superstore].[Month]" caption="Month" attribute="1" defaultMemberUniqueName="[Sample - Superstore].[Month].[All]" allUniqueName="[Sample - Superstore].[Month].[All]" dimensionUniqueName="[Sample - Superstore]" displayFolder="" count="0" memberValueDatatype="130" unbalanced="0"/>
    <cacheHierarchy uniqueName="[Sample - Superstore].[Ship Date (Year)]" caption="Ship Date (Year)" attribute="1" defaultMemberUniqueName="[Sample - Superstore].[Ship Date (Year)].[All]" allUniqueName="[Sample - Superstore].[Ship Date (Year)].[All]" dimensionUniqueName="[Sample - Superstore]" displayFolder="" count="0" memberValueDatatype="130" unbalanced="0"/>
    <cacheHierarchy uniqueName="[Measures].[Total Sales]" caption="Total Sales" measure="1" displayFolder="" measureGroup="Sample - Superstore" count="0"/>
    <cacheHierarchy uniqueName="[Measures].[Total profit]" caption="Total profit" measure="1" displayFolder="" measureGroup="Sample - Superstore" count="0"/>
    <cacheHierarchy uniqueName="[Measures].[Profit Margin]" caption="Profit Margin" measure="1" displayFolder="" measureGroup="Sample - Superstore" count="0"/>
    <cacheHierarchy uniqueName="[Measures].[Loss Profit]" caption="Loss Profit" measure="1" displayFolder="" measureGroup="Sample - Superstore" count="0" oneField="1">
      <fieldsUsage count="1">
        <fieldUsage x="1"/>
      </fieldsUsage>
    </cacheHierarchy>
    <cacheHierarchy uniqueName="[Measures].[profit hit]" caption="profit hit" measure="1" displayFolder="" measureGroup="Sample - Superstore" count="0"/>
    <cacheHierarchy uniqueName="[Measures].[__XL_Count Sample - Superstore]" caption="__XL_Count Sample - Superstore" measure="1" displayFolder="" measureGroup="Sample - Superstore" count="0" hidden="1"/>
    <cacheHierarchy uniqueName="[Measures].[__No measures defined]" caption="__No measures defined" measure="1" displayFolder="" count="0" hidden="1"/>
    <cacheHierarchy uniqueName="[Measures].[Count of Order ID]" caption="Count of Order ID" measure="1" displayFolder="" measureGroup="Sample - Superstore"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Sample - Superstore" count="0" hidden="1">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mple - Superstore" count="0" hidden="1">
      <extLst>
        <ext xmlns:x15="http://schemas.microsoft.com/office/spreadsheetml/2010/11/main" uri="{B97F6D7D-B522-45F9-BDA1-12C45D357490}">
          <x15:cacheHierarchy aggregatedColumn="6"/>
        </ext>
      </extLst>
    </cacheHierarchy>
    <cacheHierarchy uniqueName="[Measures].[Distinct Count of Customer Name]" caption="Distinct Count of Customer Name" measure="1" displayFolder="" measureGroup="Sample - Superstore" count="0" hidden="1">
      <extLst>
        <ext xmlns:x15="http://schemas.microsoft.com/office/spreadsheetml/2010/11/main" uri="{B97F6D7D-B522-45F9-BDA1-12C45D357490}">
          <x15:cacheHierarchy aggregatedColumn="6"/>
        </ext>
      </extLst>
    </cacheHierarchy>
    <cacheHierarchy uniqueName="[Measures].[Sum of Lead Time]" caption="Sum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Average of Lead Time]" caption="Average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StdDev of Lead Time]" caption="StdDev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Sum of Profit]" caption="Sum of Profit" measure="1" displayFolder="" measureGroup="Sample - Superstore"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Sample - Superstore" count="0" hidden="1">
      <extLst>
        <ext xmlns:x15="http://schemas.microsoft.com/office/spreadsheetml/2010/11/main" uri="{B97F6D7D-B522-45F9-BDA1-12C45D357490}">
          <x15:cacheHierarchy aggregatedColumn="25"/>
        </ext>
      </extLst>
    </cacheHierarchy>
    <cacheHierarchy uniqueName="[Measures].[Sum of Sales]" caption="Sum of Sales" measure="1" displayFolder="" measureGroup="Sample - Superstore" count="0" hidden="1">
      <extLst>
        <ext xmlns:x15="http://schemas.microsoft.com/office/spreadsheetml/2010/11/main" uri="{B97F6D7D-B522-45F9-BDA1-12C45D357490}">
          <x15:cacheHierarchy aggregatedColumn="17"/>
        </ext>
      </extLst>
    </cacheHierarchy>
    <cacheHierarchy uniqueName="[Measures].[Sum of Quantity]" caption="Sum of Quantity" measure="1" displayFolder="" measureGroup="Sample - Superstore" count="0" hidden="1">
      <extLst>
        <ext xmlns:x15="http://schemas.microsoft.com/office/spreadsheetml/2010/11/main" uri="{B97F6D7D-B522-45F9-BDA1-12C45D357490}">
          <x15:cacheHierarchy aggregatedColumn="18"/>
        </ext>
      </extLst>
    </cacheHierarchy>
    <cacheHierarchy uniqueName="[Measures].[Count of Unit Price]" caption="Count of Unit Price" measure="1" displayFolder="" measureGroup="Sample - Superstore" count="0" hidden="1">
      <extLst>
        <ext xmlns:x15="http://schemas.microsoft.com/office/spreadsheetml/2010/11/main" uri="{B97F6D7D-B522-45F9-BDA1-12C45D357490}">
          <x15:cacheHierarchy aggregatedColumn="19"/>
        </ext>
      </extLst>
    </cacheHierarchy>
    <cacheHierarchy uniqueName="[Measures].[Varp of Lead Time]" caption="Varp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Count of Order Date]" caption="Count of Order Date" measure="1" displayFolder="" measureGroup="Sample - Superstore"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Sample - Superstore" uniqueName="[Sample - Superstore]" caption="Sample - Superstore"/>
  </dimensions>
  <measureGroups count="1">
    <measureGroup name="Sample - Superstore" caption="Sample - Superstor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y asar" refreshedDate="45996.049187962963" backgroundQuery="1" createdVersion="3" refreshedVersion="8" minRefreshableVersion="3" recordCount="0" supportSubquery="1" supportAdvancedDrill="1" xr:uid="{FF8AE8F5-4EFD-4852-AAFD-A46B017DF896}">
  <cacheSource type="external" connectionId="3">
    <extLst>
      <ext xmlns:x14="http://schemas.microsoft.com/office/spreadsheetml/2009/9/main" uri="{F057638F-6D5F-4e77-A914-E7F072B9BCA8}">
        <x14:sourceConnection name="ThisWorkbookDataModel"/>
      </ext>
    </extLst>
  </cacheSource>
  <cacheFields count="0"/>
  <cacheHierarchies count="49">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Date]" caption="Ship Date" attribute="1" time="1" defaultMemberUniqueName="[Sample - Superstore].[Ship Date].[All]" allUniqueName="[Sample - Superstore].[Ship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2" memberValueDatatype="130" unbalanced="0"/>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20" unbalanced="0"/>
    <cacheHierarchy uniqueName="[Sample - Superstore].[Region]" caption="Region" attribute="1" defaultMemberUniqueName="[Sample - Superstore].[Region].[All]" allUniqueName="[Sample - Superstore].[Region].[All]" dimensionUniqueName="[Sample - Superstore]" displayFolder="" count="0"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Unit Price]" caption="Unit Price" attribute="1" defaultMemberUniqueName="[Sample - Superstore].[Unit Price].[All]" allUniqueName="[Sample - Superstore].[Unit Price].[All]" dimensionUniqueName="[Sample - Superstore]" displayFolder="" count="0" memberValueDatatype="130" unbalanced="0"/>
    <cacheHierarchy uniqueName="[Sample - Superstore].[GOGS]" caption="GOGS" attribute="1" defaultMemberUniqueName="[Sample - Superstore].[GOGS].[All]" allUniqueName="[Sample - Superstore].[GOGS].[All]" dimensionUniqueName="[Sample - Superstore]" displayFolder="" count="0" memberValueDatatype="13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Discount Value]" caption="Discount Value" attribute="1" defaultMemberUniqueName="[Sample - Superstore].[Discount Value].[All]" allUniqueName="[Sample - Superstore].[Discount Value].[All]" dimensionUniqueName="[Sample - Superstore]" displayFolder="" count="0" memberValueDatatype="130"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Sample - Superstore].[Lead Time]" caption="Lead Time" attribute="1" defaultMemberUniqueName="[Sample - Superstore].[Lead Time].[All]" allUniqueName="[Sample - Superstore].[Lead Time].[All]" dimensionUniqueName="[Sample - Superstore]" displayFolder="" count="0" memberValueDatatype="5" unbalanced="0"/>
    <cacheHierarchy uniqueName="[Sample - Superstore].[Year]" caption="Year" attribute="1" defaultMemberUniqueName="[Sample - Superstore].[Year].[All]" allUniqueName="[Sample - Superstore].[Year].[All]" dimensionUniqueName="[Sample - Superstore]" displayFolder="" count="2" memberValueDatatype="20" unbalanced="0"/>
    <cacheHierarchy uniqueName="[Sample - Superstore].[Month]" caption="Month" attribute="1" defaultMemberUniqueName="[Sample - Superstore].[Month].[All]" allUniqueName="[Sample - Superstore].[Month].[All]" dimensionUniqueName="[Sample - Superstore]" displayFolder="" count="0" memberValueDatatype="130" unbalanced="0"/>
    <cacheHierarchy uniqueName="[Sample - Superstore].[Ship Date (Year)]" caption="Ship Date (Year)" attribute="1" defaultMemberUniqueName="[Sample - Superstore].[Ship Date (Year)].[All]" allUniqueName="[Sample - Superstore].[Ship Date (Year)].[All]" dimensionUniqueName="[Sample - Superstore]" displayFolder="" count="0" memberValueDatatype="130" unbalanced="0"/>
    <cacheHierarchy uniqueName="[Measures].[Total Sales]" caption="Total Sales" measure="1" displayFolder="" measureGroup="Sample - Superstore" count="0"/>
    <cacheHierarchy uniqueName="[Measures].[Total profit]" caption="Total profit" measure="1" displayFolder="" measureGroup="Sample - Superstore" count="0"/>
    <cacheHierarchy uniqueName="[Measures].[Profit Margin]" caption="Profit Margin" measure="1" displayFolder="" measureGroup="Sample - Superstore" count="0"/>
    <cacheHierarchy uniqueName="[Measures].[Loss Profit]" caption="Loss Profit" measure="1" displayFolder="" measureGroup="Sample - Superstore" count="0"/>
    <cacheHierarchy uniqueName="[Measures].[profit hit]" caption="profit hit" measure="1" displayFolder="" measureGroup="Sample - Superstore" count="0"/>
    <cacheHierarchy uniqueName="[Measures].[__XL_Count Sample - Superstore]" caption="__XL_Count Sample - Superstore" measure="1" displayFolder="" measureGroup="Sample - Superstore" count="0" hidden="1"/>
    <cacheHierarchy uniqueName="[Measures].[__No measures defined]" caption="__No measures defined" measure="1" displayFolder="" count="0" hidden="1"/>
    <cacheHierarchy uniqueName="[Measures].[Count of Order ID]" caption="Count of Order ID" measure="1" displayFolder="" measureGroup="Sample - Superstore"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Sample - Superstore" count="0" hidden="1">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mple - Superstore" count="0" hidden="1">
      <extLst>
        <ext xmlns:x15="http://schemas.microsoft.com/office/spreadsheetml/2010/11/main" uri="{B97F6D7D-B522-45F9-BDA1-12C45D357490}">
          <x15:cacheHierarchy aggregatedColumn="6"/>
        </ext>
      </extLst>
    </cacheHierarchy>
    <cacheHierarchy uniqueName="[Measures].[Distinct Count of Customer Name]" caption="Distinct Count of Customer Name" measure="1" displayFolder="" measureGroup="Sample - Superstore" count="0" hidden="1">
      <extLst>
        <ext xmlns:x15="http://schemas.microsoft.com/office/spreadsheetml/2010/11/main" uri="{B97F6D7D-B522-45F9-BDA1-12C45D357490}">
          <x15:cacheHierarchy aggregatedColumn="6"/>
        </ext>
      </extLst>
    </cacheHierarchy>
    <cacheHierarchy uniqueName="[Measures].[Sum of Lead Time]" caption="Sum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Average of Lead Time]" caption="Average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StdDev of Lead Time]" caption="StdDev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Sum of Profit]" caption="Sum of Profit" measure="1" displayFolder="" measureGroup="Sample - Superstore"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Sample - Superstore" count="0" hidden="1">
      <extLst>
        <ext xmlns:x15="http://schemas.microsoft.com/office/spreadsheetml/2010/11/main" uri="{B97F6D7D-B522-45F9-BDA1-12C45D357490}">
          <x15:cacheHierarchy aggregatedColumn="25"/>
        </ext>
      </extLst>
    </cacheHierarchy>
    <cacheHierarchy uniqueName="[Measures].[Sum of Sales]" caption="Sum of Sales" measure="1" displayFolder="" measureGroup="Sample - Superstore" count="0" hidden="1">
      <extLst>
        <ext xmlns:x15="http://schemas.microsoft.com/office/spreadsheetml/2010/11/main" uri="{B97F6D7D-B522-45F9-BDA1-12C45D357490}">
          <x15:cacheHierarchy aggregatedColumn="17"/>
        </ext>
      </extLst>
    </cacheHierarchy>
    <cacheHierarchy uniqueName="[Measures].[Sum of Quantity]" caption="Sum of Quantity" measure="1" displayFolder="" measureGroup="Sample - Superstore" count="0" hidden="1">
      <extLst>
        <ext xmlns:x15="http://schemas.microsoft.com/office/spreadsheetml/2010/11/main" uri="{B97F6D7D-B522-45F9-BDA1-12C45D357490}">
          <x15:cacheHierarchy aggregatedColumn="18"/>
        </ext>
      </extLst>
    </cacheHierarchy>
    <cacheHierarchy uniqueName="[Measures].[Count of Unit Price]" caption="Count of Unit Price" measure="1" displayFolder="" measureGroup="Sample - Superstore" count="0" hidden="1">
      <extLst>
        <ext xmlns:x15="http://schemas.microsoft.com/office/spreadsheetml/2010/11/main" uri="{B97F6D7D-B522-45F9-BDA1-12C45D357490}">
          <x15:cacheHierarchy aggregatedColumn="19"/>
        </ext>
      </extLst>
    </cacheHierarchy>
    <cacheHierarchy uniqueName="[Measures].[Varp of Lead Time]" caption="Varp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Count of Order Date]" caption="Count of Order Date" measure="1" displayFolder="" measureGroup="Sample - Superstore" count="0" hidden="1">
      <extLst>
        <ext xmlns:x15="http://schemas.microsoft.com/office/spreadsheetml/2010/11/main" uri="{B97F6D7D-B522-45F9-BDA1-12C45D357490}">
          <x15:cacheHierarchy aggregatedColumn="2"/>
        </ext>
      </extLst>
    </cacheHierarchy>
  </cacheHierarchies>
  <kpis count="0"/>
  <extLst>
    <ext xmlns:x14="http://schemas.microsoft.com/office/spreadsheetml/2009/9/main" uri="{725AE2AE-9491-48be-B2B4-4EB974FC3084}">
      <x14:pivotCacheDefinition slicerData="1" pivotCacheId="280090327"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y asar" refreshedDate="45996.412251388887" backgroundQuery="1" createdVersion="3" refreshedVersion="8" minRefreshableVersion="3" recordCount="0" supportSubquery="1" supportAdvancedDrill="1" xr:uid="{B1EA9771-CA57-4D9D-BFF2-B47F355C8494}">
  <cacheSource type="external" connectionId="3">
    <extLst>
      <ext xmlns:x14="http://schemas.microsoft.com/office/spreadsheetml/2009/9/main" uri="{F057638F-6D5F-4e77-A914-E7F072B9BCA8}">
        <x14:sourceConnection name="ThisWorkbookDataModel"/>
      </ext>
    </extLst>
  </cacheSource>
  <cacheFields count="0"/>
  <cacheHierarchies count="49">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Date]" caption="Ship Date" attribute="1" time="1" defaultMemberUniqueName="[Sample - Superstore].[Ship Date].[All]" allUniqueName="[Sample - Superstore].[Ship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0" memberValueDatatype="130" unbalanced="0"/>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20" unbalanced="0"/>
    <cacheHierarchy uniqueName="[Sample - Superstore].[Region]" caption="Region" attribute="1" defaultMemberUniqueName="[Sample - Superstore].[Region].[All]" allUniqueName="[Sample - Superstore].[Region].[All]" dimensionUniqueName="[Sample - Superstore]" displayFolder="" count="2"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Unit Price]" caption="Unit Price" attribute="1" defaultMemberUniqueName="[Sample - Superstore].[Unit Price].[All]" allUniqueName="[Sample - Superstore].[Unit Price].[All]" dimensionUniqueName="[Sample - Superstore]" displayFolder="" count="0" memberValueDatatype="130" unbalanced="0"/>
    <cacheHierarchy uniqueName="[Sample - Superstore].[GOGS]" caption="GOGS" attribute="1" defaultMemberUniqueName="[Sample - Superstore].[GOGS].[All]" allUniqueName="[Sample - Superstore].[GOGS].[All]" dimensionUniqueName="[Sample - Superstore]" displayFolder="" count="0" memberValueDatatype="13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Discount Value]" caption="Discount Value" attribute="1" defaultMemberUniqueName="[Sample - Superstore].[Discount Value].[All]" allUniqueName="[Sample - Superstore].[Discount Value].[All]" dimensionUniqueName="[Sample - Superstore]" displayFolder="" count="0" memberValueDatatype="130"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Sample - Superstore].[Lead Time]" caption="Lead Time" attribute="1" defaultMemberUniqueName="[Sample - Superstore].[Lead Time].[All]" allUniqueName="[Sample - Superstore].[Lead Time].[All]" dimensionUniqueName="[Sample - Superstore]" displayFolder="" count="0" memberValueDatatype="5" unbalanced="0"/>
    <cacheHierarchy uniqueName="[Sample - Superstore].[Year]" caption="Year" attribute="1" defaultMemberUniqueName="[Sample - Superstore].[Year].[All]" allUniqueName="[Sample - Superstore].[Year].[All]" dimensionUniqueName="[Sample - Superstore]" displayFolder="" count="0" memberValueDatatype="20" unbalanced="0"/>
    <cacheHierarchy uniqueName="[Sample - Superstore].[Month]" caption="Month" attribute="1" defaultMemberUniqueName="[Sample - Superstore].[Month].[All]" allUniqueName="[Sample - Superstore].[Month].[All]" dimensionUniqueName="[Sample - Superstore]" displayFolder="" count="0" memberValueDatatype="130" unbalanced="0"/>
    <cacheHierarchy uniqueName="[Sample - Superstore].[Ship Date (Year)]" caption="Ship Date (Year)" attribute="1" defaultMemberUniqueName="[Sample - Superstore].[Ship Date (Year)].[All]" allUniqueName="[Sample - Superstore].[Ship Date (Year)].[All]" dimensionUniqueName="[Sample - Superstore]" displayFolder="" count="0" memberValueDatatype="130" unbalanced="0"/>
    <cacheHierarchy uniqueName="[Measures].[Total Sales]" caption="Total Sales" measure="1" displayFolder="" measureGroup="Sample - Superstore" count="0"/>
    <cacheHierarchy uniqueName="[Measures].[Total profit]" caption="Total profit" measure="1" displayFolder="" measureGroup="Sample - Superstore" count="0"/>
    <cacheHierarchy uniqueName="[Measures].[Profit Margin]" caption="Profit Margin" measure="1" displayFolder="" measureGroup="Sample - Superstore" count="0"/>
    <cacheHierarchy uniqueName="[Measures].[Loss Profit]" caption="Loss Profit" measure="1" displayFolder="" measureGroup="Sample - Superstore" count="0"/>
    <cacheHierarchy uniqueName="[Measures].[profit hit]" caption="profit hit" measure="1" displayFolder="" measureGroup="Sample - Superstore" count="0"/>
    <cacheHierarchy uniqueName="[Measures].[__XL_Count Sample - Superstore]" caption="__XL_Count Sample - Superstore" measure="1" displayFolder="" measureGroup="Sample - Superstore" count="0" hidden="1"/>
    <cacheHierarchy uniqueName="[Measures].[__No measures defined]" caption="__No measures defined" measure="1" displayFolder="" count="0" hidden="1"/>
    <cacheHierarchy uniqueName="[Measures].[Count of Order ID]" caption="Count of Order ID" measure="1" displayFolder="" measureGroup="Sample - Superstore"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Sample - Superstore" count="0" hidden="1">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mple - Superstore" count="0" hidden="1">
      <extLst>
        <ext xmlns:x15="http://schemas.microsoft.com/office/spreadsheetml/2010/11/main" uri="{B97F6D7D-B522-45F9-BDA1-12C45D357490}">
          <x15:cacheHierarchy aggregatedColumn="6"/>
        </ext>
      </extLst>
    </cacheHierarchy>
    <cacheHierarchy uniqueName="[Measures].[Distinct Count of Customer Name]" caption="Distinct Count of Customer Name" measure="1" displayFolder="" measureGroup="Sample - Superstore" count="0" hidden="1">
      <extLst>
        <ext xmlns:x15="http://schemas.microsoft.com/office/spreadsheetml/2010/11/main" uri="{B97F6D7D-B522-45F9-BDA1-12C45D357490}">
          <x15:cacheHierarchy aggregatedColumn="6"/>
        </ext>
      </extLst>
    </cacheHierarchy>
    <cacheHierarchy uniqueName="[Measures].[Sum of Lead Time]" caption="Sum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Average of Lead Time]" caption="Average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StdDev of Lead Time]" caption="StdDev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Sum of Profit]" caption="Sum of Profit" measure="1" displayFolder="" measureGroup="Sample - Superstore"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Sample - Superstore" count="0" hidden="1">
      <extLst>
        <ext xmlns:x15="http://schemas.microsoft.com/office/spreadsheetml/2010/11/main" uri="{B97F6D7D-B522-45F9-BDA1-12C45D357490}">
          <x15:cacheHierarchy aggregatedColumn="25"/>
        </ext>
      </extLst>
    </cacheHierarchy>
    <cacheHierarchy uniqueName="[Measures].[Sum of Sales]" caption="Sum of Sales" measure="1" displayFolder="" measureGroup="Sample - Superstore" count="0" hidden="1">
      <extLst>
        <ext xmlns:x15="http://schemas.microsoft.com/office/spreadsheetml/2010/11/main" uri="{B97F6D7D-B522-45F9-BDA1-12C45D357490}">
          <x15:cacheHierarchy aggregatedColumn="17"/>
        </ext>
      </extLst>
    </cacheHierarchy>
    <cacheHierarchy uniqueName="[Measures].[Sum of Quantity]" caption="Sum of Quantity" measure="1" displayFolder="" measureGroup="Sample - Superstore" count="0" hidden="1">
      <extLst>
        <ext xmlns:x15="http://schemas.microsoft.com/office/spreadsheetml/2010/11/main" uri="{B97F6D7D-B522-45F9-BDA1-12C45D357490}">
          <x15:cacheHierarchy aggregatedColumn="18"/>
        </ext>
      </extLst>
    </cacheHierarchy>
    <cacheHierarchy uniqueName="[Measures].[Count of Unit Price]" caption="Count of Unit Price" measure="1" displayFolder="" measureGroup="Sample - Superstore" count="0" hidden="1">
      <extLst>
        <ext xmlns:x15="http://schemas.microsoft.com/office/spreadsheetml/2010/11/main" uri="{B97F6D7D-B522-45F9-BDA1-12C45D357490}">
          <x15:cacheHierarchy aggregatedColumn="19"/>
        </ext>
      </extLst>
    </cacheHierarchy>
    <cacheHierarchy uniqueName="[Measures].[Varp of Lead Time]" caption="Varp of Lead Time" measure="1" displayFolder="" measureGroup="Sample - Superstore" count="0" hidden="1">
      <extLst>
        <ext xmlns:x15="http://schemas.microsoft.com/office/spreadsheetml/2010/11/main" uri="{B97F6D7D-B522-45F9-BDA1-12C45D357490}">
          <x15:cacheHierarchy aggregatedColumn="24"/>
        </ext>
      </extLst>
    </cacheHierarchy>
    <cacheHierarchy uniqueName="[Measures].[Count of Order Date]" caption="Count of Order Date" measure="1" displayFolder="" measureGroup="Sample - Superstore" count="0" hidden="1">
      <extLst>
        <ext xmlns:x15="http://schemas.microsoft.com/office/spreadsheetml/2010/11/main" uri="{B97F6D7D-B522-45F9-BDA1-12C45D357490}">
          <x15:cacheHierarchy aggregatedColumn="2"/>
        </ext>
      </extLst>
    </cacheHierarchy>
  </cacheHierarchies>
  <kpis count="0"/>
  <extLst>
    <ext xmlns:x14="http://schemas.microsoft.com/office/spreadsheetml/2009/9/main" uri="{725AE2AE-9491-48be-B2B4-4EB974FC3084}">
      <x14:pivotCacheDefinition slicerData="1" pivotCacheId="721906556"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909BF7-93A1-4230-B2A7-B012D7B48A04}" name="Total Sales" cacheId="274" applyNumberFormats="0" applyBorderFormats="0" applyFontFormats="0" applyPatternFormats="0" applyAlignmentFormats="0" applyWidthHeightFormats="1" dataCaption="Values" tag="cbb78b34-4bed-45e9-bde8-7d3753362620" updatedVersion="8" minRefreshableVersion="3" useAutoFormatting="1" subtotalHiddenItems="1" itemPrintTitles="1" createdVersion="8" indent="0" outline="1" outlineData="1" multipleFieldFilters="0" chartFormat="11">
  <location ref="A1:B14" firstHeaderRow="1" firstDataRow="1" firstDataCol="1"/>
  <pivotFields count="3">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 allDrilled="1" subtotalTop="0" showAll="0" dataSourceSort="1" defaultSubtotal="0" defaultAttributeDrillState="1"/>
  </pivotFields>
  <rowFields count="1">
    <field x="1"/>
  </rowFields>
  <rowItems count="13">
    <i>
      <x/>
    </i>
    <i>
      <x v="1"/>
    </i>
    <i>
      <x v="2"/>
    </i>
    <i>
      <x v="3"/>
    </i>
    <i>
      <x v="4"/>
    </i>
    <i>
      <x v="5"/>
    </i>
    <i>
      <x v="6"/>
    </i>
    <i>
      <x v="7"/>
    </i>
    <i>
      <x v="8"/>
    </i>
    <i>
      <x v="9"/>
    </i>
    <i>
      <x v="10"/>
    </i>
    <i>
      <x v="11"/>
    </i>
    <i t="grand">
      <x/>
    </i>
  </rowItems>
  <colItems count="1">
    <i/>
  </colItems>
  <dataFields count="1">
    <dataField name="Sum of Sales" fld="0" baseField="0" baseItem="0"/>
  </dataFields>
  <chartFormats count="3">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10" format="4" series="1">
      <pivotArea type="data" outline="0" fieldPosition="0">
        <references count="1">
          <reference field="4294967294" count="1" selected="0">
            <x v="0"/>
          </reference>
        </references>
      </pivotArea>
    </chartFormat>
  </chartFormats>
  <pivotHierarchies count="4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mple - Supersto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948461F-1D58-4F9D-8CA0-38B0DF31A684}" name="contry" cacheId="293" applyNumberFormats="0" applyBorderFormats="0" applyFontFormats="0" applyPatternFormats="0" applyAlignmentFormats="0" applyWidthHeightFormats="1" dataCaption="Values" tag="de3a0271-e185-462e-b758-7a5fae289c48" updatedVersion="8" minRefreshableVersion="3" useAutoFormatting="1" subtotalHiddenItems="1" itemPrintTitles="1" createdVersion="8" indent="0" outline="1" outlineData="1" multipleFieldFilters="0" chartFormat="2">
  <location ref="Q4:R10" firstHeaderRow="1" firstDataRow="1" firstDataCol="1"/>
  <pivotFields count="3">
    <pivotField axis="axisRow" allDrilled="1" subtotalTop="0" showAll="0" dataSourceSort="1" defaultSubtotal="0" defaultAttributeDrillState="1">
      <items count="1">
        <item x="0"/>
      </items>
    </pivotField>
    <pivotField dataField="1" subtotalTop="0" showAll="0" defaultSubtotal="0"/>
    <pivotField axis="axisRow" allDrilled="1" subtotalTop="0" showAll="0" dataSourceSort="1" defaultSubtotal="0" defaultAttributeDrillState="1">
      <items count="4">
        <item x="0"/>
        <item x="1"/>
        <item x="2"/>
        <item x="3"/>
      </items>
    </pivotField>
  </pivotFields>
  <rowFields count="2">
    <field x="0"/>
    <field x="2"/>
  </rowFields>
  <rowItems count="6">
    <i>
      <x/>
    </i>
    <i r="1">
      <x/>
    </i>
    <i r="1">
      <x v="1"/>
    </i>
    <i r="1">
      <x v="2"/>
    </i>
    <i r="1">
      <x v="3"/>
    </i>
    <i t="grand">
      <x/>
    </i>
  </rowItems>
  <colItems count="1">
    <i/>
  </colItems>
  <dataFields count="1">
    <dataField fld="1" subtotal="count" baseField="0" baseItem="0" numFmtId="2"/>
  </dataFields>
  <chartFormats count="1">
    <chartFormat chart="0" format="0" series="1">
      <pivotArea type="data" outline="0" fieldPosition="0">
        <references count="1">
          <reference field="4294967294" count="1" selected="0">
            <x v="0"/>
          </reference>
        </references>
      </pivotArea>
    </chartFormat>
  </chartFormats>
  <pivotHierarchies count="4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8"/>
    <rowHierarchyUsage hierarchyUsage="2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mple - Supersto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F593471-A005-4A6B-97F2-0186B7C051CA}" name="Profit Margin" cacheId="262" applyNumberFormats="0" applyBorderFormats="0" applyFontFormats="0" applyPatternFormats="0" applyAlignmentFormats="0" applyWidthHeightFormats="1" dataCaption="Values" tag="3efc07bd-0b29-4b1d-b205-03107a9897f2" updatedVersion="8" minRefreshableVersion="3" useAutoFormatting="1" subtotalHiddenItems="1" itemPrintTitles="1" createdVersion="8" indent="0" outline="1" outlineData="1" multipleFieldFilters="0" chartFormat="10">
  <location ref="N2:O15" firstHeaderRow="1" firstDataRow="1" firstDataCol="1"/>
  <pivotFields count="3">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 allDrilled="1" subtotalTop="0" showAll="0" dataSourceSort="1" defaultSubtotal="0" defaultAttributeDrillState="1"/>
  </pivotFields>
  <rowFields count="1">
    <field x="1"/>
  </rowFields>
  <rowItems count="13">
    <i>
      <x/>
    </i>
    <i>
      <x v="1"/>
    </i>
    <i>
      <x v="2"/>
    </i>
    <i>
      <x v="3"/>
    </i>
    <i>
      <x v="4"/>
    </i>
    <i>
      <x v="5"/>
    </i>
    <i>
      <x v="6"/>
    </i>
    <i>
      <x v="7"/>
    </i>
    <i>
      <x v="8"/>
    </i>
    <i>
      <x v="9"/>
    </i>
    <i>
      <x v="10"/>
    </i>
    <i>
      <x v="11"/>
    </i>
    <i t="grand">
      <x/>
    </i>
  </rowItems>
  <colItems count="1">
    <i/>
  </colItems>
  <dataFields count="1">
    <dataField fld="0" subtotal="count" baseField="0" baseItem="0"/>
  </dataFields>
  <chartFormats count="3">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0"/>
          </reference>
        </references>
      </pivotArea>
    </chartFormat>
  </chartFormats>
  <pivotHierarchies count="4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mple - Supersto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00E75C8-65AA-43F8-A315-C4EF43BC8473}" name="Total Quantiy " cacheId="271" applyNumberFormats="0" applyBorderFormats="0" applyFontFormats="0" applyPatternFormats="0" applyAlignmentFormats="0" applyWidthHeightFormats="1" dataCaption="Values" tag="15f21aa8-48bc-4fba-90de-3b62e7056165" updatedVersion="8" minRefreshableVersion="3" useAutoFormatting="1" subtotalHiddenItems="1" itemPrintTitles="1" createdVersion="8" indent="0" outline="1" outlineData="1" multipleFieldFilters="0" chartFormat="13">
  <location ref="K2:L15" firstHeaderRow="1" firstDataRow="1" firstDataCol="1"/>
  <pivotFields count="3">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name="Sum of Quantity" fld="1" baseField="0" baseItem="0"/>
  </dataFields>
  <chartFormats count="3">
    <chartFormat chart="0" format="0"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0"/>
          </reference>
        </references>
      </pivotArea>
    </chartFormat>
    <chartFormat chart="12" format="5" series="1">
      <pivotArea type="data" outline="0" fieldPosition="0">
        <references count="1">
          <reference field="4294967294" count="1" selected="0">
            <x v="0"/>
          </reference>
        </references>
      </pivotArea>
    </chartFormat>
  </chartFormats>
  <pivotHierarchies count="4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mple - Supersto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A811C45-9BC9-4EE8-A827-2766372C7C06}" name="Total Profit" cacheId="268" applyNumberFormats="0" applyBorderFormats="0" applyFontFormats="0" applyPatternFormats="0" applyAlignmentFormats="0" applyWidthHeightFormats="1" dataCaption="Values" tag="3c756e2d-5cc6-46cb-ad74-529ca666c323" updatedVersion="8" minRefreshableVersion="3" useAutoFormatting="1" subtotalHiddenItems="1" itemPrintTitles="1" createdVersion="8" indent="0" outline="1" outlineData="1" multipleFieldFilters="0" chartFormat="8">
  <location ref="H2:I15" firstHeaderRow="1" firstDataRow="1" firstDataCol="1"/>
  <pivotFields count="3">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 allDrilled="1" subtotalTop="0" showAll="0" dataSourceSort="1" defaultSubtotal="0" defaultAttributeDrillState="1"/>
  </pivotFields>
  <rowFields count="1">
    <field x="1"/>
  </rowFields>
  <rowItems count="13">
    <i>
      <x/>
    </i>
    <i>
      <x v="1"/>
    </i>
    <i>
      <x v="2"/>
    </i>
    <i>
      <x v="3"/>
    </i>
    <i>
      <x v="4"/>
    </i>
    <i>
      <x v="5"/>
    </i>
    <i>
      <x v="6"/>
    </i>
    <i>
      <x v="7"/>
    </i>
    <i>
      <x v="8"/>
    </i>
    <i>
      <x v="9"/>
    </i>
    <i>
      <x v="10"/>
    </i>
    <i>
      <x v="11"/>
    </i>
    <i t="grand">
      <x/>
    </i>
  </rowItems>
  <colItems count="1">
    <i/>
  </colItems>
  <dataFields count="1">
    <dataField name="Sum of Profit" fld="0" baseField="0" baseItem="0"/>
  </dataFields>
  <chartFormats count="3">
    <chartFormat chart="2"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s>
  <pivotHierarchies count="4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mple - Supersto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83DF7E0-5377-4D53-800E-358E9D29D6D1}" name="Total Order" cacheId="265" applyNumberFormats="0" applyBorderFormats="0" applyFontFormats="0" applyPatternFormats="0" applyAlignmentFormats="0" applyWidthHeightFormats="1" dataCaption="Values" tag="20d766cf-6082-4808-a257-f09dc02ab833" updatedVersion="8" minRefreshableVersion="3" useAutoFormatting="1" subtotalHiddenItems="1" itemPrintTitles="1" createdVersion="8" indent="0" outline="1" outlineData="1" multipleFieldFilters="0" chartFormat="14">
  <location ref="E2:F15" firstHeaderRow="1" firstDataRow="1" firstDataCol="1"/>
  <pivotFields count="3">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name=" Order ID" fld="1" subtotal="count" baseField="0" baseItem="0">
      <extLst>
        <ext xmlns:x15="http://schemas.microsoft.com/office/spreadsheetml/2010/11/main" uri="{FABC7310-3BB5-11E1-824E-6D434824019B}">
          <x15:dataField isCountDistinct="1"/>
        </ext>
      </extLst>
    </dataField>
  </dataFields>
  <chartFormats count="5">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 chart="12" format="6" series="1">
      <pivotArea type="data" outline="0" fieldPosition="0">
        <references count="1">
          <reference field="4294967294" count="1" selected="0">
            <x v="0"/>
          </reference>
        </references>
      </pivotArea>
    </chartFormat>
    <chartFormat chart="13" format="4" series="1">
      <pivotArea type="data" outline="0" fieldPosition="0">
        <references count="1">
          <reference field="4294967294" count="1" selected="0">
            <x v="0"/>
          </reference>
        </references>
      </pivotArea>
    </chartFormat>
  </chartFormats>
  <pivotHierarchies count="4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 Order 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mple - Supersto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7CCEA90-B86D-4310-879C-B01B83F94543}" name="Monthly Profit  Trend " cacheId="277" applyNumberFormats="0" applyBorderFormats="0" applyFontFormats="0" applyPatternFormats="0" applyAlignmentFormats="0" applyWidthHeightFormats="1" dataCaption="Values" tag="dac34a6d-9275-4556-a41c-9c96636a61de" updatedVersion="8" minRefreshableVersion="3" useAutoFormatting="1" subtotalHiddenItems="1" itemPrintTitles="1" createdVersion="8" indent="0" outline="1" outlineData="1" multipleFieldFilters="0" chartFormat="7">
  <location ref="A2:B15" firstHeaderRow="1" firstDataRow="1" firstDataCol="1"/>
  <pivotFields count="3">
    <pivotField axis="axisRow" allDrilled="1" subtotalTop="0" showAll="0" sortType="ascending" defaultSubtotal="0" defaultAttributeDrillState="1">
      <items count="12">
        <item x="4"/>
        <item x="3"/>
        <item x="7"/>
        <item x="0"/>
        <item x="8"/>
        <item x="6"/>
        <item x="5"/>
        <item x="1"/>
        <item x="11"/>
        <item x="10"/>
        <item x="9"/>
        <item x="2"/>
      </items>
    </pivotField>
    <pivotField dataField="1" subtotalTop="0" showAll="0" defaultSubtotal="0"/>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fld="1" subtotal="count" baseField="0" baseItem="0"/>
  </dataFields>
  <formats count="2">
    <format dxfId="117">
      <pivotArea collapsedLevelsAreSubtotals="1" fieldPosition="0">
        <references count="1">
          <reference field="0" count="0"/>
        </references>
      </pivotArea>
    </format>
    <format dxfId="116">
      <pivotArea grandRow="1" outline="0" collapsedLevelsAreSubtotals="1" fieldPosition="0"/>
    </format>
  </formats>
  <chartFormats count="27">
    <chartFormat chart="0" format="0"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 chart="3" format="4">
      <pivotArea type="data" outline="0" fieldPosition="0">
        <references count="2">
          <reference field="4294967294" count="1" selected="0">
            <x v="0"/>
          </reference>
          <reference field="0" count="1" selected="0">
            <x v="2"/>
          </reference>
        </references>
      </pivotArea>
    </chartFormat>
    <chartFormat chart="3" format="5">
      <pivotArea type="data" outline="0" fieldPosition="0">
        <references count="2">
          <reference field="4294967294" count="1" selected="0">
            <x v="0"/>
          </reference>
          <reference field="0" count="1" selected="0">
            <x v="1"/>
          </reference>
        </references>
      </pivotArea>
    </chartFormat>
    <chartFormat chart="3" format="6">
      <pivotArea type="data" outline="0" fieldPosition="0">
        <references count="2">
          <reference field="4294967294" count="1" selected="0">
            <x v="0"/>
          </reference>
          <reference field="0" count="1" selected="0">
            <x v="0"/>
          </reference>
        </references>
      </pivotArea>
    </chartFormat>
    <chartFormat chart="3" format="7">
      <pivotArea type="data" outline="0" fieldPosition="0">
        <references count="2">
          <reference field="4294967294" count="1" selected="0">
            <x v="0"/>
          </reference>
          <reference field="0" count="1" selected="0">
            <x v="3"/>
          </reference>
        </references>
      </pivotArea>
    </chartFormat>
    <chartFormat chart="3" format="8">
      <pivotArea type="data" outline="0" fieldPosition="0">
        <references count="2">
          <reference field="4294967294" count="1" selected="0">
            <x v="0"/>
          </reference>
          <reference field="0" count="1" selected="0">
            <x v="4"/>
          </reference>
        </references>
      </pivotArea>
    </chartFormat>
    <chartFormat chart="3" format="9">
      <pivotArea type="data" outline="0" fieldPosition="0">
        <references count="2">
          <reference field="4294967294" count="1" selected="0">
            <x v="0"/>
          </reference>
          <reference field="0" count="1" selected="0">
            <x v="5"/>
          </reference>
        </references>
      </pivotArea>
    </chartFormat>
    <chartFormat chart="3" format="10">
      <pivotArea type="data" outline="0" fieldPosition="0">
        <references count="2">
          <reference field="4294967294" count="1" selected="0">
            <x v="0"/>
          </reference>
          <reference field="0" count="1" selected="0">
            <x v="6"/>
          </reference>
        </references>
      </pivotArea>
    </chartFormat>
    <chartFormat chart="3" format="11">
      <pivotArea type="data" outline="0" fieldPosition="0">
        <references count="2">
          <reference field="4294967294" count="1" selected="0">
            <x v="0"/>
          </reference>
          <reference field="0" count="1" selected="0">
            <x v="7"/>
          </reference>
        </references>
      </pivotArea>
    </chartFormat>
    <chartFormat chart="3" format="12">
      <pivotArea type="data" outline="0" fieldPosition="0">
        <references count="2">
          <reference field="4294967294" count="1" selected="0">
            <x v="0"/>
          </reference>
          <reference field="0" count="1" selected="0">
            <x v="8"/>
          </reference>
        </references>
      </pivotArea>
    </chartFormat>
    <chartFormat chart="3" format="13">
      <pivotArea type="data" outline="0" fieldPosition="0">
        <references count="2">
          <reference field="4294967294" count="1" selected="0">
            <x v="0"/>
          </reference>
          <reference field="0" count="1" selected="0">
            <x v="9"/>
          </reference>
        </references>
      </pivotArea>
    </chartFormat>
    <chartFormat chart="3" format="14">
      <pivotArea type="data" outline="0" fieldPosition="0">
        <references count="2">
          <reference field="4294967294" count="1" selected="0">
            <x v="0"/>
          </reference>
          <reference field="0" count="1" selected="0">
            <x v="10"/>
          </reference>
        </references>
      </pivotArea>
    </chartFormat>
    <chartFormat chart="3" format="15">
      <pivotArea type="data" outline="0" fieldPosition="0">
        <references count="2">
          <reference field="4294967294" count="1" selected="0">
            <x v="0"/>
          </reference>
          <reference field="0" count="1" selected="0">
            <x v="11"/>
          </reference>
        </references>
      </pivotArea>
    </chartFormat>
    <chartFormat chart="6" format="29" series="1">
      <pivotArea type="data" outline="0" fieldPosition="0">
        <references count="1">
          <reference field="4294967294" count="1" selected="0">
            <x v="0"/>
          </reference>
        </references>
      </pivotArea>
    </chartFormat>
    <chartFormat chart="6" format="30">
      <pivotArea type="data" outline="0" fieldPosition="0">
        <references count="2">
          <reference field="4294967294" count="1" selected="0">
            <x v="0"/>
          </reference>
          <reference field="0" count="1" selected="0">
            <x v="0"/>
          </reference>
        </references>
      </pivotArea>
    </chartFormat>
    <chartFormat chart="6" format="31">
      <pivotArea type="data" outline="0" fieldPosition="0">
        <references count="2">
          <reference field="4294967294" count="1" selected="0">
            <x v="0"/>
          </reference>
          <reference field="0" count="1" selected="0">
            <x v="1"/>
          </reference>
        </references>
      </pivotArea>
    </chartFormat>
    <chartFormat chart="6" format="32">
      <pivotArea type="data" outline="0" fieldPosition="0">
        <references count="2">
          <reference field="4294967294" count="1" selected="0">
            <x v="0"/>
          </reference>
          <reference field="0" count="1" selected="0">
            <x v="2"/>
          </reference>
        </references>
      </pivotArea>
    </chartFormat>
    <chartFormat chart="6" format="33">
      <pivotArea type="data" outline="0" fieldPosition="0">
        <references count="2">
          <reference field="4294967294" count="1" selected="0">
            <x v="0"/>
          </reference>
          <reference field="0" count="1" selected="0">
            <x v="3"/>
          </reference>
        </references>
      </pivotArea>
    </chartFormat>
    <chartFormat chart="6" format="34">
      <pivotArea type="data" outline="0" fieldPosition="0">
        <references count="2">
          <reference field="4294967294" count="1" selected="0">
            <x v="0"/>
          </reference>
          <reference field="0" count="1" selected="0">
            <x v="4"/>
          </reference>
        </references>
      </pivotArea>
    </chartFormat>
    <chartFormat chart="6" format="35">
      <pivotArea type="data" outline="0" fieldPosition="0">
        <references count="2">
          <reference field="4294967294" count="1" selected="0">
            <x v="0"/>
          </reference>
          <reference field="0" count="1" selected="0">
            <x v="5"/>
          </reference>
        </references>
      </pivotArea>
    </chartFormat>
    <chartFormat chart="6" format="36">
      <pivotArea type="data" outline="0" fieldPosition="0">
        <references count="2">
          <reference field="4294967294" count="1" selected="0">
            <x v="0"/>
          </reference>
          <reference field="0" count="1" selected="0">
            <x v="6"/>
          </reference>
        </references>
      </pivotArea>
    </chartFormat>
    <chartFormat chart="6" format="37">
      <pivotArea type="data" outline="0" fieldPosition="0">
        <references count="2">
          <reference field="4294967294" count="1" selected="0">
            <x v="0"/>
          </reference>
          <reference field="0" count="1" selected="0">
            <x v="7"/>
          </reference>
        </references>
      </pivotArea>
    </chartFormat>
    <chartFormat chart="6" format="38">
      <pivotArea type="data" outline="0" fieldPosition="0">
        <references count="2">
          <reference field="4294967294" count="1" selected="0">
            <x v="0"/>
          </reference>
          <reference field="0" count="1" selected="0">
            <x v="8"/>
          </reference>
        </references>
      </pivotArea>
    </chartFormat>
    <chartFormat chart="6" format="39">
      <pivotArea type="data" outline="0" fieldPosition="0">
        <references count="2">
          <reference field="4294967294" count="1" selected="0">
            <x v="0"/>
          </reference>
          <reference field="0" count="1" selected="0">
            <x v="9"/>
          </reference>
        </references>
      </pivotArea>
    </chartFormat>
    <chartFormat chart="6" format="40">
      <pivotArea type="data" outline="0" fieldPosition="0">
        <references count="2">
          <reference field="4294967294" count="1" selected="0">
            <x v="0"/>
          </reference>
          <reference field="0" count="1" selected="0">
            <x v="10"/>
          </reference>
        </references>
      </pivotArea>
    </chartFormat>
    <chartFormat chart="6" format="41">
      <pivotArea type="data" outline="0" fieldPosition="0">
        <references count="2">
          <reference field="4294967294" count="1" selected="0">
            <x v="0"/>
          </reference>
          <reference field="0" count="1" selected="0">
            <x v="11"/>
          </reference>
        </references>
      </pivotArea>
    </chartFormat>
  </chartFormats>
  <pivotHierarchies count="4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mple - Supersto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415C472-9748-40BA-8E1D-8881C863830C}" name="PivotTable16" cacheId="1" applyNumberFormats="0" applyBorderFormats="0" applyFontFormats="0" applyPatternFormats="0" applyAlignmentFormats="0" applyWidthHeightFormats="1" dataCaption="Values" tag="7629eab8-1016-4244-9c5e-3c3ddb28c83c" updatedVersion="8" minRefreshableVersion="3" useAutoFormatting="1" subtotalHiddenItems="1" itemPrintTitles="1" createdVersion="8" indent="0" outline="1" outlineData="1" multipleFieldFilters="0">
  <location ref="C8:H13" firstHeaderRow="0" firstDataRow="1" firstDataCol="1"/>
  <pivotFields count="6">
    <pivotField axis="axisRow" allDrilled="1" subtotalTop="0" showAll="0" dataSourceSort="1" defaultSubtotal="0" defaultAttributeDrillState="1">
      <items count="4">
        <item x="0"/>
        <item x="1"/>
        <item x="2"/>
        <item x="3"/>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Fields count="1">
    <field x="0"/>
  </rowFields>
  <rowItems count="5">
    <i>
      <x/>
    </i>
    <i>
      <x v="1"/>
    </i>
    <i>
      <x v="2"/>
    </i>
    <i>
      <x v="3"/>
    </i>
    <i t="grand">
      <x/>
    </i>
  </rowItems>
  <colFields count="1">
    <field x="-2"/>
  </colFields>
  <colItems count="5">
    <i>
      <x/>
    </i>
    <i i="1">
      <x v="1"/>
    </i>
    <i i="2">
      <x v="2"/>
    </i>
    <i i="3">
      <x v="3"/>
    </i>
    <i i="4">
      <x v="4"/>
    </i>
  </colItems>
  <dataFields count="5">
    <dataField name="Sum of Sales" fld="1" baseField="0" baseItem="0" numFmtId="1"/>
    <dataField name="Sum of Profit" fld="2" baseField="0" baseItem="0" numFmtId="1"/>
    <dataField name="Sum of Quantity" fld="3" baseField="0" baseItem="0"/>
    <dataField name="Distinct Count of Order ID" fld="4" subtotal="count" baseField="0" baseItem="0">
      <extLst>
        <ext xmlns:x15="http://schemas.microsoft.com/office/spreadsheetml/2010/11/main" uri="{FABC7310-3BB5-11E1-824E-6D434824019B}">
          <x15:dataField isCountDistinct="1"/>
        </ext>
      </extLst>
    </dataField>
    <dataField fld="5" subtotal="count" baseField="0" baseItem="0"/>
  </dataFields>
  <pivotHierarchies count="4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Distinct Count of Order 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mple - Supersto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2C10C0E-3F83-4D5F-80FA-F0F1551A3F10}" name="Profit Ship " cacheId="342" applyNumberFormats="0" applyBorderFormats="0" applyFontFormats="0" applyPatternFormats="0" applyAlignmentFormats="0" applyWidthHeightFormats="1" dataCaption="Values" tag="4307a988-32d3-42ad-8d79-047be417a517" updatedVersion="8" minRefreshableVersion="3" useAutoFormatting="1" subtotalHiddenItems="1" itemPrintTitles="1" createdVersion="8" indent="0" outline="1" outlineData="1" multipleFieldFilters="0">
  <location ref="N5:O10" firstHeaderRow="1" firstDataRow="1" firstDataCol="1"/>
  <pivotFields count="3">
    <pivotField axis="axisRow" allDrilled="1" subtotalTop="0" showAll="0"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5">
    <i>
      <x v="3"/>
    </i>
    <i>
      <x v="2"/>
    </i>
    <i>
      <x/>
    </i>
    <i>
      <x v="1"/>
    </i>
    <i t="grand">
      <x/>
    </i>
  </rowItems>
  <colItems count="1">
    <i/>
  </colItems>
  <dataFields count="1">
    <dataField name="Sum of Profit" fld="1" baseField="0" baseItem="0" numFmtId="2"/>
  </dataFields>
  <formats count="1">
    <format dxfId="114">
      <pivotArea collapsedLevelsAreSubtotals="1" fieldPosition="0">
        <references count="1">
          <reference field="0" count="0"/>
        </references>
      </pivotArea>
    </format>
  </formats>
  <pivotHierarchies count="49">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mple - Supersto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AF819B6-5730-45A6-BA6F-8CA2FF11BB64}" name="Mean Ship ordedr " cacheId="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E32:F37" firstHeaderRow="1" firstDataRow="1" firstDataCol="1"/>
  <pivotFields count="2">
    <pivotField dataField="1" subtotalTop="0" showAll="0" defaultSubtotal="0"/>
    <pivotField axis="axisRow" allDrilled="1" subtotalTop="0" showAll="0" dataSourceSort="1" defaultSubtotal="0" defaultAttributeDrillState="1">
      <items count="4">
        <item x="0"/>
        <item x="1"/>
        <item x="2"/>
        <item x="3"/>
      </items>
    </pivotField>
  </pivotFields>
  <rowFields count="1">
    <field x="1"/>
  </rowFields>
  <rowItems count="5">
    <i>
      <x/>
    </i>
    <i>
      <x v="1"/>
    </i>
    <i>
      <x v="2"/>
    </i>
    <i>
      <x v="3"/>
    </i>
    <i t="grand">
      <x/>
    </i>
  </rowItems>
  <colItems count="1">
    <i/>
  </colItems>
  <dataFields count="1">
    <dataField name="Average of Lead Time" fld="0" subtotal="average" baseField="0" baseItem="0" numFmtId="1"/>
  </dataFields>
  <formats count="1">
    <format dxfId="115">
      <pivotArea outline="0" collapsedLevelsAreSubtotals="1" fieldPosition="0"/>
    </format>
  </formats>
  <pivotHierarchies count="4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Average of Lead Time"/>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mple - Supersto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1D6FA0D-5175-4079-949E-5FA669DCF098}" name="Ordedr Ship" cacheId="326" applyNumberFormats="0" applyBorderFormats="0" applyFontFormats="0" applyPatternFormats="0" applyAlignmentFormats="0" applyWidthHeightFormats="1" dataCaption="Values" tag="7d8e7425-0d2e-4859-a29e-8715d284f6d5" updatedVersion="8" minRefreshableVersion="3" useAutoFormatting="1" subtotalHiddenItems="1" itemPrintTitles="1" createdVersion="8" indent="0" outline="1" outlineData="1" multipleFieldFilters="0">
  <location ref="E7:F12" firstHeaderRow="1" firstDataRow="1" firstDataCol="1"/>
  <pivotFields count="3">
    <pivotField axis="axisRow" allDrilled="1" subtotalTop="0" showAll="0" sortType="descending" defaultSubtotal="0" defaultAttributeDrillState="1">
      <items count="4">
        <item x="3"/>
        <item x="2"/>
        <item x="1"/>
        <item x="0"/>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Distinct Count of Order ID" fld="1" subtotal="count" baseField="0" baseItem="0">
      <extLst>
        <ext xmlns:x15="http://schemas.microsoft.com/office/spreadsheetml/2010/11/main" uri="{FABC7310-3BB5-11E1-824E-6D434824019B}">
          <x15:dataField isCountDistinct="1"/>
        </ext>
      </extLst>
    </dataField>
  </dataFields>
  <pivotHierarchies count="49">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Distinct Count of Order 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mple - Supersto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15E3FE55-37CB-49F2-A0FA-4CE8C034A6B7}" name="Loss customers " cacheId="290" applyNumberFormats="0" applyBorderFormats="0" applyFontFormats="0" applyPatternFormats="0" applyAlignmentFormats="0" applyWidthHeightFormats="1" dataCaption="Values" tag="0ff44eac-5f5b-4d2d-a8b4-ee76f72df68d" updatedVersion="8" minRefreshableVersion="3" useAutoFormatting="1" subtotalHiddenItems="1" itemPrintTitles="1" createdVersion="8" indent="0" outline="1" outlineData="1" multipleFieldFilters="0">
  <location ref="H3:I642" firstHeaderRow="1" firstDataRow="1" firstDataCol="1"/>
  <pivotFields count="3">
    <pivotField axis="axisRow" allDrilled="1" subtotalTop="0" showAll="0" dataSourceSort="1" defaultSubtotal="0" defaultAttributeDrillState="1">
      <items count="6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s>
    </pivotField>
    <pivotField dataField="1" subtotalTop="0" showAll="0" defaultSubtotal="0"/>
    <pivotField allDrilled="1" subtotalTop="0" showAll="0" dataSourceSort="1" defaultSubtotal="0" defaultAttributeDrillState="1"/>
  </pivotFields>
  <rowFields count="1">
    <field x="0"/>
  </rowFields>
  <rowItems count="63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t="grand">
      <x/>
    </i>
  </rowItems>
  <colItems count="1">
    <i/>
  </colItems>
  <dataFields count="1">
    <dataField fld="1" subtotal="count" baseField="0" baseItem="0"/>
  </dataFields>
  <pivotHierarchies count="4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mple - Supersto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242A4624-3507-463F-AA08-8BD71A75266E}" name="Top cusyomer " cacheId="320" applyNumberFormats="0" applyBorderFormats="0" applyFontFormats="0" applyPatternFormats="0" applyAlignmentFormats="0" applyWidthHeightFormats="1" dataCaption="Values" tag="6e67deb7-103c-4a63-9b14-5c71bf59979f" updatedVersion="8" minRefreshableVersion="3" useAutoFormatting="1" subtotalHiddenItems="1" itemPrintTitles="1" createdVersion="8" indent="0" outline="1" outlineData="1" multipleFieldFilters="0" chartFormat="12">
  <location ref="B3:C14" firstHeaderRow="1" firstDataRow="1" firstDataCol="1"/>
  <pivotFields count="3">
    <pivotField axis="axisRow" allDrilled="1" subtotalTop="0" showAll="0" measureFilter="1" sortType="descending" defaultSubtotal="0" defaultAttributeDrillState="1">
      <items count="39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1">
    <i>
      <x v="8"/>
    </i>
    <i>
      <x v="6"/>
    </i>
    <i>
      <x v="7"/>
    </i>
    <i>
      <x v="4"/>
    </i>
    <i>
      <x/>
    </i>
    <i>
      <x v="9"/>
    </i>
    <i>
      <x v="2"/>
    </i>
    <i>
      <x v="5"/>
    </i>
    <i>
      <x v="1"/>
    </i>
    <i>
      <x v="3"/>
    </i>
    <i t="grand">
      <x/>
    </i>
  </rowItems>
  <colItems count="1">
    <i/>
  </colItems>
  <dataFields count="1">
    <dataField fld="1" subtotal="count" baseField="0" baseItem="0" numFmtId="2"/>
  </dataFields>
  <formats count="13">
    <format dxfId="113">
      <pivotArea collapsedLevelsAreSubtotals="1" fieldPosition="0">
        <references count="1">
          <reference field="0" count="0"/>
        </references>
      </pivotArea>
    </format>
    <format dxfId="112">
      <pivotArea collapsedLevelsAreSubtotals="1" fieldPosition="0">
        <references count="1">
          <reference field="0" count="10">
            <x v="17"/>
            <x v="20"/>
            <x v="23"/>
            <x v="66"/>
            <x v="68"/>
            <x v="69"/>
            <x v="71"/>
            <x v="72"/>
            <x v="73"/>
            <x v="74"/>
          </reference>
        </references>
      </pivotArea>
    </format>
    <format dxfId="111">
      <pivotArea collapsedLevelsAreSubtotals="1" fieldPosition="0">
        <references count="1">
          <reference field="0" count="311">
            <x v="0"/>
            <x v="1"/>
            <x v="4"/>
            <x v="7"/>
            <x v="16"/>
            <x v="18"/>
            <x v="19"/>
            <x v="21"/>
            <x v="24"/>
            <x v="25"/>
            <x v="47"/>
            <x v="52"/>
            <x v="53"/>
            <x v="57"/>
            <x v="58"/>
            <x v="59"/>
            <x v="87"/>
            <x v="88"/>
            <x v="89"/>
            <x v="90"/>
            <x v="91"/>
            <x v="92"/>
            <x v="93"/>
            <x v="94"/>
            <x v="95"/>
            <x v="96"/>
            <x v="97"/>
            <x v="98"/>
            <x v="99"/>
            <x v="104"/>
            <x v="105"/>
            <x v="106"/>
            <x v="113"/>
            <x v="114"/>
            <x v="115"/>
            <x v="116"/>
            <x v="117"/>
            <x v="118"/>
            <x v="119"/>
            <x v="120"/>
            <x v="121"/>
            <x v="122"/>
            <x v="123"/>
            <x v="124"/>
            <x v="125"/>
            <x v="126"/>
            <x v="127"/>
            <x v="128"/>
            <x v="129"/>
            <x v="130"/>
            <x v="131"/>
            <x v="132"/>
            <x v="133"/>
            <x v="134"/>
            <x v="135"/>
            <x v="136"/>
            <x v="137"/>
            <x v="138"/>
            <x v="139"/>
            <x v="140"/>
            <x v="141"/>
            <x v="142"/>
            <x v="143"/>
            <x v="144"/>
            <x v="145"/>
            <x v="146"/>
            <x v="147"/>
            <x v="148"/>
            <x v="149"/>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reference>
        </references>
      </pivotArea>
    </format>
    <format dxfId="110">
      <pivotArea collapsedLevelsAreSubtotals="1" fieldPosition="0">
        <references count="1">
          <reference field="0" count="10">
            <x v="22"/>
            <x v="33"/>
            <x v="34"/>
            <x v="38"/>
            <x v="39"/>
            <x v="40"/>
            <x v="41"/>
            <x v="42"/>
            <x v="43"/>
            <x v="44"/>
          </reference>
        </references>
      </pivotArea>
    </format>
    <format dxfId="109">
      <pivotArea collapsedLevelsAreSubtotals="1" fieldPosition="0">
        <references count="1">
          <reference field="0" count="10">
            <x v="48"/>
            <x v="54"/>
            <x v="56"/>
            <x v="72"/>
            <x v="75"/>
            <x v="76"/>
            <x v="77"/>
            <x v="78"/>
            <x v="79"/>
            <x v="80"/>
          </reference>
        </references>
      </pivotArea>
    </format>
    <format dxfId="108">
      <pivotArea collapsedLevelsAreSubtotals="1" fieldPosition="0">
        <references count="1">
          <reference field="0" count="10">
            <x v="3"/>
            <x v="45"/>
            <x v="46"/>
            <x v="63"/>
            <x v="70"/>
            <x v="73"/>
            <x v="100"/>
            <x v="101"/>
            <x v="102"/>
            <x v="109"/>
          </reference>
        </references>
      </pivotArea>
    </format>
    <format dxfId="107">
      <pivotArea collapsedLevelsAreSubtotals="1" fieldPosition="0">
        <references count="1">
          <reference field="0" count="10">
            <x v="5"/>
            <x v="49"/>
            <x v="50"/>
            <x v="55"/>
            <x v="81"/>
            <x v="82"/>
            <x v="83"/>
            <x v="84"/>
            <x v="85"/>
            <x v="86"/>
          </reference>
        </references>
      </pivotArea>
    </format>
    <format dxfId="106">
      <pivotArea collapsedLevelsAreSubtotals="1" fieldPosition="0">
        <references count="1">
          <reference field="0" count="10">
            <x v="0"/>
            <x v="25"/>
            <x v="27"/>
            <x v="47"/>
            <x v="103"/>
            <x v="104"/>
            <x v="105"/>
            <x v="106"/>
            <x v="107"/>
            <x v="108"/>
          </reference>
        </references>
      </pivotArea>
    </format>
    <format dxfId="105">
      <pivotArea collapsedLevelsAreSubtotals="1" fieldPosition="0">
        <references count="1">
          <reference field="0" count="10">
            <x v="8"/>
            <x v="26"/>
            <x v="28"/>
            <x v="29"/>
            <x v="30"/>
            <x v="31"/>
            <x v="32"/>
            <x v="35"/>
            <x v="36"/>
            <x v="37"/>
          </reference>
        </references>
      </pivotArea>
    </format>
    <format dxfId="104">
      <pivotArea collapsedLevelsAreSubtotals="1" fieldPosition="0">
        <references count="1">
          <reference field="0" count="10">
            <x v="2"/>
            <x v="51"/>
            <x v="52"/>
            <x v="53"/>
            <x v="87"/>
            <x v="88"/>
            <x v="96"/>
            <x v="97"/>
            <x v="98"/>
            <x v="99"/>
          </reference>
        </references>
      </pivotArea>
    </format>
    <format dxfId="103">
      <pivotArea collapsedLevelsAreSubtotals="1" fieldPosition="0">
        <references count="1">
          <reference field="0" count="10">
            <x v="1"/>
            <x v="4"/>
            <x v="6"/>
            <x v="57"/>
            <x v="58"/>
            <x v="59"/>
            <x v="92"/>
            <x v="93"/>
            <x v="94"/>
            <x v="95"/>
          </reference>
        </references>
      </pivotArea>
    </format>
    <format dxfId="102">
      <pivotArea collapsedLevelsAreSubtotals="1" fieldPosition="0">
        <references count="1">
          <reference field="0" count="10">
            <x v="11"/>
            <x v="12"/>
            <x v="13"/>
            <x v="14"/>
            <x v="55"/>
            <x v="61"/>
            <x v="62"/>
            <x v="110"/>
            <x v="111"/>
            <x v="112"/>
          </reference>
        </references>
      </pivotArea>
    </format>
    <format dxfId="101">
      <pivotArea collapsedLevelsAreSubtotals="1" fieldPosition="0">
        <references count="1">
          <reference field="0" count="10">
            <x v="9"/>
            <x v="10"/>
            <x v="15"/>
            <x v="56"/>
            <x v="60"/>
            <x v="63"/>
            <x v="64"/>
            <x v="65"/>
            <x v="66"/>
            <x v="67"/>
          </reference>
        </references>
      </pivotArea>
    </format>
  </formats>
  <chartFormats count="126">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5" format="3">
      <pivotArea type="data" outline="0" fieldPosition="0">
        <references count="2">
          <reference field="4294967294" count="1" selected="0">
            <x v="0"/>
          </reference>
          <reference field="0" count="1" selected="0">
            <x v="8"/>
          </reference>
        </references>
      </pivotArea>
    </chartFormat>
    <chartFormat chart="5" format="4">
      <pivotArea type="data" outline="0" fieldPosition="0">
        <references count="2">
          <reference field="4294967294" count="1" selected="0">
            <x v="0"/>
          </reference>
          <reference field="0" count="1" selected="0">
            <x v="6"/>
          </reference>
        </references>
      </pivotArea>
    </chartFormat>
    <chartFormat chart="5" format="5">
      <pivotArea type="data" outline="0" fieldPosition="0">
        <references count="2">
          <reference field="4294967294" count="1" selected="0">
            <x v="0"/>
          </reference>
          <reference field="0" count="1" selected="0">
            <x v="7"/>
          </reference>
        </references>
      </pivotArea>
    </chartFormat>
    <chartFormat chart="5" format="6">
      <pivotArea type="data" outline="0" fieldPosition="0">
        <references count="2">
          <reference field="4294967294" count="1" selected="0">
            <x v="0"/>
          </reference>
          <reference field="0" count="1" selected="0">
            <x v="4"/>
          </reference>
        </references>
      </pivotArea>
    </chartFormat>
    <chartFormat chart="5" format="7">
      <pivotArea type="data" outline="0" fieldPosition="0">
        <references count="2">
          <reference field="4294967294" count="1" selected="0">
            <x v="0"/>
          </reference>
          <reference field="0" count="1" selected="0">
            <x v="0"/>
          </reference>
        </references>
      </pivotArea>
    </chartFormat>
    <chartFormat chart="5" format="8">
      <pivotArea type="data" outline="0" fieldPosition="0">
        <references count="2">
          <reference field="4294967294" count="1" selected="0">
            <x v="0"/>
          </reference>
          <reference field="0" count="1" selected="0">
            <x v="9"/>
          </reference>
        </references>
      </pivotArea>
    </chartFormat>
    <chartFormat chart="5" format="9">
      <pivotArea type="data" outline="0" fieldPosition="0">
        <references count="2">
          <reference field="4294967294" count="1" selected="0">
            <x v="0"/>
          </reference>
          <reference field="0" count="1" selected="0">
            <x v="2"/>
          </reference>
        </references>
      </pivotArea>
    </chartFormat>
    <chartFormat chart="5" format="10">
      <pivotArea type="data" outline="0" fieldPosition="0">
        <references count="2">
          <reference field="4294967294" count="1" selected="0">
            <x v="0"/>
          </reference>
          <reference field="0" count="1" selected="0">
            <x v="5"/>
          </reference>
        </references>
      </pivotArea>
    </chartFormat>
    <chartFormat chart="5" format="11">
      <pivotArea type="data" outline="0" fieldPosition="0">
        <references count="2">
          <reference field="4294967294" count="1" selected="0">
            <x v="0"/>
          </reference>
          <reference field="0" count="1" selected="0">
            <x v="1"/>
          </reference>
        </references>
      </pivotArea>
    </chartFormat>
    <chartFormat chart="5" format="12">
      <pivotArea type="data" outline="0" fieldPosition="0">
        <references count="2">
          <reference field="4294967294" count="1" selected="0">
            <x v="0"/>
          </reference>
          <reference field="0" count="1" selected="0">
            <x v="3"/>
          </reference>
        </references>
      </pivotArea>
    </chartFormat>
    <chartFormat chart="5" format="13">
      <pivotArea type="data" outline="0" fieldPosition="0">
        <references count="2">
          <reference field="4294967294" count="1" selected="0">
            <x v="0"/>
          </reference>
          <reference field="0" count="1" selected="0">
            <x v="10"/>
          </reference>
        </references>
      </pivotArea>
    </chartFormat>
    <chartFormat chart="5" format="14">
      <pivotArea type="data" outline="0" fieldPosition="0">
        <references count="2">
          <reference field="4294967294" count="1" selected="0">
            <x v="0"/>
          </reference>
          <reference field="0" count="1" selected="0">
            <x v="15"/>
          </reference>
        </references>
      </pivotArea>
    </chartFormat>
    <chartFormat chart="5" format="15">
      <pivotArea type="data" outline="0" fieldPosition="0">
        <references count="2">
          <reference field="4294967294" count="1" selected="0">
            <x v="0"/>
          </reference>
          <reference field="0" count="1" selected="0">
            <x v="60"/>
          </reference>
        </references>
      </pivotArea>
    </chartFormat>
    <chartFormat chart="5" format="16">
      <pivotArea type="data" outline="0" fieldPosition="0">
        <references count="2">
          <reference field="4294967294" count="1" selected="0">
            <x v="0"/>
          </reference>
          <reference field="0" count="1" selected="0">
            <x v="65"/>
          </reference>
        </references>
      </pivotArea>
    </chartFormat>
    <chartFormat chart="5" format="17">
      <pivotArea type="data" outline="0" fieldPosition="0">
        <references count="2">
          <reference field="4294967294" count="1" selected="0">
            <x v="0"/>
          </reference>
          <reference field="0" count="1" selected="0">
            <x v="66"/>
          </reference>
        </references>
      </pivotArea>
    </chartFormat>
    <chartFormat chart="5" format="18">
      <pivotArea type="data" outline="0" fieldPosition="0">
        <references count="2">
          <reference field="4294967294" count="1" selected="0">
            <x v="0"/>
          </reference>
          <reference field="0" count="1" selected="0">
            <x v="56"/>
          </reference>
        </references>
      </pivotArea>
    </chartFormat>
    <chartFormat chart="5" format="19">
      <pivotArea type="data" outline="0" fieldPosition="0">
        <references count="2">
          <reference field="4294967294" count="1" selected="0">
            <x v="0"/>
          </reference>
          <reference field="0" count="1" selected="0">
            <x v="64"/>
          </reference>
        </references>
      </pivotArea>
    </chartFormat>
    <chartFormat chart="5" format="20">
      <pivotArea type="data" outline="0" fieldPosition="0">
        <references count="2">
          <reference field="4294967294" count="1" selected="0">
            <x v="0"/>
          </reference>
          <reference field="0" count="1" selected="0">
            <x v="63"/>
          </reference>
        </references>
      </pivotArea>
    </chartFormat>
    <chartFormat chart="5" format="21">
      <pivotArea type="data" outline="0" fieldPosition="0">
        <references count="2">
          <reference field="4294967294" count="1" selected="0">
            <x v="0"/>
          </reference>
          <reference field="0" count="1" selected="0">
            <x v="67"/>
          </reference>
        </references>
      </pivotArea>
    </chartFormat>
    <chartFormat chart="5" format="22">
      <pivotArea type="data" outline="0" fieldPosition="0">
        <references count="2">
          <reference field="4294967294" count="1" selected="0">
            <x v="0"/>
          </reference>
          <reference field="0" count="1" selected="0">
            <x v="13"/>
          </reference>
        </references>
      </pivotArea>
    </chartFormat>
    <chartFormat chart="5" format="23">
      <pivotArea type="data" outline="0" fieldPosition="0">
        <references count="2">
          <reference field="4294967294" count="1" selected="0">
            <x v="0"/>
          </reference>
          <reference field="0" count="1" selected="0">
            <x v="12"/>
          </reference>
        </references>
      </pivotArea>
    </chartFormat>
    <chartFormat chart="5" format="24">
      <pivotArea type="data" outline="0" fieldPosition="0">
        <references count="2">
          <reference field="4294967294" count="1" selected="0">
            <x v="0"/>
          </reference>
          <reference field="0" count="1" selected="0">
            <x v="11"/>
          </reference>
        </references>
      </pivotArea>
    </chartFormat>
    <chartFormat chart="5" format="25">
      <pivotArea type="data" outline="0" fieldPosition="0">
        <references count="2">
          <reference field="4294967294" count="1" selected="0">
            <x v="0"/>
          </reference>
          <reference field="0" count="1" selected="0">
            <x v="14"/>
          </reference>
        </references>
      </pivotArea>
    </chartFormat>
    <chartFormat chart="5" format="26">
      <pivotArea type="data" outline="0" fieldPosition="0">
        <references count="2">
          <reference field="4294967294" count="1" selected="0">
            <x v="0"/>
          </reference>
          <reference field="0" count="1" selected="0">
            <x v="61"/>
          </reference>
        </references>
      </pivotArea>
    </chartFormat>
    <chartFormat chart="5" format="27">
      <pivotArea type="data" outline="0" fieldPosition="0">
        <references count="2">
          <reference field="4294967294" count="1" selected="0">
            <x v="0"/>
          </reference>
          <reference field="0" count="1" selected="0">
            <x v="62"/>
          </reference>
        </references>
      </pivotArea>
    </chartFormat>
    <chartFormat chart="5" format="28">
      <pivotArea type="data" outline="0" fieldPosition="0">
        <references count="2">
          <reference field="4294967294" count="1" selected="0">
            <x v="0"/>
          </reference>
          <reference field="0" count="1" selected="0">
            <x v="111"/>
          </reference>
        </references>
      </pivotArea>
    </chartFormat>
    <chartFormat chart="5" format="29">
      <pivotArea type="data" outline="0" fieldPosition="0">
        <references count="2">
          <reference field="4294967294" count="1" selected="0">
            <x v="0"/>
          </reference>
          <reference field="0" count="1" selected="0">
            <x v="55"/>
          </reference>
        </references>
      </pivotArea>
    </chartFormat>
    <chartFormat chart="5" format="30">
      <pivotArea type="data" outline="0" fieldPosition="0">
        <references count="2">
          <reference field="4294967294" count="1" selected="0">
            <x v="0"/>
          </reference>
          <reference field="0" count="1" selected="0">
            <x v="112"/>
          </reference>
        </references>
      </pivotArea>
    </chartFormat>
    <chartFormat chart="5" format="31">
      <pivotArea type="data" outline="0" fieldPosition="0">
        <references count="2">
          <reference field="4294967294" count="1" selected="0">
            <x v="0"/>
          </reference>
          <reference field="0" count="1" selected="0">
            <x v="110"/>
          </reference>
        </references>
      </pivotArea>
    </chartFormat>
    <chartFormat chart="5" format="32">
      <pivotArea type="data" outline="0" fieldPosition="0">
        <references count="2">
          <reference field="4294967294" count="1" selected="0">
            <x v="0"/>
          </reference>
          <reference field="0" count="1" selected="0">
            <x v="58"/>
          </reference>
        </references>
      </pivotArea>
    </chartFormat>
    <chartFormat chart="5" format="33">
      <pivotArea type="data" outline="0" fieldPosition="0">
        <references count="2">
          <reference field="4294967294" count="1" selected="0">
            <x v="0"/>
          </reference>
          <reference field="0" count="1" selected="0">
            <x v="59"/>
          </reference>
        </references>
      </pivotArea>
    </chartFormat>
    <chartFormat chart="5" format="34">
      <pivotArea type="data" outline="0" fieldPosition="0">
        <references count="2">
          <reference field="4294967294" count="1" selected="0">
            <x v="0"/>
          </reference>
          <reference field="0" count="1" selected="0">
            <x v="57"/>
          </reference>
        </references>
      </pivotArea>
    </chartFormat>
    <chartFormat chart="5" format="35">
      <pivotArea type="data" outline="0" fieldPosition="0">
        <references count="2">
          <reference field="4294967294" count="1" selected="0">
            <x v="0"/>
          </reference>
          <reference field="0" count="1" selected="0">
            <x v="92"/>
          </reference>
        </references>
      </pivotArea>
    </chartFormat>
    <chartFormat chart="5" format="36">
      <pivotArea type="data" outline="0" fieldPosition="0">
        <references count="2">
          <reference field="4294967294" count="1" selected="0">
            <x v="0"/>
          </reference>
          <reference field="0" count="1" selected="0">
            <x v="94"/>
          </reference>
        </references>
      </pivotArea>
    </chartFormat>
    <chartFormat chart="5" format="37">
      <pivotArea type="data" outline="0" fieldPosition="0">
        <references count="2">
          <reference field="4294967294" count="1" selected="0">
            <x v="0"/>
          </reference>
          <reference field="0" count="1" selected="0">
            <x v="95"/>
          </reference>
        </references>
      </pivotArea>
    </chartFormat>
    <chartFormat chart="5" format="38">
      <pivotArea type="data" outline="0" fieldPosition="0">
        <references count="2">
          <reference field="4294967294" count="1" selected="0">
            <x v="0"/>
          </reference>
          <reference field="0" count="1" selected="0">
            <x v="93"/>
          </reference>
        </references>
      </pivotArea>
    </chartFormat>
    <chartFormat chart="5" format="39">
      <pivotArea type="data" outline="0" fieldPosition="0">
        <references count="2">
          <reference field="4294967294" count="1" selected="0">
            <x v="0"/>
          </reference>
          <reference field="0" count="1" selected="0">
            <x v="46"/>
          </reference>
        </references>
      </pivotArea>
    </chartFormat>
    <chartFormat chart="5" format="40">
      <pivotArea type="data" outline="0" fieldPosition="0">
        <references count="2">
          <reference field="4294967294" count="1" selected="0">
            <x v="0"/>
          </reference>
          <reference field="0" count="1" selected="0">
            <x v="45"/>
          </reference>
        </references>
      </pivotArea>
    </chartFormat>
    <chartFormat chart="5" format="41">
      <pivotArea type="data" outline="0" fieldPosition="0">
        <references count="2">
          <reference field="4294967294" count="1" selected="0">
            <x v="0"/>
          </reference>
          <reference field="0" count="1" selected="0">
            <x v="70"/>
          </reference>
        </references>
      </pivotArea>
    </chartFormat>
    <chartFormat chart="5" format="42">
      <pivotArea type="data" outline="0" fieldPosition="0">
        <references count="2">
          <reference field="4294967294" count="1" selected="0">
            <x v="0"/>
          </reference>
          <reference field="0" count="1" selected="0">
            <x v="102"/>
          </reference>
        </references>
      </pivotArea>
    </chartFormat>
    <chartFormat chart="5" format="43">
      <pivotArea type="data" outline="0" fieldPosition="0">
        <references count="2">
          <reference field="4294967294" count="1" selected="0">
            <x v="0"/>
          </reference>
          <reference field="0" count="1" selected="0">
            <x v="101"/>
          </reference>
        </references>
      </pivotArea>
    </chartFormat>
    <chartFormat chart="5" format="44">
      <pivotArea type="data" outline="0" fieldPosition="0">
        <references count="2">
          <reference field="4294967294" count="1" selected="0">
            <x v="0"/>
          </reference>
          <reference field="0" count="1" selected="0">
            <x v="109"/>
          </reference>
        </references>
      </pivotArea>
    </chartFormat>
    <chartFormat chart="5" format="45">
      <pivotArea type="data" outline="0" fieldPosition="0">
        <references count="2">
          <reference field="4294967294" count="1" selected="0">
            <x v="0"/>
          </reference>
          <reference field="0" count="1" selected="0">
            <x v="73"/>
          </reference>
        </references>
      </pivotArea>
    </chartFormat>
    <chartFormat chart="5" format="46">
      <pivotArea type="data" outline="0" fieldPosition="0">
        <references count="2">
          <reference field="4294967294" count="1" selected="0">
            <x v="0"/>
          </reference>
          <reference field="0" count="1" selected="0">
            <x v="100"/>
          </reference>
        </references>
      </pivotArea>
    </chartFormat>
    <chartFormat chart="5" format="47">
      <pivotArea type="data" outline="0" fieldPosition="0">
        <references count="2">
          <reference field="4294967294" count="1" selected="0">
            <x v="0"/>
          </reference>
          <reference field="0" count="1" selected="0">
            <x v="54"/>
          </reference>
        </references>
      </pivotArea>
    </chartFormat>
    <chartFormat chart="5" format="48">
      <pivotArea type="data" outline="0" fieldPosition="0">
        <references count="2">
          <reference field="4294967294" count="1" selected="0">
            <x v="0"/>
          </reference>
          <reference field="0" count="1" selected="0">
            <x v="48"/>
          </reference>
        </references>
      </pivotArea>
    </chartFormat>
    <chartFormat chart="5" format="49">
      <pivotArea type="data" outline="0" fieldPosition="0">
        <references count="2">
          <reference field="4294967294" count="1" selected="0">
            <x v="0"/>
          </reference>
          <reference field="0" count="1" selected="0">
            <x v="79"/>
          </reference>
        </references>
      </pivotArea>
    </chartFormat>
    <chartFormat chart="5" format="50">
      <pivotArea type="data" outline="0" fieldPosition="0">
        <references count="2">
          <reference field="4294967294" count="1" selected="0">
            <x v="0"/>
          </reference>
          <reference field="0" count="1" selected="0">
            <x v="72"/>
          </reference>
        </references>
      </pivotArea>
    </chartFormat>
    <chartFormat chart="5" format="51">
      <pivotArea type="data" outline="0" fieldPosition="0">
        <references count="2">
          <reference field="4294967294" count="1" selected="0">
            <x v="0"/>
          </reference>
          <reference field="0" count="1" selected="0">
            <x v="80"/>
          </reference>
        </references>
      </pivotArea>
    </chartFormat>
    <chartFormat chart="5" format="52">
      <pivotArea type="data" outline="0" fieldPosition="0">
        <references count="2">
          <reference field="4294967294" count="1" selected="0">
            <x v="0"/>
          </reference>
          <reference field="0" count="1" selected="0">
            <x v="76"/>
          </reference>
        </references>
      </pivotArea>
    </chartFormat>
    <chartFormat chart="5" format="53">
      <pivotArea type="data" outline="0" fieldPosition="0">
        <references count="2">
          <reference field="4294967294" count="1" selected="0">
            <x v="0"/>
          </reference>
          <reference field="0" count="1" selected="0">
            <x v="77"/>
          </reference>
        </references>
      </pivotArea>
    </chartFormat>
    <chartFormat chart="5" format="54">
      <pivotArea type="data" outline="0" fieldPosition="0">
        <references count="2">
          <reference field="4294967294" count="1" selected="0">
            <x v="0"/>
          </reference>
          <reference field="0" count="1" selected="0">
            <x v="78"/>
          </reference>
        </references>
      </pivotArea>
    </chartFormat>
    <chartFormat chart="5" format="55">
      <pivotArea type="data" outline="0" fieldPosition="0">
        <references count="2">
          <reference field="4294967294" count="1" selected="0">
            <x v="0"/>
          </reference>
          <reference field="0" count="1" selected="0">
            <x v="75"/>
          </reference>
        </references>
      </pivotArea>
    </chartFormat>
    <chartFormat chart="5" format="56">
      <pivotArea type="data" outline="0" fieldPosition="0">
        <references count="2">
          <reference field="4294967294" count="1" selected="0">
            <x v="0"/>
          </reference>
          <reference field="0" count="1" selected="0">
            <x v="23"/>
          </reference>
        </references>
      </pivotArea>
    </chartFormat>
    <chartFormat chart="5" format="57">
      <pivotArea type="data" outline="0" fieldPosition="0">
        <references count="2">
          <reference field="4294967294" count="1" selected="0">
            <x v="0"/>
          </reference>
          <reference field="0" count="1" selected="0">
            <x v="20"/>
          </reference>
        </references>
      </pivotArea>
    </chartFormat>
    <chartFormat chart="5" format="58">
      <pivotArea type="data" outline="0" fieldPosition="0">
        <references count="2">
          <reference field="4294967294" count="1" selected="0">
            <x v="0"/>
          </reference>
          <reference field="0" count="1" selected="0">
            <x v="17"/>
          </reference>
        </references>
      </pivotArea>
    </chartFormat>
    <chartFormat chart="5" format="59">
      <pivotArea type="data" outline="0" fieldPosition="0">
        <references count="2">
          <reference field="4294967294" count="1" selected="0">
            <x v="0"/>
          </reference>
          <reference field="0" count="1" selected="0">
            <x v="68"/>
          </reference>
        </references>
      </pivotArea>
    </chartFormat>
    <chartFormat chart="5" format="60">
      <pivotArea type="data" outline="0" fieldPosition="0">
        <references count="2">
          <reference field="4294967294" count="1" selected="0">
            <x v="0"/>
          </reference>
          <reference field="0" count="1" selected="0">
            <x v="69"/>
          </reference>
        </references>
      </pivotArea>
    </chartFormat>
    <chartFormat chart="5" format="61">
      <pivotArea type="data" outline="0" fieldPosition="0">
        <references count="2">
          <reference field="4294967294" count="1" selected="0">
            <x v="0"/>
          </reference>
          <reference field="0" count="1" selected="0">
            <x v="74"/>
          </reference>
        </references>
      </pivotArea>
    </chartFormat>
    <chartFormat chart="5" format="62">
      <pivotArea type="data" outline="0" fieldPosition="0">
        <references count="2">
          <reference field="4294967294" count="1" selected="0">
            <x v="0"/>
          </reference>
          <reference field="0" count="1" selected="0">
            <x v="71"/>
          </reference>
        </references>
      </pivotArea>
    </chartFormat>
    <chartFormat chart="0" format="1">
      <pivotArea type="data" outline="0" fieldPosition="0">
        <references count="2">
          <reference field="4294967294" count="1" selected="0">
            <x v="0"/>
          </reference>
          <reference field="0" count="1" selected="0">
            <x v="7"/>
          </reference>
        </references>
      </pivotArea>
    </chartFormat>
    <chartFormat chart="0" format="2">
      <pivotArea type="data" outline="0" fieldPosition="0">
        <references count="2">
          <reference field="4294967294" count="1" selected="0">
            <x v="0"/>
          </reference>
          <reference field="0" count="1" selected="0">
            <x v="24"/>
          </reference>
        </references>
      </pivotArea>
    </chartFormat>
    <chartFormat chart="0" format="3">
      <pivotArea type="data" outline="0" fieldPosition="0">
        <references count="2">
          <reference field="4294967294" count="1" selected="0">
            <x v="0"/>
          </reference>
          <reference field="0" count="1" selected="0">
            <x v="16"/>
          </reference>
        </references>
      </pivotArea>
    </chartFormat>
    <chartFormat chart="0" format="4">
      <pivotArea type="data" outline="0" fieldPosition="0">
        <references count="2">
          <reference field="4294967294" count="1" selected="0">
            <x v="0"/>
          </reference>
          <reference field="0" count="1" selected="0">
            <x v="19"/>
          </reference>
        </references>
      </pivotArea>
    </chartFormat>
    <chartFormat chart="0" format="5">
      <pivotArea type="data" outline="0" fieldPosition="0">
        <references count="2">
          <reference field="4294967294" count="1" selected="0">
            <x v="0"/>
          </reference>
          <reference field="0" count="1" selected="0">
            <x v="21"/>
          </reference>
        </references>
      </pivotArea>
    </chartFormat>
    <chartFormat chart="0" format="6">
      <pivotArea type="data" outline="0" fieldPosition="0">
        <references count="2">
          <reference field="4294967294" count="1" selected="0">
            <x v="0"/>
          </reference>
          <reference field="0" count="1" selected="0">
            <x v="18"/>
          </reference>
        </references>
      </pivotArea>
    </chartFormat>
    <chartFormat chart="0" format="7">
      <pivotArea type="data" outline="0" fieldPosition="0">
        <references count="2">
          <reference field="4294967294" count="1" selected="0">
            <x v="0"/>
          </reference>
          <reference field="0" count="1" selected="0">
            <x v="87"/>
          </reference>
        </references>
      </pivotArea>
    </chartFormat>
    <chartFormat chart="0" format="8">
      <pivotArea type="data" outline="0" fieldPosition="0">
        <references count="2">
          <reference field="4294967294" count="1" selected="0">
            <x v="0"/>
          </reference>
          <reference field="0" count="1" selected="0">
            <x v="90"/>
          </reference>
        </references>
      </pivotArea>
    </chartFormat>
    <chartFormat chart="0" format="9">
      <pivotArea type="data" outline="0" fieldPosition="0">
        <references count="2">
          <reference field="4294967294" count="1" selected="0">
            <x v="0"/>
          </reference>
          <reference field="0" count="1" selected="0">
            <x v="91"/>
          </reference>
        </references>
      </pivotArea>
    </chartFormat>
    <chartFormat chart="0" format="10">
      <pivotArea type="data" outline="0" fieldPosition="0">
        <references count="2">
          <reference field="4294967294" count="1" selected="0">
            <x v="0"/>
          </reference>
          <reference field="0" count="1" selected="0">
            <x v="89"/>
          </reference>
        </references>
      </pivotArea>
    </chartFormat>
    <chartFormat chart="5" format="63">
      <pivotArea type="data" outline="0" fieldPosition="0">
        <references count="2">
          <reference field="4294967294" count="1" selected="0">
            <x v="0"/>
          </reference>
          <reference field="0" count="1" selected="0">
            <x v="22"/>
          </reference>
        </references>
      </pivotArea>
    </chartFormat>
    <chartFormat chart="5" format="64">
      <pivotArea type="data" outline="0" fieldPosition="0">
        <references count="2">
          <reference field="4294967294" count="1" selected="0">
            <x v="0"/>
          </reference>
          <reference field="0" count="1" selected="0">
            <x v="33"/>
          </reference>
        </references>
      </pivotArea>
    </chartFormat>
    <chartFormat chart="5" format="65">
      <pivotArea type="data" outline="0" fieldPosition="0">
        <references count="2">
          <reference field="4294967294" count="1" selected="0">
            <x v="0"/>
          </reference>
          <reference field="0" count="1" selected="0">
            <x v="34"/>
          </reference>
        </references>
      </pivotArea>
    </chartFormat>
    <chartFormat chart="5" format="66">
      <pivotArea type="data" outline="0" fieldPosition="0">
        <references count="2">
          <reference field="4294967294" count="1" selected="0">
            <x v="0"/>
          </reference>
          <reference field="0" count="1" selected="0">
            <x v="40"/>
          </reference>
        </references>
      </pivotArea>
    </chartFormat>
    <chartFormat chart="5" format="67">
      <pivotArea type="data" outline="0" fieldPosition="0">
        <references count="2">
          <reference field="4294967294" count="1" selected="0">
            <x v="0"/>
          </reference>
          <reference field="0" count="1" selected="0">
            <x v="44"/>
          </reference>
        </references>
      </pivotArea>
    </chartFormat>
    <chartFormat chart="5" format="68">
      <pivotArea type="data" outline="0" fieldPosition="0">
        <references count="2">
          <reference field="4294967294" count="1" selected="0">
            <x v="0"/>
          </reference>
          <reference field="0" count="1" selected="0">
            <x v="41"/>
          </reference>
        </references>
      </pivotArea>
    </chartFormat>
    <chartFormat chart="5" format="69">
      <pivotArea type="data" outline="0" fieldPosition="0">
        <references count="2">
          <reference field="4294967294" count="1" selected="0">
            <x v="0"/>
          </reference>
          <reference field="0" count="1" selected="0">
            <x v="43"/>
          </reference>
        </references>
      </pivotArea>
    </chartFormat>
    <chartFormat chart="5" format="70">
      <pivotArea type="data" outline="0" fieldPosition="0">
        <references count="2">
          <reference field="4294967294" count="1" selected="0">
            <x v="0"/>
          </reference>
          <reference field="0" count="1" selected="0">
            <x v="42"/>
          </reference>
        </references>
      </pivotArea>
    </chartFormat>
    <chartFormat chart="5" format="71">
      <pivotArea type="data" outline="0" fieldPosition="0">
        <references count="2">
          <reference field="4294967294" count="1" selected="0">
            <x v="0"/>
          </reference>
          <reference field="0" count="1" selected="0">
            <x v="38"/>
          </reference>
        </references>
      </pivotArea>
    </chartFormat>
    <chartFormat chart="5" format="72">
      <pivotArea type="data" outline="0" fieldPosition="0">
        <references count="2">
          <reference field="4294967294" count="1" selected="0">
            <x v="0"/>
          </reference>
          <reference field="0" count="1" selected="0">
            <x v="39"/>
          </reference>
        </references>
      </pivotArea>
    </chartFormat>
    <chartFormat chart="5" format="73">
      <pivotArea type="data" outline="0" fieldPosition="0">
        <references count="2">
          <reference field="4294967294" count="1" selected="0">
            <x v="0"/>
          </reference>
          <reference field="0" count="1" selected="0">
            <x v="90"/>
          </reference>
        </references>
      </pivotArea>
    </chartFormat>
    <chartFormat chart="5" format="74">
      <pivotArea type="data" outline="0" fieldPosition="0">
        <references count="2">
          <reference field="4294967294" count="1" selected="0">
            <x v="0"/>
          </reference>
          <reference field="0" count="1" selected="0">
            <x v="89"/>
          </reference>
        </references>
      </pivotArea>
    </chartFormat>
    <chartFormat chart="5" format="75">
      <pivotArea type="data" outline="0" fieldPosition="0">
        <references count="2">
          <reference field="4294967294" count="1" selected="0">
            <x v="0"/>
          </reference>
          <reference field="0" count="1" selected="0">
            <x v="87"/>
          </reference>
        </references>
      </pivotArea>
    </chartFormat>
    <chartFormat chart="5" format="76">
      <pivotArea type="data" outline="0" fieldPosition="0">
        <references count="2">
          <reference field="4294967294" count="1" selected="0">
            <x v="0"/>
          </reference>
          <reference field="0" count="1" selected="0">
            <x v="24"/>
          </reference>
        </references>
      </pivotArea>
    </chartFormat>
    <chartFormat chart="5" format="77">
      <pivotArea type="data" outline="0" fieldPosition="0">
        <references count="2">
          <reference field="4294967294" count="1" selected="0">
            <x v="0"/>
          </reference>
          <reference field="0" count="1" selected="0">
            <x v="16"/>
          </reference>
        </references>
      </pivotArea>
    </chartFormat>
    <chartFormat chart="5" format="78">
      <pivotArea type="data" outline="0" fieldPosition="0">
        <references count="2">
          <reference field="4294967294" count="1" selected="0">
            <x v="0"/>
          </reference>
          <reference field="0" count="1" selected="0">
            <x v="19"/>
          </reference>
        </references>
      </pivotArea>
    </chartFormat>
    <chartFormat chart="5" format="79">
      <pivotArea type="data" outline="0" fieldPosition="0">
        <references count="2">
          <reference field="4294967294" count="1" selected="0">
            <x v="0"/>
          </reference>
          <reference field="0" count="1" selected="0">
            <x v="21"/>
          </reference>
        </references>
      </pivotArea>
    </chartFormat>
    <chartFormat chart="5" format="80">
      <pivotArea type="data" outline="0" fieldPosition="0">
        <references count="2">
          <reference field="4294967294" count="1" selected="0">
            <x v="0"/>
          </reference>
          <reference field="0" count="1" selected="0">
            <x v="18"/>
          </reference>
        </references>
      </pivotArea>
    </chartFormat>
    <chartFormat chart="5" format="81">
      <pivotArea type="data" outline="0" fieldPosition="0">
        <references count="2">
          <reference field="4294967294" count="1" selected="0">
            <x v="0"/>
          </reference>
          <reference field="0" count="1" selected="0">
            <x v="91"/>
          </reference>
        </references>
      </pivotArea>
    </chartFormat>
    <chartFormat chart="5" format="82">
      <pivotArea type="data" outline="0" fieldPosition="0">
        <references count="2">
          <reference field="4294967294" count="1" selected="0">
            <x v="0"/>
          </reference>
          <reference field="0" count="1" selected="0">
            <x v="82"/>
          </reference>
        </references>
      </pivotArea>
    </chartFormat>
    <chartFormat chart="5" format="83">
      <pivotArea type="data" outline="0" fieldPosition="0">
        <references count="2">
          <reference field="4294967294" count="1" selected="0">
            <x v="0"/>
          </reference>
          <reference field="0" count="1" selected="0">
            <x v="86"/>
          </reference>
        </references>
      </pivotArea>
    </chartFormat>
    <chartFormat chart="5" format="84">
      <pivotArea type="data" outline="0" fieldPosition="0">
        <references count="2">
          <reference field="4294967294" count="1" selected="0">
            <x v="0"/>
          </reference>
          <reference field="0" count="1" selected="0">
            <x v="105"/>
          </reference>
        </references>
      </pivotArea>
    </chartFormat>
    <chartFormat chart="5" format="85">
      <pivotArea type="data" outline="0" fieldPosition="0">
        <references count="2">
          <reference field="4294967294" count="1" selected="0">
            <x v="0"/>
          </reference>
          <reference field="0" count="1" selected="0">
            <x v="107"/>
          </reference>
        </references>
      </pivotArea>
    </chartFormat>
    <chartFormat chart="5" format="86">
      <pivotArea type="data" outline="0" fieldPosition="0">
        <references count="2">
          <reference field="4294967294" count="1" selected="0">
            <x v="0"/>
          </reference>
          <reference field="0" count="1" selected="0">
            <x v="37"/>
          </reference>
        </references>
      </pivotArea>
    </chartFormat>
    <chartFormat chart="5" format="87">
      <pivotArea type="data" outline="0" fieldPosition="0">
        <references count="2">
          <reference field="4294967294" count="1" selected="0">
            <x v="0"/>
          </reference>
          <reference field="0" count="1" selected="0">
            <x v="26"/>
          </reference>
        </references>
      </pivotArea>
    </chartFormat>
    <chartFormat chart="5" format="88">
      <pivotArea type="data" outline="0" fieldPosition="0">
        <references count="2">
          <reference field="4294967294" count="1" selected="0">
            <x v="0"/>
          </reference>
          <reference field="0" count="1" selected="0">
            <x v="29"/>
          </reference>
        </references>
      </pivotArea>
    </chartFormat>
    <chartFormat chart="5" format="89">
      <pivotArea type="data" outline="0" fieldPosition="0">
        <references count="2">
          <reference field="4294967294" count="1" selected="0">
            <x v="0"/>
          </reference>
          <reference field="0" count="1" selected="0">
            <x v="28"/>
          </reference>
        </references>
      </pivotArea>
    </chartFormat>
    <chartFormat chart="5" format="90">
      <pivotArea type="data" outline="0" fieldPosition="0">
        <references count="2">
          <reference field="4294967294" count="1" selected="0">
            <x v="0"/>
          </reference>
          <reference field="0" count="1" selected="0">
            <x v="31"/>
          </reference>
        </references>
      </pivotArea>
    </chartFormat>
    <chartFormat chart="5" format="91">
      <pivotArea type="data" outline="0" fieldPosition="0">
        <references count="2">
          <reference field="4294967294" count="1" selected="0">
            <x v="0"/>
          </reference>
          <reference field="0" count="1" selected="0">
            <x v="32"/>
          </reference>
        </references>
      </pivotArea>
    </chartFormat>
    <chartFormat chart="5" format="92">
      <pivotArea type="data" outline="0" fieldPosition="0">
        <references count="2">
          <reference field="4294967294" count="1" selected="0">
            <x v="0"/>
          </reference>
          <reference field="0" count="1" selected="0">
            <x v="30"/>
          </reference>
        </references>
      </pivotArea>
    </chartFormat>
    <chartFormat chart="5" format="93">
      <pivotArea type="data" outline="0" fieldPosition="0">
        <references count="2">
          <reference field="4294967294" count="1" selected="0">
            <x v="0"/>
          </reference>
          <reference field="0" count="1" selected="0">
            <x v="35"/>
          </reference>
        </references>
      </pivotArea>
    </chartFormat>
    <chartFormat chart="5" format="94">
      <pivotArea type="data" outline="0" fieldPosition="0">
        <references count="2">
          <reference field="4294967294" count="1" selected="0">
            <x v="0"/>
          </reference>
          <reference field="0" count="1" selected="0">
            <x v="36"/>
          </reference>
        </references>
      </pivotArea>
    </chartFormat>
    <chartFormat chart="5" format="95">
      <pivotArea type="data" outline="0" fieldPosition="0">
        <references count="2">
          <reference field="4294967294" count="1" selected="0">
            <x v="0"/>
          </reference>
          <reference field="0" count="1" selected="0">
            <x v="25"/>
          </reference>
        </references>
      </pivotArea>
    </chartFormat>
    <chartFormat chart="5" format="96">
      <pivotArea type="data" outline="0" fieldPosition="0">
        <references count="2">
          <reference field="4294967294" count="1" selected="0">
            <x v="0"/>
          </reference>
          <reference field="0" count="1" selected="0">
            <x v="47"/>
          </reference>
        </references>
      </pivotArea>
    </chartFormat>
    <chartFormat chart="5" format="97">
      <pivotArea type="data" outline="0" fieldPosition="0">
        <references count="2">
          <reference field="4294967294" count="1" selected="0">
            <x v="0"/>
          </reference>
          <reference field="0" count="1" selected="0">
            <x v="27"/>
          </reference>
        </references>
      </pivotArea>
    </chartFormat>
    <chartFormat chart="5" format="98">
      <pivotArea type="data" outline="0" fieldPosition="0">
        <references count="2">
          <reference field="4294967294" count="1" selected="0">
            <x v="0"/>
          </reference>
          <reference field="0" count="1" selected="0">
            <x v="103"/>
          </reference>
        </references>
      </pivotArea>
    </chartFormat>
    <chartFormat chart="5" format="99">
      <pivotArea type="data" outline="0" fieldPosition="0">
        <references count="2">
          <reference field="4294967294" count="1" selected="0">
            <x v="0"/>
          </reference>
          <reference field="0" count="1" selected="0">
            <x v="106"/>
          </reference>
        </references>
      </pivotArea>
    </chartFormat>
    <chartFormat chart="5" format="100">
      <pivotArea type="data" outline="0" fieldPosition="0">
        <references count="2">
          <reference field="4294967294" count="1" selected="0">
            <x v="0"/>
          </reference>
          <reference field="0" count="1" selected="0">
            <x v="104"/>
          </reference>
        </references>
      </pivotArea>
    </chartFormat>
    <chartFormat chart="5" format="101">
      <pivotArea type="data" outline="0" fieldPosition="0">
        <references count="2">
          <reference field="4294967294" count="1" selected="0">
            <x v="0"/>
          </reference>
          <reference field="0" count="1" selected="0">
            <x v="108"/>
          </reference>
        </references>
      </pivotArea>
    </chartFormat>
    <chartFormat chart="5" format="102">
      <pivotArea type="data" outline="0" fieldPosition="0">
        <references count="2">
          <reference field="4294967294" count="1" selected="0">
            <x v="0"/>
          </reference>
          <reference field="0" count="1" selected="0">
            <x v="51"/>
          </reference>
        </references>
      </pivotArea>
    </chartFormat>
    <chartFormat chart="5" format="103">
      <pivotArea type="data" outline="0" fieldPosition="0">
        <references count="2">
          <reference field="4294967294" count="1" selected="0">
            <x v="0"/>
          </reference>
          <reference field="0" count="1" selected="0">
            <x v="52"/>
          </reference>
        </references>
      </pivotArea>
    </chartFormat>
    <chartFormat chart="5" format="104">
      <pivotArea type="data" outline="0" fieldPosition="0">
        <references count="2">
          <reference field="4294967294" count="1" selected="0">
            <x v="0"/>
          </reference>
          <reference field="0" count="1" selected="0">
            <x v="98"/>
          </reference>
        </references>
      </pivotArea>
    </chartFormat>
    <chartFormat chart="5" format="105">
      <pivotArea type="data" outline="0" fieldPosition="0">
        <references count="2">
          <reference field="4294967294" count="1" selected="0">
            <x v="0"/>
          </reference>
          <reference field="0" count="1" selected="0">
            <x v="96"/>
          </reference>
        </references>
      </pivotArea>
    </chartFormat>
    <chartFormat chart="5" format="106">
      <pivotArea type="data" outline="0" fieldPosition="0">
        <references count="2">
          <reference field="4294967294" count="1" selected="0">
            <x v="0"/>
          </reference>
          <reference field="0" count="1" selected="0">
            <x v="99"/>
          </reference>
        </references>
      </pivotArea>
    </chartFormat>
    <chartFormat chart="5" format="107">
      <pivotArea type="data" outline="0" fieldPosition="0">
        <references count="2">
          <reference field="4294967294" count="1" selected="0">
            <x v="0"/>
          </reference>
          <reference field="0" count="1" selected="0">
            <x v="88"/>
          </reference>
        </references>
      </pivotArea>
    </chartFormat>
    <chartFormat chart="5" format="108">
      <pivotArea type="data" outline="0" fieldPosition="0">
        <references count="2">
          <reference field="4294967294" count="1" selected="0">
            <x v="0"/>
          </reference>
          <reference field="0" count="1" selected="0">
            <x v="53"/>
          </reference>
        </references>
      </pivotArea>
    </chartFormat>
    <chartFormat chart="5" format="109">
      <pivotArea type="data" outline="0" fieldPosition="0">
        <references count="2">
          <reference field="4294967294" count="1" selected="0">
            <x v="0"/>
          </reference>
          <reference field="0" count="1" selected="0">
            <x v="97"/>
          </reference>
        </references>
      </pivotArea>
    </chartFormat>
    <chartFormat chart="5" format="110">
      <pivotArea type="data" outline="0" fieldPosition="0">
        <references count="2">
          <reference field="4294967294" count="1" selected="0">
            <x v="0"/>
          </reference>
          <reference field="0" count="1" selected="0">
            <x v="50"/>
          </reference>
        </references>
      </pivotArea>
    </chartFormat>
    <chartFormat chart="5" format="111">
      <pivotArea type="data" outline="0" fieldPosition="0">
        <references count="2">
          <reference field="4294967294" count="1" selected="0">
            <x v="0"/>
          </reference>
          <reference field="0" count="1" selected="0">
            <x v="49"/>
          </reference>
        </references>
      </pivotArea>
    </chartFormat>
    <chartFormat chart="5" format="112">
      <pivotArea type="data" outline="0" fieldPosition="0">
        <references count="2">
          <reference field="4294967294" count="1" selected="0">
            <x v="0"/>
          </reference>
          <reference field="0" count="1" selected="0">
            <x v="85"/>
          </reference>
        </references>
      </pivotArea>
    </chartFormat>
    <chartFormat chart="5" format="113">
      <pivotArea type="data" outline="0" fieldPosition="0">
        <references count="2">
          <reference field="4294967294" count="1" selected="0">
            <x v="0"/>
          </reference>
          <reference field="0" count="1" selected="0">
            <x v="81"/>
          </reference>
        </references>
      </pivotArea>
    </chartFormat>
    <chartFormat chart="5" format="114">
      <pivotArea type="data" outline="0" fieldPosition="0">
        <references count="2">
          <reference field="4294967294" count="1" selected="0">
            <x v="0"/>
          </reference>
          <reference field="0" count="1" selected="0">
            <x v="84"/>
          </reference>
        </references>
      </pivotArea>
    </chartFormat>
    <chartFormat chart="5" format="115">
      <pivotArea type="data" outline="0" fieldPosition="0">
        <references count="2">
          <reference field="4294967294" count="1" selected="0">
            <x v="0"/>
          </reference>
          <reference field="0" count="1" selected="0">
            <x v="83"/>
          </reference>
        </references>
      </pivotArea>
    </chartFormat>
    <chartFormat chart="0" format="11">
      <pivotArea type="data" outline="0" fieldPosition="0">
        <references count="2">
          <reference field="4294967294" count="1" selected="0">
            <x v="0"/>
          </reference>
          <reference field="0" count="1" selected="0">
            <x v="4"/>
          </reference>
        </references>
      </pivotArea>
    </chartFormat>
  </chartFormats>
  <pivotHierarchies count="49">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4" iMeasureHier="29">
      <autoFilter ref="A1">
        <filterColumn colId="0">
          <top10 val="10" filterVal="10"/>
        </filterColumn>
      </autoFilter>
    </filter>
  </filters>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mple - Supersto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35066D89-E443-4E91-916C-0B2C3DCF8830}" name="Segment provit" cacheId="318" applyNumberFormats="0" applyBorderFormats="0" applyFontFormats="0" applyPatternFormats="0" applyAlignmentFormats="0" applyWidthHeightFormats="1" dataCaption="Values" tag="e99b065e-b5ed-40c8-96f8-090cc3972fff" updatedVersion="8" minRefreshableVersion="3" useAutoFormatting="1" subtotalHiddenItems="1" itemPrintTitles="1" createdVersion="8" indent="0" outline="1" outlineData="1" multipleFieldFilters="0" chartFormat="22">
  <location ref="B4:C8" firstHeaderRow="1" firstDataRow="1" firstDataCol="1"/>
  <pivotFields count="2">
    <pivotField axis="axisRow" allDrilled="1" subtotalTop="0" showAll="0" sortType="ascending" defaultSubtotal="0" defaultAttributeDrillState="1">
      <items count="3">
        <item x="0"/>
        <item x="1"/>
        <item x="2"/>
      </items>
    </pivotField>
    <pivotField dataField="1" subtotalTop="0" showAll="0" defaultSubtotal="0"/>
  </pivotFields>
  <rowFields count="1">
    <field x="0"/>
  </rowFields>
  <rowItems count="4">
    <i>
      <x/>
    </i>
    <i>
      <x v="1"/>
    </i>
    <i>
      <x v="2"/>
    </i>
    <i t="grand">
      <x/>
    </i>
  </rowItems>
  <colItems count="1">
    <i/>
  </colItems>
  <dataFields count="1">
    <dataField name="Sum of Profit" fld="1" baseField="0" baseItem="0"/>
  </dataFields>
  <formats count="1">
    <format dxfId="100">
      <pivotArea collapsedLevelsAreSubtotals="1" fieldPosition="0">
        <references count="1">
          <reference field="0" count="0"/>
        </references>
      </pivotArea>
    </format>
  </formats>
  <chartFormats count="8">
    <chartFormat chart="10" format="0" series="1">
      <pivotArea type="data" outline="0" fieldPosition="0">
        <references count="1">
          <reference field="4294967294" count="1" selected="0">
            <x v="0"/>
          </reference>
        </references>
      </pivotArea>
    </chartFormat>
    <chartFormat chart="10" format="1">
      <pivotArea type="data" outline="0" fieldPosition="0">
        <references count="2">
          <reference field="4294967294" count="1" selected="0">
            <x v="0"/>
          </reference>
          <reference field="0" count="1" selected="0">
            <x v="2"/>
          </reference>
        </references>
      </pivotArea>
    </chartFormat>
    <chartFormat chart="10" format="2">
      <pivotArea type="data" outline="0" fieldPosition="0">
        <references count="2">
          <reference field="4294967294" count="1" selected="0">
            <x v="0"/>
          </reference>
          <reference field="0" count="1" selected="0">
            <x v="1"/>
          </reference>
        </references>
      </pivotArea>
    </chartFormat>
    <chartFormat chart="10" format="3">
      <pivotArea type="data" outline="0" fieldPosition="0">
        <references count="2">
          <reference field="4294967294" count="1" selected="0">
            <x v="0"/>
          </reference>
          <reference field="0" count="1" selected="0">
            <x v="0"/>
          </reference>
        </references>
      </pivotArea>
    </chartFormat>
    <chartFormat chart="19" format="8" series="1">
      <pivotArea type="data" outline="0" fieldPosition="0">
        <references count="1">
          <reference field="4294967294" count="1" selected="0">
            <x v="0"/>
          </reference>
        </references>
      </pivotArea>
    </chartFormat>
    <chartFormat chart="19" format="9">
      <pivotArea type="data" outline="0" fieldPosition="0">
        <references count="2">
          <reference field="4294967294" count="1" selected="0">
            <x v="0"/>
          </reference>
          <reference field="0" count="1" selected="0">
            <x v="0"/>
          </reference>
        </references>
      </pivotArea>
    </chartFormat>
    <chartFormat chart="19" format="10">
      <pivotArea type="data" outline="0" fieldPosition="0">
        <references count="2">
          <reference field="4294967294" count="1" selected="0">
            <x v="0"/>
          </reference>
          <reference field="0" count="1" selected="0">
            <x v="1"/>
          </reference>
        </references>
      </pivotArea>
    </chartFormat>
    <chartFormat chart="19" format="11">
      <pivotArea type="data" outline="0" fieldPosition="0">
        <references count="2">
          <reference field="4294967294" count="1" selected="0">
            <x v="0"/>
          </reference>
          <reference field="0" count="1" selected="0">
            <x v="2"/>
          </reference>
        </references>
      </pivotArea>
    </chartFormat>
  </chartFormats>
  <pivotHierarchies count="49">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mple - Supersto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D4C349F8-936D-4754-8DEA-B91230CE2D1D}" name="PivotTable29" cacheId="330" applyNumberFormats="0" applyBorderFormats="0" applyFontFormats="0" applyPatternFormats="0" applyAlignmentFormats="0" applyWidthHeightFormats="1" dataCaption="Values" tag="38eb4376-f54e-474e-9809-e01acfb03c2e" updatedVersion="8" minRefreshableVersion="3" useAutoFormatting="1" subtotalHiddenItems="1" itemPrintTitles="1" createdVersion="8" indent="0" outline="1" outlineData="1" multipleFieldFilters="0">
  <location ref="D1:E231" firstHeaderRow="1" firstDataRow="1" firstDataCol="1"/>
  <pivotFields count="3">
    <pivotField axis="axisRow" allDrilled="1" subtotalTop="0" showAll="0" sortType="ascending" defaultSubtotal="0" defaultAttributeDrillState="1">
      <items count="22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230">
    <i>
      <x v="168"/>
    </i>
    <i>
      <x v="103"/>
    </i>
    <i>
      <x v="39"/>
    </i>
    <i>
      <x v="193"/>
    </i>
    <i>
      <x v="114"/>
    </i>
    <i>
      <x v="30"/>
    </i>
    <i>
      <x v="56"/>
    </i>
    <i>
      <x v="107"/>
    </i>
    <i>
      <x v="145"/>
    </i>
    <i>
      <x v="123"/>
    </i>
    <i>
      <x v="169"/>
    </i>
    <i>
      <x v="11"/>
    </i>
    <i>
      <x v="146"/>
    </i>
    <i>
      <x v="206"/>
    </i>
    <i>
      <x v="48"/>
    </i>
    <i>
      <x v="50"/>
    </i>
    <i>
      <x v="136"/>
    </i>
    <i>
      <x v="36"/>
    </i>
    <i>
      <x v="132"/>
    </i>
    <i>
      <x v="185"/>
    </i>
    <i>
      <x v="131"/>
    </i>
    <i>
      <x v="196"/>
    </i>
    <i>
      <x v="144"/>
    </i>
    <i>
      <x v="46"/>
    </i>
    <i>
      <x v="110"/>
    </i>
    <i>
      <x v="187"/>
    </i>
    <i>
      <x v="62"/>
    </i>
    <i>
      <x v="122"/>
    </i>
    <i>
      <x v="43"/>
    </i>
    <i>
      <x v="42"/>
    </i>
    <i>
      <x v="104"/>
    </i>
    <i>
      <x v="47"/>
    </i>
    <i>
      <x v="18"/>
    </i>
    <i>
      <x v="177"/>
    </i>
    <i>
      <x v="217"/>
    </i>
    <i>
      <x v="134"/>
    </i>
    <i>
      <x v="121"/>
    </i>
    <i>
      <x v="12"/>
    </i>
    <i>
      <x v="218"/>
    </i>
    <i>
      <x v="127"/>
    </i>
    <i>
      <x v="9"/>
    </i>
    <i>
      <x v="79"/>
    </i>
    <i>
      <x v="216"/>
    </i>
    <i>
      <x v="78"/>
    </i>
    <i>
      <x v="210"/>
    </i>
    <i>
      <x v="90"/>
    </i>
    <i>
      <x v="33"/>
    </i>
    <i>
      <x v="81"/>
    </i>
    <i>
      <x v="161"/>
    </i>
    <i>
      <x v="112"/>
    </i>
    <i>
      <x v="156"/>
    </i>
    <i>
      <x v="59"/>
    </i>
    <i>
      <x v="221"/>
    </i>
    <i>
      <x v="228"/>
    </i>
    <i>
      <x v="6"/>
    </i>
    <i>
      <x v="113"/>
    </i>
    <i>
      <x v="66"/>
    </i>
    <i>
      <x v="170"/>
    </i>
    <i>
      <x v="175"/>
    </i>
    <i>
      <x v="19"/>
    </i>
    <i>
      <x v="219"/>
    </i>
    <i>
      <x v="119"/>
    </i>
    <i>
      <x v="222"/>
    </i>
    <i>
      <x v="203"/>
    </i>
    <i>
      <x v="204"/>
    </i>
    <i>
      <x v="209"/>
    </i>
    <i>
      <x v="191"/>
    </i>
    <i>
      <x v="1"/>
    </i>
    <i>
      <x v="202"/>
    </i>
    <i>
      <x v="97"/>
    </i>
    <i>
      <x v="75"/>
    </i>
    <i>
      <x v="158"/>
    </i>
    <i>
      <x v="69"/>
    </i>
    <i>
      <x v="195"/>
    </i>
    <i>
      <x v="64"/>
    </i>
    <i>
      <x v="180"/>
    </i>
    <i>
      <x v="106"/>
    </i>
    <i>
      <x v="77"/>
    </i>
    <i>
      <x v="89"/>
    </i>
    <i>
      <x v="226"/>
    </i>
    <i>
      <x v="214"/>
    </i>
    <i>
      <x v="143"/>
    </i>
    <i>
      <x v="4"/>
    </i>
    <i>
      <x v="86"/>
    </i>
    <i>
      <x v="129"/>
    </i>
    <i>
      <x v="167"/>
    </i>
    <i>
      <x v="181"/>
    </i>
    <i>
      <x v="159"/>
    </i>
    <i>
      <x v="184"/>
    </i>
    <i>
      <x v="166"/>
    </i>
    <i>
      <x v="70"/>
    </i>
    <i>
      <x v="76"/>
    </i>
    <i>
      <x v="27"/>
    </i>
    <i>
      <x v="133"/>
    </i>
    <i>
      <x v="54"/>
    </i>
    <i>
      <x v="99"/>
    </i>
    <i>
      <x v="105"/>
    </i>
    <i>
      <x v="29"/>
    </i>
    <i>
      <x v="34"/>
    </i>
    <i>
      <x v="164"/>
    </i>
    <i>
      <x v="115"/>
    </i>
    <i>
      <x v="151"/>
    </i>
    <i>
      <x v="82"/>
    </i>
    <i>
      <x v="24"/>
    </i>
    <i>
      <x v="88"/>
    </i>
    <i>
      <x v="183"/>
    </i>
    <i>
      <x v="85"/>
    </i>
    <i>
      <x v="208"/>
    </i>
    <i>
      <x v="45"/>
    </i>
    <i>
      <x v="227"/>
    </i>
    <i>
      <x v="73"/>
    </i>
    <i>
      <x v="171"/>
    </i>
    <i>
      <x v="147"/>
    </i>
    <i>
      <x v="148"/>
    </i>
    <i>
      <x v="65"/>
    </i>
    <i>
      <x v="118"/>
    </i>
    <i>
      <x v="32"/>
    </i>
    <i>
      <x v="172"/>
    </i>
    <i>
      <x v="200"/>
    </i>
    <i>
      <x v="150"/>
    </i>
    <i>
      <x v="38"/>
    </i>
    <i>
      <x v="137"/>
    </i>
    <i>
      <x v="116"/>
    </i>
    <i>
      <x v="135"/>
    </i>
    <i>
      <x v="152"/>
    </i>
    <i>
      <x v="87"/>
    </i>
    <i>
      <x v="223"/>
    </i>
    <i>
      <x v="126"/>
    </i>
    <i>
      <x v="58"/>
    </i>
    <i>
      <x v="173"/>
    </i>
    <i>
      <x v="74"/>
    </i>
    <i>
      <x v="53"/>
    </i>
    <i>
      <x v="189"/>
    </i>
    <i>
      <x v="108"/>
    </i>
    <i>
      <x v="57"/>
    </i>
    <i>
      <x v="95"/>
    </i>
    <i>
      <x v="37"/>
    </i>
    <i>
      <x v="40"/>
    </i>
    <i>
      <x v="192"/>
    </i>
    <i>
      <x v="35"/>
    </i>
    <i>
      <x v="205"/>
    </i>
    <i>
      <x v="201"/>
    </i>
    <i>
      <x v="80"/>
    </i>
    <i>
      <x v="211"/>
    </i>
    <i>
      <x v="28"/>
    </i>
    <i>
      <x v="117"/>
    </i>
    <i>
      <x v="44"/>
    </i>
    <i>
      <x v="153"/>
    </i>
    <i>
      <x v="3"/>
    </i>
    <i>
      <x v="160"/>
    </i>
    <i>
      <x v="41"/>
    </i>
    <i>
      <x v="194"/>
    </i>
    <i>
      <x v="84"/>
    </i>
    <i>
      <x v="125"/>
    </i>
    <i>
      <x v="96"/>
    </i>
    <i>
      <x v="224"/>
    </i>
    <i>
      <x v="16"/>
    </i>
    <i>
      <x v="179"/>
    </i>
    <i>
      <x v="109"/>
    </i>
    <i>
      <x v="49"/>
    </i>
    <i>
      <x v="111"/>
    </i>
    <i>
      <x v="190"/>
    </i>
    <i>
      <x v="7"/>
    </i>
    <i>
      <x v="220"/>
    </i>
    <i>
      <x v="8"/>
    </i>
    <i>
      <x v="91"/>
    </i>
    <i>
      <x v="21"/>
    </i>
    <i>
      <x v="23"/>
    </i>
    <i>
      <x v="139"/>
    </i>
    <i>
      <x v="176"/>
    </i>
    <i>
      <x v="20"/>
    </i>
    <i>
      <x v="188"/>
    </i>
    <i>
      <x v="225"/>
    </i>
    <i>
      <x v="15"/>
    </i>
    <i>
      <x v="26"/>
    </i>
    <i>
      <x v="198"/>
    </i>
    <i>
      <x v="17"/>
    </i>
    <i>
      <x v="212"/>
    </i>
    <i>
      <x v="142"/>
    </i>
    <i>
      <x v="93"/>
    </i>
    <i>
      <x v="25"/>
    </i>
    <i>
      <x v="128"/>
    </i>
    <i>
      <x v="162"/>
    </i>
    <i>
      <x v="120"/>
    </i>
    <i>
      <x v="101"/>
    </i>
    <i>
      <x v="197"/>
    </i>
    <i>
      <x v="83"/>
    </i>
    <i>
      <x v="163"/>
    </i>
    <i>
      <x v="182"/>
    </i>
    <i>
      <x v="52"/>
    </i>
    <i>
      <x v="13"/>
    </i>
    <i>
      <x v="10"/>
    </i>
    <i>
      <x v="186"/>
    </i>
    <i>
      <x v="94"/>
    </i>
    <i>
      <x v="55"/>
    </i>
    <i>
      <x v="14"/>
    </i>
    <i>
      <x v="178"/>
    </i>
    <i>
      <x v="72"/>
    </i>
    <i>
      <x v="157"/>
    </i>
    <i>
      <x v="141"/>
    </i>
    <i>
      <x v="199"/>
    </i>
    <i>
      <x v="60"/>
    </i>
    <i>
      <x v="138"/>
    </i>
    <i>
      <x v="215"/>
    </i>
    <i>
      <x v="100"/>
    </i>
    <i>
      <x v="154"/>
    </i>
    <i>
      <x v="130"/>
    </i>
    <i>
      <x v="31"/>
    </i>
    <i>
      <x v="22"/>
    </i>
    <i>
      <x v="2"/>
    </i>
    <i>
      <x v="67"/>
    </i>
    <i>
      <x v="140"/>
    </i>
    <i>
      <x v="98"/>
    </i>
    <i>
      <x/>
    </i>
    <i>
      <x v="61"/>
    </i>
    <i>
      <x v="68"/>
    </i>
    <i>
      <x v="5"/>
    </i>
    <i>
      <x v="92"/>
    </i>
    <i>
      <x v="207"/>
    </i>
    <i>
      <x v="63"/>
    </i>
    <i>
      <x v="213"/>
    </i>
    <i>
      <x v="174"/>
    </i>
    <i>
      <x v="155"/>
    </i>
    <i>
      <x v="149"/>
    </i>
    <i>
      <x v="124"/>
    </i>
    <i>
      <x v="165"/>
    </i>
    <i>
      <x v="71"/>
    </i>
    <i>
      <x v="102"/>
    </i>
    <i>
      <x v="51"/>
    </i>
    <i t="grand">
      <x/>
    </i>
  </rowItems>
  <colItems count="1">
    <i/>
  </colItems>
  <dataFields count="1">
    <dataField fld="1" subtotal="count" baseField="0" baseItem="0"/>
  </dataFields>
  <pivotHierarchies count="49">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mple - Supersto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D7A5FBE4-8637-46C6-B77A-F6C63194343A}" name="Profit City" cacheId="337" applyNumberFormats="0" applyBorderFormats="0" applyFontFormats="0" applyPatternFormats="0" applyAlignmentFormats="0" applyWidthHeightFormats="1" dataCaption="Values" tag="bf2c0368-ea64-4d1e-817e-43e7d55cd8d0" updatedVersion="8" minRefreshableVersion="3" useAutoFormatting="1" subtotalHiddenItems="1" itemPrintTitles="1" createdVersion="8" indent="0" outline="1" outlineData="1" multipleFieldFilters="0" chartFormat="7">
  <location ref="A1:B7" firstHeaderRow="1" firstDataRow="1" firstDataCol="1"/>
  <pivotFields count="3">
    <pivotField dataField="1" subtotalTop="0" showAll="0" defaultSubtotal="0"/>
    <pivotField axis="axisRow" allDrilled="1" subtotalTop="0" showAll="0" measureFilter="1" sortType="descending" defaultSubtotal="0" defaultAttributeDrillState="1">
      <items count="1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6">
    <i>
      <x v="2"/>
    </i>
    <i>
      <x v="1"/>
    </i>
    <i>
      <x v="4"/>
    </i>
    <i>
      <x v="3"/>
    </i>
    <i>
      <x/>
    </i>
    <i t="grand">
      <x/>
    </i>
  </rowItems>
  <colItems count="1">
    <i/>
  </colItems>
  <dataFields count="1">
    <dataField fld="0" subtotal="count" baseField="0" baseItem="0" numFmtId="168"/>
  </dataFields>
  <formats count="17">
    <format dxfId="99">
      <pivotArea collapsedLevelsAreSubtotals="1" fieldPosition="0">
        <references count="1">
          <reference field="1" count="0"/>
        </references>
      </pivotArea>
    </format>
    <format dxfId="98">
      <pivotArea collapsedLevelsAreSubtotals="1" fieldPosition="0">
        <references count="1">
          <reference field="1" count="5">
            <x v="0"/>
            <x v="9"/>
            <x v="26"/>
            <x v="27"/>
            <x v="28"/>
          </reference>
        </references>
      </pivotArea>
    </format>
    <format dxfId="97">
      <pivotArea collapsedLevelsAreSubtotals="1" fieldPosition="0">
        <references count="1">
          <reference field="1" count="5">
            <x v="0"/>
            <x v="10"/>
            <x v="28"/>
            <x v="29"/>
            <x v="32"/>
          </reference>
        </references>
      </pivotArea>
    </format>
    <format dxfId="96">
      <pivotArea collapsedLevelsAreSubtotals="1" fieldPosition="0">
        <references count="1">
          <reference field="1" count="5">
            <x v="1"/>
            <x v="3"/>
            <x v="4"/>
            <x v="20"/>
            <x v="39"/>
          </reference>
        </references>
      </pivotArea>
    </format>
    <format dxfId="95">
      <pivotArea collapsedLevelsAreSubtotals="1" fieldPosition="0">
        <references count="1">
          <reference field="1" count="5">
            <x v="1"/>
            <x v="3"/>
            <x v="4"/>
            <x v="20"/>
            <x v="21"/>
          </reference>
        </references>
      </pivotArea>
    </format>
    <format dxfId="94">
      <pivotArea collapsedLevelsAreSubtotals="1" fieldPosition="0">
        <references count="1">
          <reference field="1" count="5">
            <x v="10"/>
            <x v="12"/>
            <x v="14"/>
            <x v="15"/>
            <x v="16"/>
          </reference>
        </references>
      </pivotArea>
    </format>
    <format dxfId="93">
      <pivotArea collapsedLevelsAreSubtotals="1" fieldPosition="0">
        <references count="1">
          <reference field="1" count="5">
            <x v="2"/>
            <x v="5"/>
            <x v="23"/>
            <x v="24"/>
            <x v="33"/>
          </reference>
        </references>
      </pivotArea>
    </format>
    <format dxfId="92">
      <pivotArea collapsedLevelsAreSubtotals="1" fieldPosition="0">
        <references count="1">
          <reference field="1" count="5">
            <x v="6"/>
            <x v="28"/>
            <x v="29"/>
            <x v="30"/>
            <x v="31"/>
          </reference>
        </references>
      </pivotArea>
    </format>
    <format dxfId="91">
      <pivotArea collapsedLevelsAreSubtotals="1" fieldPosition="0">
        <references count="1">
          <reference field="1" count="5">
            <x v="0"/>
            <x v="6"/>
            <x v="8"/>
            <x v="9"/>
            <x v="28"/>
          </reference>
        </references>
      </pivotArea>
    </format>
    <format dxfId="90">
      <pivotArea collapsedLevelsAreSubtotals="1" fieldPosition="0">
        <references count="1">
          <reference field="1" count="5">
            <x v="7"/>
            <x v="10"/>
            <x v="11"/>
            <x v="12"/>
            <x v="34"/>
          </reference>
        </references>
      </pivotArea>
    </format>
    <format dxfId="89">
      <pivotArea collapsedLevelsAreSubtotals="1" fieldPosition="0">
        <references count="1">
          <reference field="1" count="5">
            <x v="1"/>
            <x v="3"/>
            <x v="4"/>
            <x v="19"/>
            <x v="20"/>
          </reference>
        </references>
      </pivotArea>
    </format>
    <format dxfId="88">
      <pivotArea collapsedLevelsAreSubtotals="1" fieldPosition="0">
        <references count="1">
          <reference field="1" count="75">
            <x v="2"/>
            <x v="5"/>
            <x v="10"/>
            <x v="22"/>
            <x v="23"/>
            <x v="24"/>
            <x v="25"/>
            <x v="26"/>
            <x v="27"/>
            <x v="34"/>
            <x v="40"/>
            <x v="41"/>
            <x v="42"/>
            <x v="44"/>
            <x v="45"/>
            <x v="46"/>
            <x v="47"/>
            <x v="48"/>
            <x v="49"/>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x v="100"/>
            <x v="101"/>
            <x v="102"/>
            <x v="103"/>
            <x v="104"/>
            <x v="105"/>
          </reference>
        </references>
      </pivotArea>
    </format>
    <format dxfId="87">
      <pivotArea collapsedLevelsAreSubtotals="1" fieldPosition="0">
        <references count="1">
          <reference field="1" count="5">
            <x v="0"/>
            <x v="8"/>
            <x v="28"/>
            <x v="34"/>
            <x v="43"/>
          </reference>
        </references>
      </pivotArea>
    </format>
    <format dxfId="86">
      <pivotArea collapsedLevelsAreSubtotals="1" fieldPosition="0">
        <references count="1">
          <reference field="1" count="5">
            <x v="7"/>
            <x v="12"/>
            <x v="34"/>
            <x v="35"/>
            <x v="36"/>
          </reference>
        </references>
      </pivotArea>
    </format>
    <format dxfId="85">
      <pivotArea collapsedLevelsAreSubtotals="1" fieldPosition="0">
        <references count="1">
          <reference field="1" count="5">
            <x v="1"/>
            <x v="3"/>
            <x v="4"/>
            <x v="17"/>
            <x v="18"/>
          </reference>
        </references>
      </pivotArea>
    </format>
    <format dxfId="84">
      <pivotArea collapsedLevelsAreSubtotals="1" fieldPosition="0">
        <references count="1">
          <reference field="1" count="5">
            <x v="7"/>
            <x v="8"/>
            <x v="10"/>
            <x v="11"/>
            <x v="13"/>
          </reference>
        </references>
      </pivotArea>
    </format>
    <format dxfId="83">
      <pivotArea outline="0" fieldPosition="0">
        <references count="1">
          <reference field="4294967294" count="1">
            <x v="0"/>
          </reference>
        </references>
      </pivotArea>
    </format>
  </formats>
  <chartFormats count="46">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5" format="3">
      <pivotArea type="data" outline="0" fieldPosition="0">
        <references count="2">
          <reference field="4294967294" count="1" selected="0">
            <x v="0"/>
          </reference>
          <reference field="1" count="1" selected="0">
            <x v="2"/>
          </reference>
        </references>
      </pivotArea>
    </chartFormat>
    <chartFormat chart="5" format="4">
      <pivotArea type="data" outline="0" fieldPosition="0">
        <references count="2">
          <reference field="4294967294" count="1" selected="0">
            <x v="0"/>
          </reference>
          <reference field="1" count="1" selected="0">
            <x v="1"/>
          </reference>
        </references>
      </pivotArea>
    </chartFormat>
    <chartFormat chart="5" format="5">
      <pivotArea type="data" outline="0" fieldPosition="0">
        <references count="2">
          <reference field="4294967294" count="1" selected="0">
            <x v="0"/>
          </reference>
          <reference field="1" count="1" selected="0">
            <x v="4"/>
          </reference>
        </references>
      </pivotArea>
    </chartFormat>
    <chartFormat chart="5" format="6">
      <pivotArea type="data" outline="0" fieldPosition="0">
        <references count="2">
          <reference field="4294967294" count="1" selected="0">
            <x v="0"/>
          </reference>
          <reference field="1" count="1" selected="0">
            <x v="3"/>
          </reference>
        </references>
      </pivotArea>
    </chartFormat>
    <chartFormat chart="5" format="7">
      <pivotArea type="data" outline="0" fieldPosition="0">
        <references count="2">
          <reference field="4294967294" count="1" selected="0">
            <x v="0"/>
          </reference>
          <reference field="1" count="1" selected="0">
            <x v="0"/>
          </reference>
        </references>
      </pivotArea>
    </chartFormat>
    <chartFormat chart="5" format="8">
      <pivotArea type="data" outline="0" fieldPosition="0">
        <references count="2">
          <reference field="4294967294" count="1" selected="0">
            <x v="0"/>
          </reference>
          <reference field="1" count="1" selected="0">
            <x v="5"/>
          </reference>
        </references>
      </pivotArea>
    </chartFormat>
    <chartFormat chart="5" format="9">
      <pivotArea type="data" outline="0" fieldPosition="0">
        <references count="2">
          <reference field="4294967294" count="1" selected="0">
            <x v="0"/>
          </reference>
          <reference field="1" count="1" selected="0">
            <x v="9"/>
          </reference>
        </references>
      </pivotArea>
    </chartFormat>
    <chartFormat chart="5" format="10">
      <pivotArea type="data" outline="0" fieldPosition="0">
        <references count="2">
          <reference field="4294967294" count="1" selected="0">
            <x v="0"/>
          </reference>
          <reference field="1" count="1" selected="0">
            <x v="10"/>
          </reference>
        </references>
      </pivotArea>
    </chartFormat>
    <chartFormat chart="5" format="11">
      <pivotArea type="data" outline="0" fieldPosition="0">
        <references count="2">
          <reference field="4294967294" count="1" selected="0">
            <x v="0"/>
          </reference>
          <reference field="1" count="1" selected="0">
            <x v="7"/>
          </reference>
        </references>
      </pivotArea>
    </chartFormat>
    <chartFormat chart="5" format="12">
      <pivotArea type="data" outline="0" fieldPosition="0">
        <references count="2">
          <reference field="4294967294" count="1" selected="0">
            <x v="0"/>
          </reference>
          <reference field="1" count="1" selected="0">
            <x v="6"/>
          </reference>
        </references>
      </pivotArea>
    </chartFormat>
    <chartFormat chart="5" format="13">
      <pivotArea type="data" outline="0" fieldPosition="0">
        <references count="2">
          <reference field="4294967294" count="1" selected="0">
            <x v="0"/>
          </reference>
          <reference field="1" count="1" selected="0">
            <x v="18"/>
          </reference>
        </references>
      </pivotArea>
    </chartFormat>
    <chartFormat chart="5" format="14">
      <pivotArea type="data" outline="0" fieldPosition="0">
        <references count="2">
          <reference field="4294967294" count="1" selected="0">
            <x v="0"/>
          </reference>
          <reference field="1" count="1" selected="0">
            <x v="17"/>
          </reference>
        </references>
      </pivotArea>
    </chartFormat>
    <chartFormat chart="5" format="15">
      <pivotArea type="data" outline="0" fieldPosition="0">
        <references count="2">
          <reference field="4294967294" count="1" selected="0">
            <x v="0"/>
          </reference>
          <reference field="1" count="1" selected="0">
            <x v="20"/>
          </reference>
        </references>
      </pivotArea>
    </chartFormat>
    <chartFormat chart="5" format="16">
      <pivotArea type="data" outline="0" fieldPosition="0">
        <references count="2">
          <reference field="4294967294" count="1" selected="0">
            <x v="0"/>
          </reference>
          <reference field="1" count="1" selected="0">
            <x v="19"/>
          </reference>
        </references>
      </pivotArea>
    </chartFormat>
    <chartFormat chart="5" format="17">
      <pivotArea type="data" outline="0" fieldPosition="0">
        <references count="2">
          <reference field="4294967294" count="1" selected="0">
            <x v="0"/>
          </reference>
          <reference field="1" count="1" selected="0">
            <x v="12"/>
          </reference>
        </references>
      </pivotArea>
    </chartFormat>
    <chartFormat chart="5" format="18">
      <pivotArea type="data" outline="0" fieldPosition="0">
        <references count="2">
          <reference field="4294967294" count="1" selected="0">
            <x v="0"/>
          </reference>
          <reference field="1" count="1" selected="0">
            <x v="34"/>
          </reference>
        </references>
      </pivotArea>
    </chartFormat>
    <chartFormat chart="5" format="19">
      <pivotArea type="data" outline="0" fieldPosition="0">
        <references count="2">
          <reference field="4294967294" count="1" selected="0">
            <x v="0"/>
          </reference>
          <reference field="1" count="1" selected="0">
            <x v="36"/>
          </reference>
        </references>
      </pivotArea>
    </chartFormat>
    <chartFormat chart="5" format="20">
      <pivotArea type="data" outline="0" fieldPosition="0">
        <references count="2">
          <reference field="4294967294" count="1" selected="0">
            <x v="0"/>
          </reference>
          <reference field="1" count="1" selected="0">
            <x v="35"/>
          </reference>
        </references>
      </pivotArea>
    </chartFormat>
    <chartFormat chart="5" format="21">
      <pivotArea type="data" outline="0" fieldPosition="0">
        <references count="2">
          <reference field="4294967294" count="1" selected="0">
            <x v="0"/>
          </reference>
          <reference field="1" count="1" selected="0">
            <x v="23"/>
          </reference>
        </references>
      </pivotArea>
    </chartFormat>
    <chartFormat chart="5" format="22">
      <pivotArea type="data" outline="0" fieldPosition="0">
        <references count="2">
          <reference field="4294967294" count="1" selected="0">
            <x v="0"/>
          </reference>
          <reference field="1" count="1" selected="0">
            <x v="26"/>
          </reference>
        </references>
      </pivotArea>
    </chartFormat>
    <chartFormat chart="5" format="23">
      <pivotArea type="data" outline="0" fieldPosition="0">
        <references count="2">
          <reference field="4294967294" count="1" selected="0">
            <x v="0"/>
          </reference>
          <reference field="1" count="1" selected="0">
            <x v="42"/>
          </reference>
        </references>
      </pivotArea>
    </chartFormat>
    <chartFormat chart="5" format="24">
      <pivotArea type="data" outline="0" fieldPosition="0">
        <references count="2">
          <reference field="4294967294" count="1" selected="0">
            <x v="0"/>
          </reference>
          <reference field="1" count="1" selected="0">
            <x v="8"/>
          </reference>
        </references>
      </pivotArea>
    </chartFormat>
    <chartFormat chart="5" format="25">
      <pivotArea type="data" outline="0" fieldPosition="0">
        <references count="2">
          <reference field="4294967294" count="1" selected="0">
            <x v="0"/>
          </reference>
          <reference field="1" count="1" selected="0">
            <x v="43"/>
          </reference>
        </references>
      </pivotArea>
    </chartFormat>
    <chartFormat chart="5" format="26">
      <pivotArea type="data" outline="0" fieldPosition="0">
        <references count="2">
          <reference field="4294967294" count="1" selected="0">
            <x v="0"/>
          </reference>
          <reference field="1" count="1" selected="0">
            <x v="28"/>
          </reference>
        </references>
      </pivotArea>
    </chartFormat>
    <chartFormat chart="5" format="27">
      <pivotArea type="data" outline="0" fieldPosition="0">
        <references count="2">
          <reference field="4294967294" count="1" selected="0">
            <x v="0"/>
          </reference>
          <reference field="1" count="1" selected="0">
            <x v="27"/>
          </reference>
        </references>
      </pivotArea>
    </chartFormat>
    <chartFormat chart="5" format="28">
      <pivotArea type="data" outline="0" fieldPosition="0">
        <references count="2">
          <reference field="4294967294" count="1" selected="0">
            <x v="0"/>
          </reference>
          <reference field="1" count="1" selected="0">
            <x v="24"/>
          </reference>
        </references>
      </pivotArea>
    </chartFormat>
    <chartFormat chart="5" format="29">
      <pivotArea type="data" outline="0" fieldPosition="0">
        <references count="2">
          <reference field="4294967294" count="1" selected="0">
            <x v="0"/>
          </reference>
          <reference field="1" count="1" selected="0">
            <x v="25"/>
          </reference>
        </references>
      </pivotArea>
    </chartFormat>
    <chartFormat chart="5" format="30">
      <pivotArea type="data" outline="0" fieldPosition="0">
        <references count="2">
          <reference field="4294967294" count="1" selected="0">
            <x v="0"/>
          </reference>
          <reference field="1" count="1" selected="0">
            <x v="22"/>
          </reference>
        </references>
      </pivotArea>
    </chartFormat>
    <chartFormat chart="5" format="31">
      <pivotArea type="data" outline="0" fieldPosition="0">
        <references count="2">
          <reference field="4294967294" count="1" selected="0">
            <x v="0"/>
          </reference>
          <reference field="1" count="1" selected="0">
            <x v="11"/>
          </reference>
        </references>
      </pivotArea>
    </chartFormat>
    <chartFormat chart="5" format="32">
      <pivotArea type="data" outline="0" fieldPosition="0">
        <references count="2">
          <reference field="4294967294" count="1" selected="0">
            <x v="0"/>
          </reference>
          <reference field="1" count="1" selected="0">
            <x v="13"/>
          </reference>
        </references>
      </pivotArea>
    </chartFormat>
    <chartFormat chart="5" format="33">
      <pivotArea type="data" outline="0" fieldPosition="0">
        <references count="2">
          <reference field="4294967294" count="1" selected="0">
            <x v="0"/>
          </reference>
          <reference field="1" count="1" selected="0">
            <x v="32"/>
          </reference>
        </references>
      </pivotArea>
    </chartFormat>
    <chartFormat chart="5" format="34">
      <pivotArea type="data" outline="0" fieldPosition="0">
        <references count="2">
          <reference field="4294967294" count="1" selected="0">
            <x v="0"/>
          </reference>
          <reference field="1" count="1" selected="0">
            <x v="29"/>
          </reference>
        </references>
      </pivotArea>
    </chartFormat>
    <chartFormat chart="5" format="35">
      <pivotArea type="data" outline="0" fieldPosition="0">
        <references count="2">
          <reference field="4294967294" count="1" selected="0">
            <x v="0"/>
          </reference>
          <reference field="1" count="1" selected="0">
            <x v="40"/>
          </reference>
        </references>
      </pivotArea>
    </chartFormat>
    <chartFormat chart="5" format="36">
      <pivotArea type="data" outline="0" fieldPosition="0">
        <references count="2">
          <reference field="4294967294" count="1" selected="0">
            <x v="0"/>
          </reference>
          <reference field="1" count="1" selected="0">
            <x v="41"/>
          </reference>
        </references>
      </pivotArea>
    </chartFormat>
    <chartFormat chart="5" format="37">
      <pivotArea type="data" outline="0" fieldPosition="0">
        <references count="2">
          <reference field="4294967294" count="1" selected="0">
            <x v="0"/>
          </reference>
          <reference field="1" count="1" selected="0">
            <x v="37"/>
          </reference>
        </references>
      </pivotArea>
    </chartFormat>
    <chartFormat chart="5" format="38">
      <pivotArea type="data" outline="0" fieldPosition="0">
        <references count="2">
          <reference field="4294967294" count="1" selected="0">
            <x v="0"/>
          </reference>
          <reference field="1" count="1" selected="0">
            <x v="38"/>
          </reference>
        </references>
      </pivotArea>
    </chartFormat>
    <chartFormat chart="5" format="39">
      <pivotArea type="data" outline="0" fieldPosition="0">
        <references count="2">
          <reference field="4294967294" count="1" selected="0">
            <x v="0"/>
          </reference>
          <reference field="1" count="1" selected="0">
            <x v="39"/>
          </reference>
        </references>
      </pivotArea>
    </chartFormat>
    <chartFormat chart="5" format="40">
      <pivotArea type="data" outline="0" fieldPosition="0">
        <references count="2">
          <reference field="4294967294" count="1" selected="0">
            <x v="0"/>
          </reference>
          <reference field="1" count="1" selected="0">
            <x v="21"/>
          </reference>
        </references>
      </pivotArea>
    </chartFormat>
    <chartFormat chart="5" format="41">
      <pivotArea type="data" outline="0" fieldPosition="0">
        <references count="2">
          <reference field="4294967294" count="1" selected="0">
            <x v="0"/>
          </reference>
          <reference field="1" count="1" selected="0">
            <x v="14"/>
          </reference>
        </references>
      </pivotArea>
    </chartFormat>
    <chartFormat chart="5" format="42">
      <pivotArea type="data" outline="0" fieldPosition="0">
        <references count="2">
          <reference field="4294967294" count="1" selected="0">
            <x v="0"/>
          </reference>
          <reference field="1" count="1" selected="0">
            <x v="15"/>
          </reference>
        </references>
      </pivotArea>
    </chartFormat>
    <chartFormat chart="5" format="43">
      <pivotArea type="data" outline="0" fieldPosition="0">
        <references count="2">
          <reference field="4294967294" count="1" selected="0">
            <x v="0"/>
          </reference>
          <reference field="1" count="1" selected="0">
            <x v="16"/>
          </reference>
        </references>
      </pivotArea>
    </chartFormat>
    <chartFormat chart="5" format="44">
      <pivotArea type="data" outline="0" fieldPosition="0">
        <references count="2">
          <reference field="4294967294" count="1" selected="0">
            <x v="0"/>
          </reference>
          <reference field="1" count="1" selected="0">
            <x v="33"/>
          </reference>
        </references>
      </pivotArea>
    </chartFormat>
    <chartFormat chart="5" format="45">
      <pivotArea type="data" outline="0" fieldPosition="0">
        <references count="2">
          <reference field="4294967294" count="1" selected="0">
            <x v="0"/>
          </reference>
          <reference field="1" count="1" selected="0">
            <x v="30"/>
          </reference>
        </references>
      </pivotArea>
    </chartFormat>
    <chartFormat chart="5" format="46">
      <pivotArea type="data" outline="0" fieldPosition="0">
        <references count="2">
          <reference field="4294967294" count="1" selected="0">
            <x v="0"/>
          </reference>
          <reference field="1" count="1" selected="0">
            <x v="31"/>
          </reference>
        </references>
      </pivotArea>
    </chartFormat>
  </chartFormats>
  <pivotHierarchies count="4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count" id="3" iMeasureHier="32">
      <autoFilter ref="A1">
        <filterColumn colId="0">
          <top10 val="5" filterVal="5"/>
        </filterColumn>
      </autoFilter>
    </filter>
  </filters>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mple - Supersto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F5428C70-2784-4F57-8082-0A598D617992}" name="MAp states" cacheId="259" applyNumberFormats="0" applyBorderFormats="0" applyFontFormats="0" applyPatternFormats="0" applyAlignmentFormats="0" applyWidthHeightFormats="1" dataCaption="Values" tag="fdee4ac1-6722-4c93-85e4-e18b6453e9ad" updatedVersion="8" minRefreshableVersion="3" useAutoFormatting="1" subtotalHiddenItems="1" itemPrintTitles="1" createdVersion="8" indent="0" outline="1" outlineData="1" multipleFieldFilters="0">
  <location ref="A19:B69" firstHeaderRow="1" firstDataRow="1" firstDataCol="1"/>
  <pivotFields count="3">
    <pivotField axis="axisRow" allDrilled="1" subtotalTop="0" showAll="0" dataSourceSort="1" defaultSubtotal="0" defaultAttributeDrillState="1">
      <items count="4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s>
    </pivotField>
    <pivotField dataField="1" subtotalTop="0" showAll="0" defaultSubtotal="0"/>
    <pivotField allDrilled="1" subtotalTop="0" showAll="0" dataSourceSort="1" defaultSubtotal="0" defaultAttributeDrillState="1"/>
  </pivotFields>
  <rowFields count="1">
    <field x="0"/>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t="grand">
      <x/>
    </i>
  </rowItems>
  <colItems count="1">
    <i/>
  </colItems>
  <dataFields count="1">
    <dataField name="Sum of Profit" fld="1" baseField="0" baseItem="0"/>
  </dataFields>
  <formats count="1">
    <format dxfId="81">
      <pivotArea collapsedLevelsAreSubtotals="1" fieldPosition="0">
        <references count="1">
          <reference field="0" count="0"/>
        </references>
      </pivotArea>
    </format>
  </formats>
  <pivotHierarchies count="4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mple - Supersto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DC07EB5F-FBBC-465B-9E18-3FB66A4BB5EC}" name="PivotTable33" cacheId="282" applyNumberFormats="0" applyBorderFormats="0" applyFontFormats="0" applyPatternFormats="0" applyAlignmentFormats="0" applyWidthHeightFormats="1" dataCaption="Values" tag="537c6c93-bf77-46e0-a30c-6a48c0b40fc4" updatedVersion="8" minRefreshableVersion="3" useAutoFormatting="1" subtotalHiddenItems="1" itemPrintTitles="1" createdVersion="8" indent="0" outline="1" outlineData="1" multipleFieldFilters="0">
  <location ref="L2:M26" firstHeaderRow="1" firstDataRow="1" firstDataCol="1"/>
  <pivotFields count="3">
    <pivotField axis="axisRow" allDrilled="1" subtotalTop="0" showAll="0" dataSourceSort="1" defaultSubtotal="0" defaultAttributeDrillState="1">
      <items count="23">
        <item x="0"/>
        <item x="1"/>
        <item x="2"/>
        <item x="3"/>
        <item x="4"/>
        <item x="5"/>
        <item x="6"/>
        <item x="7"/>
        <item x="8"/>
        <item x="9"/>
        <item x="10"/>
        <item x="11"/>
        <item x="12"/>
        <item x="13"/>
        <item x="14"/>
        <item x="15"/>
        <item x="16"/>
        <item x="17"/>
        <item x="18"/>
        <item x="19"/>
        <item x="20"/>
        <item x="21"/>
        <item x="22"/>
      </items>
    </pivotField>
    <pivotField dataField="1" subtotalTop="0" showAll="0" defaultSubtotal="0"/>
    <pivotField allDrilled="1" subtotalTop="0" showAll="0" dataSourceSort="1" defaultSubtotal="0" defaultAttributeDrillState="1"/>
  </pivotFields>
  <rowFields count="1">
    <field x="0"/>
  </rowFields>
  <rowItems count="24">
    <i>
      <x/>
    </i>
    <i>
      <x v="1"/>
    </i>
    <i>
      <x v="2"/>
    </i>
    <i>
      <x v="3"/>
    </i>
    <i>
      <x v="4"/>
    </i>
    <i>
      <x v="5"/>
    </i>
    <i>
      <x v="6"/>
    </i>
    <i>
      <x v="7"/>
    </i>
    <i>
      <x v="8"/>
    </i>
    <i>
      <x v="9"/>
    </i>
    <i>
      <x v="10"/>
    </i>
    <i>
      <x v="11"/>
    </i>
    <i>
      <x v="12"/>
    </i>
    <i>
      <x v="13"/>
    </i>
    <i>
      <x v="14"/>
    </i>
    <i>
      <x v="15"/>
    </i>
    <i>
      <x v="16"/>
    </i>
    <i>
      <x v="17"/>
    </i>
    <i>
      <x v="18"/>
    </i>
    <i>
      <x v="19"/>
    </i>
    <i>
      <x v="20"/>
    </i>
    <i>
      <x v="21"/>
    </i>
    <i>
      <x v="22"/>
    </i>
    <i t="grand">
      <x/>
    </i>
  </rowItems>
  <colItems count="1">
    <i/>
  </colItems>
  <dataFields count="1">
    <dataField fld="1" subtotal="count" baseField="0" baseItem="0"/>
  </dataFields>
  <pivotHierarchies count="4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mple - Supersto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9734B5A0-5BF8-444B-92E1-788048C20BC2}" name="Profit State" cacheId="285" applyNumberFormats="0" applyBorderFormats="0" applyFontFormats="0" applyPatternFormats="0" applyAlignmentFormats="0" applyWidthHeightFormats="1" dataCaption="Values" tag="ed81b17a-be86-430a-b988-0e79004202cf" updatedVersion="8" minRefreshableVersion="3" useAutoFormatting="1" subtotalHiddenItems="1" itemPrintTitles="1" createdVersion="8" indent="0" outline="1" outlineData="1" multipleFieldFilters="0" chartFormat="2">
  <location ref="A1:B7" firstHeaderRow="1" firstDataRow="1" firstDataCol="1"/>
  <pivotFields count="3">
    <pivotField axis="axisRow"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6">
    <i>
      <x/>
    </i>
    <i>
      <x v="2"/>
    </i>
    <i>
      <x v="4"/>
    </i>
    <i>
      <x v="1"/>
    </i>
    <i>
      <x v="3"/>
    </i>
    <i t="grand">
      <x/>
    </i>
  </rowItems>
  <colItems count="1">
    <i/>
  </colItems>
  <dataFields count="1">
    <dataField fld="1" subtotal="count" baseField="0" baseItem="0"/>
  </dataFields>
  <formats count="1">
    <format dxfId="82">
      <pivotArea collapsedLevelsAreSubtotals="1" fieldPosition="0">
        <references count="1">
          <reference field="0" count="0"/>
        </references>
      </pivotArea>
    </format>
  </formats>
  <chartFormats count="1">
    <chartFormat chart="0" format="0" series="1">
      <pivotArea type="data" outline="0" fieldPosition="0">
        <references count="1">
          <reference field="4294967294" count="1" selected="0">
            <x v="0"/>
          </reference>
        </references>
      </pivotArea>
    </chartFormat>
  </chartFormats>
  <pivotHierarchies count="4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2" iMeasureHier="29">
      <autoFilter ref="A1">
        <filterColumn colId="0">
          <top10 val="5" filterVal="5"/>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mple - Supersto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2BC69663-BE8F-4571-BBF6-93A88182098D}" name="PivotTable35" cacheId="340" applyNumberFormats="0" applyBorderFormats="0" applyFontFormats="0" applyPatternFormats="0" applyAlignmentFormats="0" applyWidthHeightFormats="1" dataCaption="Values" tag="f9d813b0-2e57-4a99-aa8a-578fb137126b" updatedVersion="8" minRefreshableVersion="3" useAutoFormatting="1" subtotalHiddenItems="1" itemPrintTitles="1" createdVersion="8" indent="0" outline="1" outlineData="1" multipleFieldFilters="0">
  <location ref="A9:B14" firstHeaderRow="1" firstDataRow="1" firstDataCol="1"/>
  <pivotFields count="2">
    <pivotField axis="axisRow" allDrilled="1" subtotalTop="0" showAll="0" dataSourceSort="1" defaultSubtotal="0" defaultAttributeDrillState="1">
      <items count="4">
        <item x="0"/>
        <item x="1"/>
        <item x="2"/>
        <item x="3"/>
      </items>
    </pivotField>
    <pivotField dataField="1" subtotalTop="0" showAll="0" defaultSubtotal="0"/>
  </pivotFields>
  <rowFields count="1">
    <field x="0"/>
  </rowFields>
  <rowItems count="5">
    <i>
      <x/>
    </i>
    <i>
      <x v="1"/>
    </i>
    <i>
      <x v="2"/>
    </i>
    <i>
      <x v="3"/>
    </i>
    <i t="grand">
      <x/>
    </i>
  </rowItems>
  <colItems count="1">
    <i/>
  </colItems>
  <dataFields count="1">
    <dataField fld="1" subtotal="count" baseField="0" baseItem="0"/>
  </dataFields>
  <pivotHierarchies count="4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mple - Supersto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4A6E4EF9-02BB-478B-8A5E-007AFCE55FD1}" name="Profit Region" cacheId="335" applyNumberFormats="0" applyBorderFormats="0" applyFontFormats="0" applyPatternFormats="0" applyAlignmentFormats="0" applyWidthHeightFormats="1" dataCaption="Values" tag="e3fa26eb-eddd-472d-a4a1-b10a2f41a1a1" updatedVersion="8" minRefreshableVersion="3" useAutoFormatting="1" subtotalHiddenItems="1" itemPrintTitles="1" createdVersion="8" indent="0" outline="1" outlineData="1" multipleFieldFilters="0" chartFormat="5">
  <location ref="A1:B6" firstHeaderRow="1" firstDataRow="1" firstDataCol="1"/>
  <pivotFields count="2">
    <pivotField axis="axisRow" allDrilled="1" subtotalTop="0" showAll="0" dataSourceSort="1" defaultSubtotal="0" defaultAttributeDrillState="1">
      <items count="4">
        <item x="0"/>
        <item x="1"/>
        <item x="2"/>
        <item x="3"/>
      </items>
    </pivotField>
    <pivotField dataField="1" subtotalTop="0" showAll="0" defaultSubtotal="0"/>
  </pivotFields>
  <rowFields count="1">
    <field x="0"/>
  </rowFields>
  <rowItems count="5">
    <i>
      <x/>
    </i>
    <i>
      <x v="1"/>
    </i>
    <i>
      <x v="2"/>
    </i>
    <i>
      <x v="3"/>
    </i>
    <i t="grand">
      <x/>
    </i>
  </rowItems>
  <colItems count="1">
    <i/>
  </colItems>
  <dataFields count="1">
    <dataField fld="1" subtotal="count" baseField="0" baseItem="0"/>
  </dataFields>
  <formats count="1">
    <format dxfId="80">
      <pivotArea collapsedLevelsAreSubtotals="1" fieldPosition="0">
        <references count="1">
          <reference field="0" count="0"/>
        </references>
      </pivotArea>
    </format>
  </format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3"/>
          </reference>
        </references>
      </pivotArea>
    </chartFormat>
    <chartFormat chart="0" format="3">
      <pivotArea type="data" outline="0" fieldPosition="0">
        <references count="2">
          <reference field="4294967294" count="1" selected="0">
            <x v="0"/>
          </reference>
          <reference field="0" count="1" selected="0">
            <x v="2"/>
          </reference>
        </references>
      </pivotArea>
    </chartFormat>
    <chartFormat chart="0" format="4">
      <pivotArea type="data" outline="0" fieldPosition="0">
        <references count="2">
          <reference field="4294967294" count="1" selected="0">
            <x v="0"/>
          </reference>
          <reference field="0" count="1" selected="0">
            <x v="1"/>
          </reference>
        </references>
      </pivotArea>
    </chartFormat>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0" count="1" selected="0">
            <x v="0"/>
          </reference>
        </references>
      </pivotArea>
    </chartFormat>
    <chartFormat chart="2" format="12">
      <pivotArea type="data" outline="0" fieldPosition="0">
        <references count="2">
          <reference field="4294967294" count="1" selected="0">
            <x v="0"/>
          </reference>
          <reference field="0" count="1" selected="0">
            <x v="1"/>
          </reference>
        </references>
      </pivotArea>
    </chartFormat>
    <chartFormat chart="2" format="13">
      <pivotArea type="data" outline="0" fieldPosition="0">
        <references count="2">
          <reference field="4294967294" count="1" selected="0">
            <x v="0"/>
          </reference>
          <reference field="0" count="1" selected="0">
            <x v="2"/>
          </reference>
        </references>
      </pivotArea>
    </chartFormat>
    <chartFormat chart="2" format="14">
      <pivotArea type="data" outline="0" fieldPosition="0">
        <references count="2">
          <reference field="4294967294" count="1" selected="0">
            <x v="0"/>
          </reference>
          <reference field="0" count="1" selected="0">
            <x v="3"/>
          </reference>
        </references>
      </pivotArea>
    </chartFormat>
  </chartFormats>
  <pivotHierarchies count="4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mple - Supersto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FE850BBA-83B0-498E-8211-4572CE744B8F}" name="Profit category" cacheId="322" applyNumberFormats="0" applyBorderFormats="0" applyFontFormats="0" applyPatternFormats="0" applyAlignmentFormats="0" applyWidthHeightFormats="1" dataCaption="Values" tag="2909a14c-5684-4318-bfc2-086af68ccd99" updatedVersion="8" minRefreshableVersion="3" useAutoFormatting="1" subtotalHiddenItems="1" itemPrintTitles="1" createdVersion="8" indent="0" outline="1" outlineData="1" multipleFieldFilters="0" chartFormat="8">
  <location ref="A1:B5" firstHeaderRow="1" firstDataRow="1" firstDataCol="1"/>
  <pivotFields count="3">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s>
  <rowFields count="1">
    <field x="0"/>
  </rowFields>
  <rowItems count="4">
    <i>
      <x/>
    </i>
    <i>
      <x v="1"/>
    </i>
    <i>
      <x v="2"/>
    </i>
    <i t="grand">
      <x/>
    </i>
  </rowItems>
  <colItems count="1">
    <i/>
  </colItems>
  <dataFields count="1">
    <dataField fld="1" subtotal="count" baseField="0" baseItem="0"/>
  </dataFields>
  <formats count="1">
    <format dxfId="79">
      <pivotArea collapsedLevelsAreSubtotals="1" fieldPosition="0">
        <references count="1">
          <reference field="0" count="0"/>
        </references>
      </pivotArea>
    </format>
  </format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2"/>
          </reference>
        </references>
      </pivotArea>
    </chartFormat>
    <chartFormat chart="0" format="3">
      <pivotArea type="data" outline="0" fieldPosition="0">
        <references count="2">
          <reference field="4294967294" count="1" selected="0">
            <x v="0"/>
          </reference>
          <reference field="0" count="1" selected="0">
            <x v="1"/>
          </reference>
        </references>
      </pivotArea>
    </chartFormat>
    <chartFormat chart="6" format="8" series="1">
      <pivotArea type="data" outline="0" fieldPosition="0">
        <references count="1">
          <reference field="4294967294" count="1" selected="0">
            <x v="0"/>
          </reference>
        </references>
      </pivotArea>
    </chartFormat>
    <chartFormat chart="6" format="9">
      <pivotArea type="data" outline="0" fieldPosition="0">
        <references count="2">
          <reference field="4294967294" count="1" selected="0">
            <x v="0"/>
          </reference>
          <reference field="0" count="1" selected="0">
            <x v="0"/>
          </reference>
        </references>
      </pivotArea>
    </chartFormat>
    <chartFormat chart="6" format="10">
      <pivotArea type="data" outline="0" fieldPosition="0">
        <references count="2">
          <reference field="4294967294" count="1" selected="0">
            <x v="0"/>
          </reference>
          <reference field="0" count="1" selected="0">
            <x v="1"/>
          </reference>
        </references>
      </pivotArea>
    </chartFormat>
    <chartFormat chart="6" format="11">
      <pivotArea type="data" outline="0" fieldPosition="0">
        <references count="2">
          <reference field="4294967294" count="1" selected="0">
            <x v="0"/>
          </reference>
          <reference field="0" count="1" selected="0">
            <x v="2"/>
          </reference>
        </references>
      </pivotArea>
    </chartFormat>
  </chartFormats>
  <pivotHierarchies count="49">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mple - Supersto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BA89B042-F670-4A01-B3CF-0230400A6A16}" name="Profit Subcategory" cacheId="324" applyNumberFormats="0" applyBorderFormats="0" applyFontFormats="0" applyPatternFormats="0" applyAlignmentFormats="0" applyWidthHeightFormats="1" dataCaption="Values" tag="d87cedba-cf53-4aad-960f-e197f1b68d05" updatedVersion="8" minRefreshableVersion="3" useAutoFormatting="1" subtotalHiddenItems="1" itemPrintTitles="1" createdVersion="8" indent="0" outline="1" outlineData="1" multipleFieldFilters="0" chartFormat="11">
  <location ref="A1:B7" firstHeaderRow="1" firstDataRow="1" firstDataCol="1"/>
  <pivotFields count="3">
    <pivotField axis="axisRow" allDrilled="1" subtotalTop="0" showAll="0" measureFilter="1" sortType="ascending" defaultSubtotal="0" defaultAttributeDrillState="1">
      <items count="9">
        <item x="0"/>
        <item x="1"/>
        <item x="2"/>
        <item x="3"/>
        <item x="4"/>
        <item x="5"/>
        <item x="6"/>
        <item x="7"/>
        <item x="8"/>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6">
    <i>
      <x v="1"/>
    </i>
    <i>
      <x v="3"/>
    </i>
    <i>
      <x/>
    </i>
    <i>
      <x v="4"/>
    </i>
    <i>
      <x v="2"/>
    </i>
    <i t="grand">
      <x/>
    </i>
  </rowItems>
  <colItems count="1">
    <i/>
  </colItems>
  <dataFields count="1">
    <dataField fld="1" subtotal="count" baseField="0" baseItem="0"/>
  </dataFields>
  <formats count="1">
    <format dxfId="78">
      <pivotArea collapsedLevelsAreSubtotals="1" fieldPosition="0">
        <references count="1">
          <reference field="0" count="0"/>
        </references>
      </pivotArea>
    </format>
  </formats>
  <chartFormats count="11">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0" count="1" selected="0">
            <x v="2"/>
          </reference>
        </references>
      </pivotArea>
    </chartFormat>
    <chartFormat chart="3" format="4">
      <pivotArea type="data" outline="0" fieldPosition="0">
        <references count="2">
          <reference field="4294967294" count="1" selected="0">
            <x v="0"/>
          </reference>
          <reference field="0" count="1" selected="0">
            <x v="4"/>
          </reference>
        </references>
      </pivotArea>
    </chartFormat>
    <chartFormat chart="3" format="5">
      <pivotArea type="data" outline="0" fieldPosition="0">
        <references count="2">
          <reference field="4294967294" count="1" selected="0">
            <x v="0"/>
          </reference>
          <reference field="0" count="1" selected="0">
            <x v="0"/>
          </reference>
        </references>
      </pivotArea>
    </chartFormat>
    <chartFormat chart="3" format="6">
      <pivotArea type="data" outline="0" fieldPosition="0">
        <references count="2">
          <reference field="4294967294" count="1" selected="0">
            <x v="0"/>
          </reference>
          <reference field="0" count="1" selected="0">
            <x v="3"/>
          </reference>
        </references>
      </pivotArea>
    </chartFormat>
    <chartFormat chart="3" format="7">
      <pivotArea type="data" outline="0" fieldPosition="0">
        <references count="2">
          <reference field="4294967294" count="1" selected="0">
            <x v="0"/>
          </reference>
          <reference field="0" count="1" selected="0">
            <x v="1"/>
          </reference>
        </references>
      </pivotArea>
    </chartFormat>
    <chartFormat chart="3" format="8">
      <pivotArea type="data" outline="0" fieldPosition="0">
        <references count="2">
          <reference field="4294967294" count="1" selected="0">
            <x v="0"/>
          </reference>
          <reference field="0" count="1" selected="0">
            <x v="8"/>
          </reference>
        </references>
      </pivotArea>
    </chartFormat>
    <chartFormat chart="3" format="9">
      <pivotArea type="data" outline="0" fieldPosition="0">
        <references count="2">
          <reference field="4294967294" count="1" selected="0">
            <x v="0"/>
          </reference>
          <reference field="0" count="1" selected="0">
            <x v="6"/>
          </reference>
        </references>
      </pivotArea>
    </chartFormat>
    <chartFormat chart="3" format="10">
      <pivotArea type="data" outline="0" fieldPosition="0">
        <references count="2">
          <reference field="4294967294" count="1" selected="0">
            <x v="0"/>
          </reference>
          <reference field="0" count="1" selected="0">
            <x v="7"/>
          </reference>
        </references>
      </pivotArea>
    </chartFormat>
    <chartFormat chart="3" format="11">
      <pivotArea type="data" outline="0" fieldPosition="0">
        <references count="2">
          <reference field="4294967294" count="1" selected="0">
            <x v="0"/>
          </reference>
          <reference field="0" count="1" selected="0">
            <x v="5"/>
          </reference>
        </references>
      </pivotArea>
    </chartFormat>
  </chartFormats>
  <pivotHierarchies count="49">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3" iMeasureHier="29">
      <autoFilter ref="A1">
        <filterColumn colId="0">
          <top10 val="5" filterVal="5"/>
        </filterColumn>
      </autoFilter>
    </filter>
  </filters>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mple - Superstore]"/>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EED1FACF-8C77-4329-BEAB-846C5CE8AA3E}" autoFormatId="16" applyNumberFormats="0" applyBorderFormats="0" applyFontFormats="0" applyPatternFormats="0" applyAlignmentFormats="0" applyWidthHeightFormats="0">
  <queryTableRefresh nextId="29">
    <queryTableFields count="28">
      <queryTableField id="1" name="Sample - Superstore[Row ID]" tableColumnId="1"/>
      <queryTableField id="2" name="Sample - Superstore[Order ID]" tableColumnId="2"/>
      <queryTableField id="3" name="Sample - Superstore[Order Date]" tableColumnId="3"/>
      <queryTableField id="4" name="Sample - Superstore[Ship Date]" tableColumnId="4"/>
      <queryTableField id="5" name="Sample - Superstore[Ship Mode]" tableColumnId="5"/>
      <queryTableField id="6" name="Sample - Superstore[Customer ID]" tableColumnId="6"/>
      <queryTableField id="7" name="Sample - Superstore[Customer Name]" tableColumnId="7"/>
      <queryTableField id="8" name="Sample - Superstore[Segment]" tableColumnId="8"/>
      <queryTableField id="9" name="Sample - Superstore[Country]" tableColumnId="9"/>
      <queryTableField id="10" name="Sample - Superstore[City]" tableColumnId="10"/>
      <queryTableField id="11" name="Sample - Superstore[State]" tableColumnId="11"/>
      <queryTableField id="12" name="Sample - Superstore[Postal Code]" tableColumnId="12"/>
      <queryTableField id="13" name="Sample - Superstore[Region]" tableColumnId="13"/>
      <queryTableField id="14" name="Sample - Superstore[Product ID]" tableColumnId="14"/>
      <queryTableField id="15" name="Sample - Superstore[Category]" tableColumnId="15"/>
      <queryTableField id="16" name="Sample - Superstore[Sub-Category]" tableColumnId="16"/>
      <queryTableField id="17" name="Sample - Superstore[Product Name]" tableColumnId="17"/>
      <queryTableField id="18" name="Sample - Superstore[Sales]" tableColumnId="18"/>
      <queryTableField id="19" name="Sample - Superstore[Quantity]" tableColumnId="19"/>
      <queryTableField id="20" name="Sample - Superstore[Unit Price]" tableColumnId="20"/>
      <queryTableField id="21" name="Sample - Superstore[GOGS]" tableColumnId="21"/>
      <queryTableField id="22" name="Sample - Superstore[Discount]" tableColumnId="22"/>
      <queryTableField id="23" name="Sample - Superstore[Discount Value]" tableColumnId="23"/>
      <queryTableField id="24" name="Sample - Superstore[Profit]" tableColumnId="24"/>
      <queryTableField id="25" name="Sample - Superstore[Lead Time]" tableColumnId="25"/>
      <queryTableField id="26" name="Sample - Superstore[Year]" tableColumnId="26"/>
      <queryTableField id="27" name="Sample - Superstore[Month]" tableColumnId="27"/>
      <queryTableField id="28" name="Sample - Superstore[Ship Date (Year)]" tableColumnId="28"/>
    </queryTableFields>
  </queryTableRefresh>
  <extLst>
    <ext xmlns:x15="http://schemas.microsoft.com/office/spreadsheetml/2010/11/main" uri="{883FBD77-0823-4a55-B5E3-86C4891E6966}">
      <x15:queryTable drillThrough="1"/>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2AAD3789-37BF-4F7C-9741-00BA05DF85F4}" sourceName="[Sample - Superstore].[Year]">
  <pivotTables>
    <pivotTable tabId="10" name="MAp states"/>
    <pivotTable tabId="2" name="Profit Margin"/>
    <pivotTable tabId="2" name="Total Order"/>
    <pivotTable tabId="2" name="Total Profit"/>
    <pivotTable tabId="2" name="Total Quantiy "/>
    <pivotTable tabId="2" name="Total Sales"/>
    <pivotTable tabId="17" name="Monthly Profit  Trend "/>
    <pivotTable tabId="11" name="Profit Region"/>
    <pivotTable tabId="10" name="PivotTable33"/>
    <pivotTable tabId="10" name="Profit State"/>
    <pivotTable tabId="5" name="Top cusyomer "/>
    <pivotTable tabId="5" name="Loss customers "/>
    <pivotTable tabId="2" name="contry"/>
    <pivotTable tabId="12" name="Profit category"/>
    <pivotTable tabId="9" name="PivotTable29"/>
    <pivotTable tabId="9" name="Profit City"/>
    <pivotTable tabId="11" name="PivotTable35"/>
    <pivotTable tabId="13" name="Profit Subcategory"/>
    <pivotTable tabId="6" name="Segment provit"/>
    <pivotTable tabId="4" name="Ordedr Ship"/>
    <pivotTable tabId="4" name="Profit Ship "/>
  </pivotTables>
  <data>
    <olap pivotCacheId="280090327">
      <levels count="2">
        <level uniqueName="[Sample - Superstore].[Year].[(All)]" sourceCaption="(All)" count="0"/>
        <level uniqueName="[Sample - Superstore].[Year].[Year]" sourceCaption="Year" count="4">
          <ranges>
            <range startItem="0">
              <i n="[Sample - Superstore].[Year].&amp;[2014]" c="2014"/>
              <i n="[Sample - Superstore].[Year].&amp;[2015]" c="2015"/>
              <i n="[Sample - Superstore].[Year].&amp;[2016]" c="2016"/>
              <i n="[Sample - Superstore].[Year].&amp;[2017]" c="2017"/>
            </range>
          </ranges>
        </level>
      </levels>
      <selections count="1">
        <selection n="[Sample - Superstore].[Yea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559787D3-89DD-495E-B98F-6BAC99BA8121}" sourceName="[Sample - Superstore].[Segment]">
  <pivotTables>
    <pivotTable tabId="6" name="Segment provit"/>
    <pivotTable tabId="5" name="Top cusyomer "/>
    <pivotTable tabId="12" name="Profit category"/>
    <pivotTable tabId="13" name="Profit Subcategory"/>
    <pivotTable tabId="4" name="Ordedr Ship"/>
    <pivotTable tabId="4" name="Profit Ship "/>
    <pivotTable tabId="9" name="PivotTable29"/>
  </pivotTables>
  <data>
    <olap pivotCacheId="280090327">
      <levels count="2">
        <level uniqueName="[Sample - Superstore].[Segment].[(All)]" sourceCaption="(All)" count="0"/>
        <level uniqueName="[Sample - Superstore].[Segment].[Segment]" sourceCaption="Segment" count="3">
          <ranges>
            <range startItem="0">
              <i n="[Sample - Superstore].[Segment].&amp;[Consumer]" c="Consumer"/>
              <i n="[Sample - Superstore].[Segment].&amp;[Corporate]" c="Corporate"/>
              <i n="[Sample - Superstore].[Segment].&amp;[Home Office]" c="Home Office"/>
            </range>
          </ranges>
        </level>
      </levels>
      <selections count="1">
        <selection n="[Sample - Superstore].[Segment].[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5DC6D50-2E8A-45A9-8346-2A10A407C570}" sourceName="[Sample - Superstore].[Region]">
  <pivotTables>
    <pivotTable tabId="11" name="Profit Region"/>
    <pivotTable tabId="9" name="Profit City"/>
    <pivotTable tabId="11" name="PivotTable35"/>
    <pivotTable tabId="4" name="Profit Ship "/>
  </pivotTables>
  <data>
    <olap pivotCacheId="721906556">
      <levels count="2">
        <level uniqueName="[Sample - Superstore].[Region].[(All)]" sourceCaption="(All)" count="0"/>
        <level uniqueName="[Sample - Superstore].[Region].[Region]" sourceCaption="Region" count="4">
          <ranges>
            <range startItem="0">
              <i n="[Sample - Superstore].[Region].&amp;[Central]" c="Central"/>
              <i n="[Sample - Superstore].[Region].&amp;[East]" c="East"/>
              <i n="[Sample - Superstore].[Region].&amp;[South]" c="South"/>
              <i n="[Sample - Superstore].[Region].&amp;[West]" c="West"/>
            </range>
          </ranges>
        </level>
      </levels>
      <selections count="1">
        <selection n="[Sample - Superstore].[Region].[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165B4C8C-7E15-4BD6-B5A7-7F534B4398F7}" cache="Slicer_Year" caption="Year" columnCount="4" showCaption="0" level="1" rowHeight="252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9FAA4EBB-1359-4860-91C1-8B53DF383069}" cache="Slicer_Year" caption="Year" columnCount="4" showCaption="0" level="1" rowHeight="252000"/>
  <slicer name="Years" xr10:uid="{8B6F9EED-C165-4E4B-BE0D-DF9599E28D10}" cache="Slicer_Year" caption="Years" columnCount="4" showCaption="0" level="1" rowHeight="384175"/>
  <slicer name="Segment" xr10:uid="{9D04B21C-DED0-46BF-BE47-7B04FB61C4B1}" cache="Slicer_Segment" caption="Segment" columnCount="3" showCaption="0" level="1" rowHeight="384175"/>
  <slicer name="Region" xr10:uid="{67C79513-09C8-4D65-9788-D9452B25513F}" cache="Slicer_Region" caption="Region" columnCount="4" showCaption="0" level="1" rowHeight="384175"/>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A56D3C-C5FA-4C06-BDB9-0B08D74B0AAC}" name="Table_ExternalData_1" displayName="Table_ExternalData_1" ref="A3:AB1003" tableType="queryTable" totalsRowShown="0" headerRowDxfId="147" dataDxfId="146">
  <autoFilter ref="A3:AB1003" xr:uid="{30A56D3C-C5FA-4C06-BDB9-0B08D74B0AAC}"/>
  <tableColumns count="28">
    <tableColumn id="1" xr3:uid="{E84971C7-D2A7-4455-9943-B5B181E4258C}" uniqueName="1" name="Sample - Superstore[Row ID]" queryTableFieldId="1" dataDxfId="145"/>
    <tableColumn id="2" xr3:uid="{C137851A-B04F-42E9-ADAF-D570F595E013}" uniqueName="2" name="Sample - Superstore[Order ID]" queryTableFieldId="2" dataDxfId="144"/>
    <tableColumn id="3" xr3:uid="{6946D598-6269-48E3-B3CC-3692BD24DF59}" uniqueName="3" name="Sample - Superstore[Order Date]" queryTableFieldId="3" dataDxfId="143"/>
    <tableColumn id="4" xr3:uid="{A606FDE7-07DB-4BDF-AA34-77758DBCA1D0}" uniqueName="4" name="Sample - Superstore[Ship Date]" queryTableFieldId="4" dataDxfId="142"/>
    <tableColumn id="5" xr3:uid="{FD87E74A-4D54-4DFE-AFA2-20A414EB9777}" uniqueName="5" name="Sample - Superstore[Ship Mode]" queryTableFieldId="5" dataDxfId="141"/>
    <tableColumn id="6" xr3:uid="{B7B4EB2E-1C7A-4BAF-8C92-45B15D1C92BE}" uniqueName="6" name="Sample - Superstore[Customer ID]" queryTableFieldId="6" dataDxfId="140"/>
    <tableColumn id="7" xr3:uid="{972C4A8B-0323-4375-9EBF-C065B6B5D86F}" uniqueName="7" name="Sample - Superstore[Customer Name]" queryTableFieldId="7" dataDxfId="139"/>
    <tableColumn id="8" xr3:uid="{F4CB03B7-3C9F-4A8C-9A46-D2424CD61501}" uniqueName="8" name="Sample - Superstore[Segment]" queryTableFieldId="8" dataDxfId="138"/>
    <tableColumn id="9" xr3:uid="{92E71308-0DF8-48D2-BA1A-7BCF1A9703DC}" uniqueName="9" name="Sample - Superstore[Country]" queryTableFieldId="9" dataDxfId="137"/>
    <tableColumn id="10" xr3:uid="{A7259BD2-3A83-4D87-BA83-3EEC7BE8BA6C}" uniqueName="10" name="Sample - Superstore[City]" queryTableFieldId="10" dataDxfId="136"/>
    <tableColumn id="11" xr3:uid="{A331BDFA-ED93-4CAF-96AB-D6DCD4F6F89E}" uniqueName="11" name="Sample - Superstore[State]" queryTableFieldId="11" dataDxfId="135"/>
    <tableColumn id="12" xr3:uid="{125C7E55-21BC-4DF6-9239-149BAD19E374}" uniqueName="12" name="Sample - Superstore[Postal Code]" queryTableFieldId="12" dataDxfId="134"/>
    <tableColumn id="13" xr3:uid="{0D1B9388-D18E-4EBB-8340-CCB5C0215E44}" uniqueName="13" name="Sample - Superstore[Region]" queryTableFieldId="13" dataDxfId="133"/>
    <tableColumn id="14" xr3:uid="{E5B84681-74DD-46A0-9378-30F7D0E0A0F2}" uniqueName="14" name="Sample - Superstore[Product ID]" queryTableFieldId="14" dataDxfId="132"/>
    <tableColumn id="15" xr3:uid="{B3513109-D25B-4F9C-A8B0-9C5BB3D75E77}" uniqueName="15" name="Sample - Superstore[Category]" queryTableFieldId="15" dataDxfId="131"/>
    <tableColumn id="16" xr3:uid="{01E4DC0D-29EC-4D0B-8CF2-D00CC5B3736F}" uniqueName="16" name="Sample - Superstore[Sub-Category]" queryTableFieldId="16" dataDxfId="130"/>
    <tableColumn id="17" xr3:uid="{4C5ADE7F-D8EF-4252-8C6B-FF9540D792D9}" uniqueName="17" name="Sample - Superstore[Product Name]" queryTableFieldId="17" dataDxfId="129"/>
    <tableColumn id="18" xr3:uid="{4AB101AD-2FA5-425D-A7C1-259676EE9127}" uniqueName="18" name="Sample - Superstore[Sales]" queryTableFieldId="18" dataDxfId="128"/>
    <tableColumn id="19" xr3:uid="{CE0743E6-7942-4736-AAF5-869D3EA77C72}" uniqueName="19" name="Sample - Superstore[Quantity]" queryTableFieldId="19" dataDxfId="127"/>
    <tableColumn id="20" xr3:uid="{9E4B1436-1B0D-4EF3-BC25-50575D245EE4}" uniqueName="20" name="Sample - Superstore[Unit Price]" queryTableFieldId="20" dataDxfId="126"/>
    <tableColumn id="21" xr3:uid="{B3539D66-8865-4054-9E18-DAD708BF483D}" uniqueName="21" name="Sample - Superstore[GOGS]" queryTableFieldId="21" dataDxfId="125"/>
    <tableColumn id="22" xr3:uid="{23E9A31C-24F8-4DB0-865D-6A8032054176}" uniqueName="22" name="Sample - Superstore[Discount]" queryTableFieldId="22" dataDxfId="124"/>
    <tableColumn id="23" xr3:uid="{E6DB81B1-88ED-4C18-9E58-4168157B03E7}" uniqueName="23" name="Sample - Superstore[Discount Value]" queryTableFieldId="23" dataDxfId="123"/>
    <tableColumn id="24" xr3:uid="{D2E61775-5C4D-499F-83F9-6A4A2EE14769}" uniqueName="24" name="Sample - Superstore[Profit]" queryTableFieldId="24" dataDxfId="122"/>
    <tableColumn id="25" xr3:uid="{34E064BB-075A-4FF7-B534-656044A329AC}" uniqueName="25" name="Sample - Superstore[Lead Time]" queryTableFieldId="25" dataDxfId="121"/>
    <tableColumn id="26" xr3:uid="{F2267607-AF25-45AC-9128-78E9181A0286}" uniqueName="26" name="Sample - Superstore[Year]" queryTableFieldId="26" dataDxfId="120"/>
    <tableColumn id="27" xr3:uid="{1F16DB1C-71E6-41D0-924B-3E41348BA83F}" uniqueName="27" name="Sample - Superstore[Month]" queryTableFieldId="27" dataDxfId="119"/>
    <tableColumn id="28" xr3:uid="{C0859470-5A42-44E6-B47C-C5100BEA2CC4}" uniqueName="28" name="Sample - Superstore[Ship Date (Year)]" queryTableFieldId="28" dataDxfId="11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7.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 Id="rId4"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13.xml"/><Relationship Id="rId1" Type="http://schemas.openxmlformats.org/officeDocument/2006/relationships/pivotTable" Target="../pivotTables/pivotTable1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14.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ivotTable" Target="../pivotTables/pivotTable16.xml"/><Relationship Id="rId1" Type="http://schemas.openxmlformats.org/officeDocument/2006/relationships/pivotTable" Target="../pivotTables/pivotTable15.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19.xml"/><Relationship Id="rId2" Type="http://schemas.openxmlformats.org/officeDocument/2006/relationships/pivotTable" Target="../pivotTables/pivotTable18.xml"/><Relationship Id="rId1" Type="http://schemas.openxmlformats.org/officeDocument/2006/relationships/pivotTable" Target="../pivotTables/pivotTable17.xml"/><Relationship Id="rId4"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ivotTable" Target="../pivotTables/pivotTable21.xml"/><Relationship Id="rId1" Type="http://schemas.openxmlformats.org/officeDocument/2006/relationships/pivotTable" Target="../pivotTables/pivotTable20.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22.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EED6F1-FE85-4006-9788-0C6868708CAA}">
  <sheetPr codeName="Sheet1">
    <tabColor rgb="FF7468A8"/>
  </sheetPr>
  <dimension ref="A2:X14"/>
  <sheetViews>
    <sheetView showGridLines="0" showRowColHeaders="0" tabSelected="1" zoomScale="70" zoomScaleNormal="70" workbookViewId="0"/>
  </sheetViews>
  <sheetFormatPr defaultRowHeight="15" x14ac:dyDescent="0.25"/>
  <cols>
    <col min="1" max="22" width="9.140625" style="14"/>
    <col min="23" max="23" width="9.140625" style="14" customWidth="1"/>
    <col min="24" max="16384" width="9.140625" style="14"/>
  </cols>
  <sheetData>
    <row r="2" spans="1:24" x14ac:dyDescent="0.25">
      <c r="W2" s="14" t="s">
        <v>968</v>
      </c>
    </row>
    <row r="3" spans="1:24" x14ac:dyDescent="0.25">
      <c r="A3" s="14" t="s">
        <v>968</v>
      </c>
      <c r="X3" s="14" t="s">
        <v>968</v>
      </c>
    </row>
    <row r="14" spans="1:24" x14ac:dyDescent="0.25">
      <c r="M14" s="8"/>
    </row>
  </sheetData>
  <sheetProtection sheet="1" objects="1" scenarios="1" autoFilter="0" pivotTables="0"/>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FE4326-668E-4780-BF19-C814609F229E}">
  <sheetPr codeName="Sheet14">
    <tabColor rgb="FF9F97C3"/>
  </sheetPr>
  <dimension ref="A3:M14"/>
  <sheetViews>
    <sheetView showGridLines="0" showRowColHeaders="0" zoomScale="49" zoomScaleNormal="49" workbookViewId="0"/>
  </sheetViews>
  <sheetFormatPr defaultRowHeight="15" x14ac:dyDescent="0.25"/>
  <cols>
    <col min="1" max="22" width="9.140625" style="14"/>
    <col min="23" max="23" width="9.140625" style="14" customWidth="1"/>
    <col min="24" max="16384" width="9.140625" style="14"/>
  </cols>
  <sheetData>
    <row r="3" spans="1:13" x14ac:dyDescent="0.25">
      <c r="A3" s="14" t="s">
        <v>968</v>
      </c>
    </row>
    <row r="14" spans="1:13" x14ac:dyDescent="0.25">
      <c r="M14" s="8"/>
    </row>
  </sheetData>
  <sheetProtection sheet="1" objects="1" scenarios="1" autoFilter="0" pivotTables="0"/>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CF56D-ED8D-440B-80BF-EFEEC632C642}">
  <sheetPr codeName="Sheet13"/>
  <dimension ref="A1"/>
  <sheetViews>
    <sheetView topLeftCell="B9945" workbookViewId="0">
      <selection activeCell="D9952" sqref="D9952"/>
    </sheetView>
  </sheetViews>
  <sheetFormatPr defaultRowHeight="15" x14ac:dyDescent="0.25"/>
  <cols>
    <col min="1" max="1" width="13.140625" bestFit="1" customWidth="1"/>
    <col min="2" max="2" width="16.5703125" bestFit="1" customWidth="1"/>
    <col min="3" max="3" width="17.7109375" bestFit="1" customWidth="1"/>
    <col min="4" max="4" width="19" bestFit="1"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0A664-3C20-47D5-A84C-8055CC53DAF1}">
  <dimension ref="A2:AB1003"/>
  <sheetViews>
    <sheetView topLeftCell="A147" workbookViewId="0">
      <selection activeCell="B11" sqref="B11"/>
    </sheetView>
  </sheetViews>
  <sheetFormatPr defaultRowHeight="15" x14ac:dyDescent="0.25"/>
  <cols>
    <col min="1" max="1" width="29.28515625" style="17" bestFit="1" customWidth="1"/>
    <col min="2" max="2" width="30.5703125" style="17" bestFit="1" customWidth="1"/>
    <col min="3" max="3" width="33" style="17" bestFit="1" customWidth="1"/>
    <col min="4" max="4" width="31.5703125" style="17" bestFit="1" customWidth="1"/>
    <col min="5" max="5" width="32.85546875" style="17" bestFit="1" customWidth="1"/>
    <col min="6" max="6" width="34.140625" style="17" bestFit="1" customWidth="1"/>
    <col min="7" max="7" width="37.7109375" style="17" bestFit="1" customWidth="1"/>
    <col min="8" max="8" width="31" style="17" bestFit="1" customWidth="1"/>
    <col min="9" max="9" width="30.140625" style="17" bestFit="1" customWidth="1"/>
    <col min="10" max="10" width="26.42578125" style="17" bestFit="1" customWidth="1"/>
    <col min="11" max="11" width="27.5703125" style="17" bestFit="1" customWidth="1"/>
    <col min="12" max="12" width="33.7109375" style="17" bestFit="1" customWidth="1"/>
    <col min="13" max="13" width="29.28515625" style="17" bestFit="1" customWidth="1"/>
    <col min="14" max="14" width="32.42578125" style="17" bestFit="1" customWidth="1"/>
    <col min="15" max="15" width="31" style="17" bestFit="1" customWidth="1"/>
    <col min="16" max="16" width="35.140625" style="17" bestFit="1" customWidth="1"/>
    <col min="17" max="17" width="81.140625" style="17" bestFit="1" customWidth="1"/>
    <col min="18" max="18" width="27.5703125" style="17" bestFit="1" customWidth="1"/>
    <col min="19" max="19" width="30.85546875" style="17" bestFit="1" customWidth="1"/>
    <col min="20" max="20" width="32" style="17" bestFit="1" customWidth="1"/>
    <col min="21" max="21" width="28.42578125" style="17" bestFit="1" customWidth="1"/>
    <col min="22" max="22" width="30.85546875" style="17" bestFit="1" customWidth="1"/>
    <col min="23" max="23" width="36.7109375" style="17" bestFit="1" customWidth="1"/>
    <col min="24" max="24" width="28.140625" style="17" bestFit="1" customWidth="1"/>
    <col min="25" max="25" width="32.28515625" style="17" bestFit="1" customWidth="1"/>
    <col min="26" max="26" width="27" style="17" bestFit="1" customWidth="1"/>
    <col min="27" max="27" width="29.140625" style="17" bestFit="1" customWidth="1"/>
    <col min="28" max="28" width="37.7109375" style="17" bestFit="1" customWidth="1"/>
    <col min="29" max="16384" width="9.140625" style="17"/>
  </cols>
  <sheetData>
    <row r="2" spans="1:28" x14ac:dyDescent="0.25">
      <c r="A2" s="18"/>
    </row>
    <row r="3" spans="1:28" x14ac:dyDescent="0.25">
      <c r="A3" s="17" t="s">
        <v>986</v>
      </c>
      <c r="B3" s="17" t="s">
        <v>987</v>
      </c>
      <c r="C3" s="17" t="s">
        <v>988</v>
      </c>
      <c r="D3" s="17" t="s">
        <v>989</v>
      </c>
      <c r="E3" s="17" t="s">
        <v>990</v>
      </c>
      <c r="F3" s="17" t="s">
        <v>991</v>
      </c>
      <c r="G3" s="17" t="s">
        <v>992</v>
      </c>
      <c r="H3" s="17" t="s">
        <v>993</v>
      </c>
      <c r="I3" s="17" t="s">
        <v>994</v>
      </c>
      <c r="J3" s="17" t="s">
        <v>995</v>
      </c>
      <c r="K3" s="17" t="s">
        <v>996</v>
      </c>
      <c r="L3" s="17" t="s">
        <v>997</v>
      </c>
      <c r="M3" s="17" t="s">
        <v>998</v>
      </c>
      <c r="N3" s="17" t="s">
        <v>999</v>
      </c>
      <c r="O3" s="17" t="s">
        <v>1000</v>
      </c>
      <c r="P3" s="17" t="s">
        <v>1001</v>
      </c>
      <c r="Q3" s="17" t="s">
        <v>1002</v>
      </c>
      <c r="R3" s="17" t="s">
        <v>1003</v>
      </c>
      <c r="S3" s="17" t="s">
        <v>1004</v>
      </c>
      <c r="T3" s="17" t="s">
        <v>1005</v>
      </c>
      <c r="U3" s="17" t="s">
        <v>1006</v>
      </c>
      <c r="V3" s="17" t="s">
        <v>1007</v>
      </c>
      <c r="W3" s="17" t="s">
        <v>1008</v>
      </c>
      <c r="X3" s="17" t="s">
        <v>1009</v>
      </c>
      <c r="Y3" s="17" t="s">
        <v>1010</v>
      </c>
      <c r="Z3" s="17" t="s">
        <v>1011</v>
      </c>
      <c r="AA3" s="17" t="s">
        <v>1012</v>
      </c>
      <c r="AB3" s="17" t="s">
        <v>1013</v>
      </c>
    </row>
    <row r="4" spans="1:28" x14ac:dyDescent="0.25">
      <c r="A4" s="17">
        <v>27</v>
      </c>
      <c r="B4" s="17" t="s">
        <v>1014</v>
      </c>
      <c r="C4" s="19">
        <v>42385</v>
      </c>
      <c r="D4" s="19">
        <v>42389</v>
      </c>
      <c r="E4" s="17" t="s">
        <v>4</v>
      </c>
      <c r="F4" s="17" t="s">
        <v>1015</v>
      </c>
      <c r="G4" s="17" t="s">
        <v>234</v>
      </c>
      <c r="H4" s="17" t="s">
        <v>8</v>
      </c>
      <c r="I4" s="17" t="s">
        <v>671</v>
      </c>
      <c r="J4" s="17" t="s">
        <v>795</v>
      </c>
      <c r="K4" s="17" t="s">
        <v>908</v>
      </c>
      <c r="L4" s="17">
        <v>90049</v>
      </c>
      <c r="M4" s="17" t="s">
        <v>957</v>
      </c>
      <c r="N4" s="17" t="s">
        <v>1016</v>
      </c>
      <c r="O4" s="17" t="s">
        <v>961</v>
      </c>
      <c r="P4" s="17" t="s">
        <v>962</v>
      </c>
      <c r="Q4" s="17" t="s">
        <v>1017</v>
      </c>
      <c r="R4" s="17">
        <v>90.57</v>
      </c>
      <c r="S4" s="17">
        <v>3</v>
      </c>
      <c r="T4" s="17" t="s">
        <v>1018</v>
      </c>
      <c r="U4" s="17" t="s">
        <v>1019</v>
      </c>
      <c r="V4" s="17">
        <v>0</v>
      </c>
      <c r="W4" s="17" t="s">
        <v>1020</v>
      </c>
      <c r="X4" s="17">
        <v>11.774100000000001</v>
      </c>
      <c r="Y4" s="17">
        <v>4</v>
      </c>
      <c r="Z4" s="17">
        <v>2016</v>
      </c>
      <c r="AA4" s="17" t="s">
        <v>16</v>
      </c>
      <c r="AB4" s="17" t="s">
        <v>1021</v>
      </c>
    </row>
    <row r="5" spans="1:28" x14ac:dyDescent="0.25">
      <c r="A5" s="17">
        <v>43</v>
      </c>
      <c r="B5" s="17" t="s">
        <v>1022</v>
      </c>
      <c r="C5" s="19">
        <v>42568</v>
      </c>
      <c r="D5" s="19">
        <v>42573</v>
      </c>
      <c r="E5" s="17" t="s">
        <v>5</v>
      </c>
      <c r="F5" s="17" t="s">
        <v>1023</v>
      </c>
      <c r="G5" s="17" t="s">
        <v>975</v>
      </c>
      <c r="H5" s="17" t="s">
        <v>9</v>
      </c>
      <c r="I5" s="17" t="s">
        <v>671</v>
      </c>
      <c r="J5" s="17" t="s">
        <v>795</v>
      </c>
      <c r="K5" s="17" t="s">
        <v>908</v>
      </c>
      <c r="L5" s="17">
        <v>90049</v>
      </c>
      <c r="M5" s="17" t="s">
        <v>957</v>
      </c>
      <c r="N5" s="17" t="s">
        <v>1024</v>
      </c>
      <c r="O5" s="17" t="s">
        <v>960</v>
      </c>
      <c r="P5" s="17" t="s">
        <v>977</v>
      </c>
      <c r="Q5" s="17" t="s">
        <v>1025</v>
      </c>
      <c r="R5" s="17">
        <v>77.88</v>
      </c>
      <c r="S5" s="17">
        <v>2</v>
      </c>
      <c r="T5" s="17" t="s">
        <v>1026</v>
      </c>
      <c r="U5" s="17" t="s">
        <v>1027</v>
      </c>
      <c r="V5" s="17">
        <v>0</v>
      </c>
      <c r="W5" s="17" t="s">
        <v>1020</v>
      </c>
      <c r="X5" s="17">
        <v>3.8940000000000001</v>
      </c>
      <c r="Y5" s="17">
        <v>5</v>
      </c>
      <c r="Z5" s="17">
        <v>2016</v>
      </c>
      <c r="AA5" s="17" t="s">
        <v>17</v>
      </c>
      <c r="AB5" s="17" t="s">
        <v>1021</v>
      </c>
    </row>
    <row r="6" spans="1:28" x14ac:dyDescent="0.25">
      <c r="A6" s="17">
        <v>514</v>
      </c>
      <c r="B6" s="17" t="s">
        <v>1028</v>
      </c>
      <c r="C6" s="19">
        <v>43090</v>
      </c>
      <c r="D6" s="19">
        <v>43094</v>
      </c>
      <c r="E6" s="17" t="s">
        <v>5</v>
      </c>
      <c r="F6" s="17" t="s">
        <v>1029</v>
      </c>
      <c r="G6" s="17" t="s">
        <v>1030</v>
      </c>
      <c r="H6" s="17" t="s">
        <v>8</v>
      </c>
      <c r="I6" s="17" t="s">
        <v>671</v>
      </c>
      <c r="J6" s="17" t="s">
        <v>795</v>
      </c>
      <c r="K6" s="17" t="s">
        <v>908</v>
      </c>
      <c r="L6" s="17">
        <v>90049</v>
      </c>
      <c r="M6" s="17" t="s">
        <v>957</v>
      </c>
      <c r="N6" s="17" t="s">
        <v>1031</v>
      </c>
      <c r="O6" s="17" t="s">
        <v>960</v>
      </c>
      <c r="P6" s="17" t="s">
        <v>1032</v>
      </c>
      <c r="Q6" s="17" t="s">
        <v>1033</v>
      </c>
      <c r="R6" s="17">
        <v>6.63</v>
      </c>
      <c r="S6" s="17">
        <v>3</v>
      </c>
      <c r="T6" s="17" t="s">
        <v>1034</v>
      </c>
      <c r="U6" s="17" t="s">
        <v>1035</v>
      </c>
      <c r="V6" s="17">
        <v>0</v>
      </c>
      <c r="W6" s="17" t="s">
        <v>1020</v>
      </c>
      <c r="X6" s="17">
        <v>1.7901</v>
      </c>
      <c r="Y6" s="17">
        <v>4</v>
      </c>
      <c r="Z6" s="17">
        <v>2017</v>
      </c>
      <c r="AA6" s="17" t="s">
        <v>14</v>
      </c>
      <c r="AB6" s="17" t="s">
        <v>1036</v>
      </c>
    </row>
    <row r="7" spans="1:28" x14ac:dyDescent="0.25">
      <c r="A7" s="17">
        <v>515</v>
      </c>
      <c r="B7" s="17" t="s">
        <v>1028</v>
      </c>
      <c r="C7" s="19">
        <v>43090</v>
      </c>
      <c r="D7" s="19">
        <v>43094</v>
      </c>
      <c r="E7" s="17" t="s">
        <v>5</v>
      </c>
      <c r="F7" s="17" t="s">
        <v>1029</v>
      </c>
      <c r="G7" s="17" t="s">
        <v>1030</v>
      </c>
      <c r="H7" s="17" t="s">
        <v>8</v>
      </c>
      <c r="I7" s="17" t="s">
        <v>671</v>
      </c>
      <c r="J7" s="17" t="s">
        <v>795</v>
      </c>
      <c r="K7" s="17" t="s">
        <v>908</v>
      </c>
      <c r="L7" s="17">
        <v>90049</v>
      </c>
      <c r="M7" s="17" t="s">
        <v>957</v>
      </c>
      <c r="N7" s="17" t="s">
        <v>1037</v>
      </c>
      <c r="O7" s="17" t="s">
        <v>960</v>
      </c>
      <c r="P7" s="17" t="s">
        <v>1032</v>
      </c>
      <c r="Q7" s="17" t="s">
        <v>1038</v>
      </c>
      <c r="R7" s="17">
        <v>5.88</v>
      </c>
      <c r="S7" s="17">
        <v>2</v>
      </c>
      <c r="T7" s="17" t="s">
        <v>1039</v>
      </c>
      <c r="U7" s="17" t="s">
        <v>1040</v>
      </c>
      <c r="V7" s="17">
        <v>0</v>
      </c>
      <c r="W7" s="17" t="s">
        <v>1020</v>
      </c>
      <c r="X7" s="17">
        <v>1.7052</v>
      </c>
      <c r="Y7" s="17">
        <v>4</v>
      </c>
      <c r="Z7" s="17">
        <v>2017</v>
      </c>
      <c r="AA7" s="17" t="s">
        <v>14</v>
      </c>
      <c r="AB7" s="17" t="s">
        <v>1036</v>
      </c>
    </row>
    <row r="8" spans="1:28" x14ac:dyDescent="0.25">
      <c r="A8" s="17">
        <v>1606</v>
      </c>
      <c r="B8" s="17" t="s">
        <v>1041</v>
      </c>
      <c r="C8" s="19">
        <v>42479</v>
      </c>
      <c r="D8" s="19">
        <v>42484</v>
      </c>
      <c r="E8" s="17" t="s">
        <v>4</v>
      </c>
      <c r="F8" s="17" t="s">
        <v>1042</v>
      </c>
      <c r="G8" s="17" t="s">
        <v>308</v>
      </c>
      <c r="H8" s="17" t="s">
        <v>8</v>
      </c>
      <c r="I8" s="17" t="s">
        <v>671</v>
      </c>
      <c r="J8" s="17" t="s">
        <v>795</v>
      </c>
      <c r="K8" s="17" t="s">
        <v>908</v>
      </c>
      <c r="L8" s="17">
        <v>90049</v>
      </c>
      <c r="M8" s="17" t="s">
        <v>957</v>
      </c>
      <c r="N8" s="17" t="s">
        <v>1043</v>
      </c>
      <c r="O8" s="17" t="s">
        <v>960</v>
      </c>
      <c r="P8" s="17" t="s">
        <v>1032</v>
      </c>
      <c r="Q8" s="17" t="s">
        <v>1044</v>
      </c>
      <c r="R8" s="17">
        <v>5.46</v>
      </c>
      <c r="S8" s="17">
        <v>3</v>
      </c>
      <c r="T8" s="17" t="s">
        <v>1045</v>
      </c>
      <c r="U8" s="17" t="s">
        <v>1046</v>
      </c>
      <c r="V8" s="17">
        <v>0</v>
      </c>
      <c r="W8" s="17" t="s">
        <v>1020</v>
      </c>
      <c r="X8" s="17">
        <v>1.5287999999999999</v>
      </c>
      <c r="Y8" s="17">
        <v>5</v>
      </c>
      <c r="Z8" s="17">
        <v>2016</v>
      </c>
      <c r="AA8" s="17" t="s">
        <v>12</v>
      </c>
      <c r="AB8" s="17" t="s">
        <v>1021</v>
      </c>
    </row>
    <row r="9" spans="1:28" x14ac:dyDescent="0.25">
      <c r="A9" s="17">
        <v>1607</v>
      </c>
      <c r="B9" s="17" t="s">
        <v>1041</v>
      </c>
      <c r="C9" s="19">
        <v>42479</v>
      </c>
      <c r="D9" s="19">
        <v>42484</v>
      </c>
      <c r="E9" s="17" t="s">
        <v>4</v>
      </c>
      <c r="F9" s="17" t="s">
        <v>1042</v>
      </c>
      <c r="G9" s="17" t="s">
        <v>308</v>
      </c>
      <c r="H9" s="17" t="s">
        <v>8</v>
      </c>
      <c r="I9" s="17" t="s">
        <v>671</v>
      </c>
      <c r="J9" s="17" t="s">
        <v>795</v>
      </c>
      <c r="K9" s="17" t="s">
        <v>908</v>
      </c>
      <c r="L9" s="17">
        <v>90049</v>
      </c>
      <c r="M9" s="17" t="s">
        <v>957</v>
      </c>
      <c r="N9" s="17" t="s">
        <v>1047</v>
      </c>
      <c r="O9" s="17" t="s">
        <v>960</v>
      </c>
      <c r="P9" s="17" t="s">
        <v>1032</v>
      </c>
      <c r="Q9" s="17" t="s">
        <v>1048</v>
      </c>
      <c r="R9" s="17">
        <v>73.2</v>
      </c>
      <c r="S9" s="17">
        <v>5</v>
      </c>
      <c r="T9" s="17" t="s">
        <v>1049</v>
      </c>
      <c r="U9" s="17" t="s">
        <v>1050</v>
      </c>
      <c r="V9" s="17">
        <v>0</v>
      </c>
      <c r="W9" s="17" t="s">
        <v>1020</v>
      </c>
      <c r="X9" s="17">
        <v>21.228000000000002</v>
      </c>
      <c r="Y9" s="17">
        <v>5</v>
      </c>
      <c r="Z9" s="17">
        <v>2016</v>
      </c>
      <c r="AA9" s="17" t="s">
        <v>12</v>
      </c>
      <c r="AB9" s="17" t="s">
        <v>1021</v>
      </c>
    </row>
    <row r="10" spans="1:28" x14ac:dyDescent="0.25">
      <c r="A10" s="17">
        <v>1609</v>
      </c>
      <c r="B10" s="17" t="s">
        <v>1041</v>
      </c>
      <c r="C10" s="19">
        <v>42479</v>
      </c>
      <c r="D10" s="19">
        <v>42484</v>
      </c>
      <c r="E10" s="17" t="s">
        <v>4</v>
      </c>
      <c r="F10" s="17" t="s">
        <v>1042</v>
      </c>
      <c r="G10" s="17" t="s">
        <v>308</v>
      </c>
      <c r="H10" s="17" t="s">
        <v>8</v>
      </c>
      <c r="I10" s="17" t="s">
        <v>671</v>
      </c>
      <c r="J10" s="17" t="s">
        <v>795</v>
      </c>
      <c r="K10" s="17" t="s">
        <v>908</v>
      </c>
      <c r="L10" s="17">
        <v>90049</v>
      </c>
      <c r="M10" s="17" t="s">
        <v>957</v>
      </c>
      <c r="N10" s="17" t="s">
        <v>1051</v>
      </c>
      <c r="O10" s="17" t="s">
        <v>960</v>
      </c>
      <c r="P10" s="17" t="s">
        <v>965</v>
      </c>
      <c r="Q10" s="17" t="s">
        <v>1052</v>
      </c>
      <c r="R10" s="17">
        <v>22.72</v>
      </c>
      <c r="S10" s="17">
        <v>4</v>
      </c>
      <c r="T10" s="17" t="s">
        <v>1053</v>
      </c>
      <c r="U10" s="17" t="s">
        <v>1054</v>
      </c>
      <c r="V10" s="17">
        <v>0</v>
      </c>
      <c r="W10" s="17" t="s">
        <v>1020</v>
      </c>
      <c r="X10" s="17">
        <v>10.224</v>
      </c>
      <c r="Y10" s="17">
        <v>5</v>
      </c>
      <c r="Z10" s="17">
        <v>2016</v>
      </c>
      <c r="AA10" s="17" t="s">
        <v>12</v>
      </c>
      <c r="AB10" s="17" t="s">
        <v>1021</v>
      </c>
    </row>
    <row r="11" spans="1:28" x14ac:dyDescent="0.25">
      <c r="A11" s="17">
        <v>1626</v>
      </c>
      <c r="B11" s="17" t="s">
        <v>1055</v>
      </c>
      <c r="C11" s="19">
        <v>42357</v>
      </c>
      <c r="D11" s="19">
        <v>42362</v>
      </c>
      <c r="E11" s="17" t="s">
        <v>5</v>
      </c>
      <c r="F11" s="17" t="s">
        <v>1056</v>
      </c>
      <c r="G11" s="17" t="s">
        <v>300</v>
      </c>
      <c r="H11" s="17" t="s">
        <v>8</v>
      </c>
      <c r="I11" s="17" t="s">
        <v>671</v>
      </c>
      <c r="J11" s="17" t="s">
        <v>795</v>
      </c>
      <c r="K11" s="17" t="s">
        <v>908</v>
      </c>
      <c r="L11" s="17">
        <v>90049</v>
      </c>
      <c r="M11" s="17" t="s">
        <v>957</v>
      </c>
      <c r="N11" s="17" t="s">
        <v>1057</v>
      </c>
      <c r="O11" s="17" t="s">
        <v>961</v>
      </c>
      <c r="P11" s="17" t="s">
        <v>962</v>
      </c>
      <c r="Q11" s="17" t="s">
        <v>1058</v>
      </c>
      <c r="R11" s="17">
        <v>1265.8499999999999</v>
      </c>
      <c r="S11" s="17">
        <v>3</v>
      </c>
      <c r="T11" s="17" t="s">
        <v>1059</v>
      </c>
      <c r="U11" s="17" t="s">
        <v>1060</v>
      </c>
      <c r="V11" s="17">
        <v>0</v>
      </c>
      <c r="W11" s="17" t="s">
        <v>1020</v>
      </c>
      <c r="X11" s="17">
        <v>556.97400000000005</v>
      </c>
      <c r="Y11" s="17">
        <v>5</v>
      </c>
      <c r="Z11" s="17">
        <v>2015</v>
      </c>
      <c r="AA11" s="17" t="s">
        <v>14</v>
      </c>
      <c r="AB11" s="17" t="s">
        <v>1061</v>
      </c>
    </row>
    <row r="12" spans="1:28" x14ac:dyDescent="0.25">
      <c r="A12" s="17">
        <v>1807</v>
      </c>
      <c r="B12" s="17" t="s">
        <v>1062</v>
      </c>
      <c r="C12" s="19">
        <v>42729</v>
      </c>
      <c r="D12" s="19">
        <v>42732</v>
      </c>
      <c r="E12" s="17" t="s">
        <v>2</v>
      </c>
      <c r="F12" s="17" t="s">
        <v>1063</v>
      </c>
      <c r="G12" s="17" t="s">
        <v>980</v>
      </c>
      <c r="H12" s="17" t="s">
        <v>9</v>
      </c>
      <c r="I12" s="17" t="s">
        <v>671</v>
      </c>
      <c r="J12" s="17" t="s">
        <v>795</v>
      </c>
      <c r="K12" s="17" t="s">
        <v>908</v>
      </c>
      <c r="L12" s="17">
        <v>90049</v>
      </c>
      <c r="M12" s="17" t="s">
        <v>957</v>
      </c>
      <c r="N12" s="17" t="s">
        <v>1064</v>
      </c>
      <c r="O12" s="17" t="s">
        <v>960</v>
      </c>
      <c r="P12" s="17" t="s">
        <v>965</v>
      </c>
      <c r="Q12" s="17" t="s">
        <v>1065</v>
      </c>
      <c r="R12" s="17">
        <v>45.36</v>
      </c>
      <c r="S12" s="17">
        <v>7</v>
      </c>
      <c r="T12" s="17" t="s">
        <v>1066</v>
      </c>
      <c r="U12" s="17" t="s">
        <v>1067</v>
      </c>
      <c r="V12" s="17">
        <v>0</v>
      </c>
      <c r="W12" s="17" t="s">
        <v>1020</v>
      </c>
      <c r="X12" s="17">
        <v>21.7728</v>
      </c>
      <c r="Y12" s="17">
        <v>3</v>
      </c>
      <c r="Z12" s="17">
        <v>2016</v>
      </c>
      <c r="AA12" s="17" t="s">
        <v>14</v>
      </c>
      <c r="AB12" s="17" t="s">
        <v>1021</v>
      </c>
    </row>
    <row r="13" spans="1:28" x14ac:dyDescent="0.25">
      <c r="A13" s="17">
        <v>1808</v>
      </c>
      <c r="B13" s="17" t="s">
        <v>1062</v>
      </c>
      <c r="C13" s="19">
        <v>42729</v>
      </c>
      <c r="D13" s="19">
        <v>42732</v>
      </c>
      <c r="E13" s="17" t="s">
        <v>2</v>
      </c>
      <c r="F13" s="17" t="s">
        <v>1063</v>
      </c>
      <c r="G13" s="17" t="s">
        <v>980</v>
      </c>
      <c r="H13" s="17" t="s">
        <v>9</v>
      </c>
      <c r="I13" s="17" t="s">
        <v>671</v>
      </c>
      <c r="J13" s="17" t="s">
        <v>795</v>
      </c>
      <c r="K13" s="17" t="s">
        <v>908</v>
      </c>
      <c r="L13" s="17">
        <v>90049</v>
      </c>
      <c r="M13" s="17" t="s">
        <v>957</v>
      </c>
      <c r="N13" s="17" t="s">
        <v>1068</v>
      </c>
      <c r="O13" s="17" t="s">
        <v>961</v>
      </c>
      <c r="P13" s="17" t="s">
        <v>962</v>
      </c>
      <c r="Q13" s="17" t="s">
        <v>1069</v>
      </c>
      <c r="R13" s="17">
        <v>254.24</v>
      </c>
      <c r="S13" s="17">
        <v>7</v>
      </c>
      <c r="T13" s="17" t="s">
        <v>1070</v>
      </c>
      <c r="U13" s="17" t="s">
        <v>1071</v>
      </c>
      <c r="V13" s="17">
        <v>0</v>
      </c>
      <c r="W13" s="17" t="s">
        <v>1020</v>
      </c>
      <c r="X13" s="17">
        <v>76.272000000000006</v>
      </c>
      <c r="Y13" s="17">
        <v>3</v>
      </c>
      <c r="Z13" s="17">
        <v>2016</v>
      </c>
      <c r="AA13" s="17" t="s">
        <v>14</v>
      </c>
      <c r="AB13" s="17" t="s">
        <v>1021</v>
      </c>
    </row>
    <row r="14" spans="1:28" x14ac:dyDescent="0.25">
      <c r="A14" s="17">
        <v>2060</v>
      </c>
      <c r="B14" s="17" t="s">
        <v>1072</v>
      </c>
      <c r="C14" s="19">
        <v>41943</v>
      </c>
      <c r="D14" s="19">
        <v>41947</v>
      </c>
      <c r="E14" s="17" t="s">
        <v>5</v>
      </c>
      <c r="F14" s="17" t="s">
        <v>1073</v>
      </c>
      <c r="G14" s="17" t="s">
        <v>274</v>
      </c>
      <c r="H14" s="17" t="s">
        <v>9</v>
      </c>
      <c r="I14" s="17" t="s">
        <v>671</v>
      </c>
      <c r="J14" s="17" t="s">
        <v>795</v>
      </c>
      <c r="K14" s="17" t="s">
        <v>908</v>
      </c>
      <c r="L14" s="17">
        <v>90049</v>
      </c>
      <c r="M14" s="17" t="s">
        <v>957</v>
      </c>
      <c r="N14" s="17" t="s">
        <v>1074</v>
      </c>
      <c r="O14" s="17" t="s">
        <v>960</v>
      </c>
      <c r="P14" s="17" t="s">
        <v>1075</v>
      </c>
      <c r="Q14" s="17" t="s">
        <v>1076</v>
      </c>
      <c r="R14" s="17">
        <v>11.34</v>
      </c>
      <c r="S14" s="17">
        <v>3</v>
      </c>
      <c r="T14" s="17" t="s">
        <v>1077</v>
      </c>
      <c r="U14" s="17" t="s">
        <v>1078</v>
      </c>
      <c r="V14" s="17">
        <v>0</v>
      </c>
      <c r="W14" s="17" t="s">
        <v>1020</v>
      </c>
      <c r="X14" s="17">
        <v>5.2164000000000001</v>
      </c>
      <c r="Y14" s="17">
        <v>4</v>
      </c>
      <c r="Z14" s="17">
        <v>2014</v>
      </c>
      <c r="AA14" s="17" t="s">
        <v>22</v>
      </c>
      <c r="AB14" s="17" t="s">
        <v>1079</v>
      </c>
    </row>
    <row r="15" spans="1:28" x14ac:dyDescent="0.25">
      <c r="A15" s="17">
        <v>2061</v>
      </c>
      <c r="B15" s="17" t="s">
        <v>1072</v>
      </c>
      <c r="C15" s="19">
        <v>41943</v>
      </c>
      <c r="D15" s="19">
        <v>41947</v>
      </c>
      <c r="E15" s="17" t="s">
        <v>5</v>
      </c>
      <c r="F15" s="17" t="s">
        <v>1073</v>
      </c>
      <c r="G15" s="17" t="s">
        <v>274</v>
      </c>
      <c r="H15" s="17" t="s">
        <v>9</v>
      </c>
      <c r="I15" s="17" t="s">
        <v>671</v>
      </c>
      <c r="J15" s="17" t="s">
        <v>795</v>
      </c>
      <c r="K15" s="17" t="s">
        <v>908</v>
      </c>
      <c r="L15" s="17">
        <v>90049</v>
      </c>
      <c r="M15" s="17" t="s">
        <v>957</v>
      </c>
      <c r="N15" s="17" t="s">
        <v>1080</v>
      </c>
      <c r="O15" s="17" t="s">
        <v>960</v>
      </c>
      <c r="P15" s="17" t="s">
        <v>977</v>
      </c>
      <c r="Q15" s="17" t="s">
        <v>1081</v>
      </c>
      <c r="R15" s="17">
        <v>80.3</v>
      </c>
      <c r="S15" s="17">
        <v>5</v>
      </c>
      <c r="T15" s="17" t="s">
        <v>1082</v>
      </c>
      <c r="U15" s="17" t="s">
        <v>1083</v>
      </c>
      <c r="V15" s="17">
        <v>0</v>
      </c>
      <c r="W15" s="17" t="s">
        <v>1020</v>
      </c>
      <c r="X15" s="17">
        <v>20.878</v>
      </c>
      <c r="Y15" s="17">
        <v>4</v>
      </c>
      <c r="Z15" s="17">
        <v>2014</v>
      </c>
      <c r="AA15" s="17" t="s">
        <v>22</v>
      </c>
      <c r="AB15" s="17" t="s">
        <v>1079</v>
      </c>
    </row>
    <row r="16" spans="1:28" x14ac:dyDescent="0.25">
      <c r="A16" s="17">
        <v>2063</v>
      </c>
      <c r="B16" s="17" t="s">
        <v>1072</v>
      </c>
      <c r="C16" s="19">
        <v>41943</v>
      </c>
      <c r="D16" s="19">
        <v>41947</v>
      </c>
      <c r="E16" s="17" t="s">
        <v>5</v>
      </c>
      <c r="F16" s="17" t="s">
        <v>1073</v>
      </c>
      <c r="G16" s="17" t="s">
        <v>274</v>
      </c>
      <c r="H16" s="17" t="s">
        <v>9</v>
      </c>
      <c r="I16" s="17" t="s">
        <v>671</v>
      </c>
      <c r="J16" s="17" t="s">
        <v>795</v>
      </c>
      <c r="K16" s="17" t="s">
        <v>908</v>
      </c>
      <c r="L16" s="17">
        <v>90049</v>
      </c>
      <c r="M16" s="17" t="s">
        <v>957</v>
      </c>
      <c r="N16" s="17" t="s">
        <v>1084</v>
      </c>
      <c r="O16" s="17" t="s">
        <v>960</v>
      </c>
      <c r="P16" s="17" t="s">
        <v>965</v>
      </c>
      <c r="Q16" s="17" t="s">
        <v>1085</v>
      </c>
      <c r="R16" s="17">
        <v>64.739999999999995</v>
      </c>
      <c r="S16" s="17">
        <v>13</v>
      </c>
      <c r="T16" s="17" t="s">
        <v>1086</v>
      </c>
      <c r="U16" s="17" t="s">
        <v>1087</v>
      </c>
      <c r="V16" s="17">
        <v>0</v>
      </c>
      <c r="W16" s="17" t="s">
        <v>1020</v>
      </c>
      <c r="X16" s="17">
        <v>30.427800000000001</v>
      </c>
      <c r="Y16" s="17">
        <v>4</v>
      </c>
      <c r="Z16" s="17">
        <v>2014</v>
      </c>
      <c r="AA16" s="17" t="s">
        <v>22</v>
      </c>
      <c r="AB16" s="17" t="s">
        <v>1079</v>
      </c>
    </row>
    <row r="17" spans="1:28" x14ac:dyDescent="0.25">
      <c r="A17" s="17">
        <v>2065</v>
      </c>
      <c r="B17" s="17" t="s">
        <v>1072</v>
      </c>
      <c r="C17" s="19">
        <v>41943</v>
      </c>
      <c r="D17" s="19">
        <v>41947</v>
      </c>
      <c r="E17" s="17" t="s">
        <v>5</v>
      </c>
      <c r="F17" s="17" t="s">
        <v>1073</v>
      </c>
      <c r="G17" s="17" t="s">
        <v>274</v>
      </c>
      <c r="H17" s="17" t="s">
        <v>9</v>
      </c>
      <c r="I17" s="17" t="s">
        <v>671</v>
      </c>
      <c r="J17" s="17" t="s">
        <v>795</v>
      </c>
      <c r="K17" s="17" t="s">
        <v>908</v>
      </c>
      <c r="L17" s="17">
        <v>90049</v>
      </c>
      <c r="M17" s="17" t="s">
        <v>957</v>
      </c>
      <c r="N17" s="17" t="s">
        <v>1088</v>
      </c>
      <c r="O17" s="17" t="s">
        <v>960</v>
      </c>
      <c r="P17" s="17" t="s">
        <v>977</v>
      </c>
      <c r="Q17" s="17" t="s">
        <v>1089</v>
      </c>
      <c r="R17" s="17">
        <v>405.64</v>
      </c>
      <c r="S17" s="17">
        <v>4</v>
      </c>
      <c r="T17" s="17" t="s">
        <v>1090</v>
      </c>
      <c r="U17" s="17" t="s">
        <v>1091</v>
      </c>
      <c r="V17" s="17">
        <v>0</v>
      </c>
      <c r="W17" s="17" t="s">
        <v>1020</v>
      </c>
      <c r="X17" s="17">
        <v>12.1692</v>
      </c>
      <c r="Y17" s="17">
        <v>4</v>
      </c>
      <c r="Z17" s="17">
        <v>2014</v>
      </c>
      <c r="AA17" s="17" t="s">
        <v>22</v>
      </c>
      <c r="AB17" s="17" t="s">
        <v>1079</v>
      </c>
    </row>
    <row r="18" spans="1:28" x14ac:dyDescent="0.25">
      <c r="A18" s="17">
        <v>2067</v>
      </c>
      <c r="B18" s="17" t="s">
        <v>1072</v>
      </c>
      <c r="C18" s="19">
        <v>41943</v>
      </c>
      <c r="D18" s="19">
        <v>41947</v>
      </c>
      <c r="E18" s="17" t="s">
        <v>5</v>
      </c>
      <c r="F18" s="17" t="s">
        <v>1073</v>
      </c>
      <c r="G18" s="17" t="s">
        <v>274</v>
      </c>
      <c r="H18" s="17" t="s">
        <v>9</v>
      </c>
      <c r="I18" s="17" t="s">
        <v>671</v>
      </c>
      <c r="J18" s="17" t="s">
        <v>795</v>
      </c>
      <c r="K18" s="17" t="s">
        <v>908</v>
      </c>
      <c r="L18" s="17">
        <v>90049</v>
      </c>
      <c r="M18" s="17" t="s">
        <v>957</v>
      </c>
      <c r="N18" s="17" t="s">
        <v>1092</v>
      </c>
      <c r="O18" s="17" t="s">
        <v>961</v>
      </c>
      <c r="P18" s="17" t="s">
        <v>962</v>
      </c>
      <c r="Q18" s="17" t="s">
        <v>1093</v>
      </c>
      <c r="R18" s="17">
        <v>251.91</v>
      </c>
      <c r="S18" s="17">
        <v>9</v>
      </c>
      <c r="T18" s="17" t="s">
        <v>1094</v>
      </c>
      <c r="U18" s="17" t="s">
        <v>1095</v>
      </c>
      <c r="V18" s="17">
        <v>0</v>
      </c>
      <c r="W18" s="17" t="s">
        <v>1020</v>
      </c>
      <c r="X18" s="17">
        <v>47.862900000000003</v>
      </c>
      <c r="Y18" s="17">
        <v>4</v>
      </c>
      <c r="Z18" s="17">
        <v>2014</v>
      </c>
      <c r="AA18" s="17" t="s">
        <v>22</v>
      </c>
      <c r="AB18" s="17" t="s">
        <v>1079</v>
      </c>
    </row>
    <row r="19" spans="1:28" x14ac:dyDescent="0.25">
      <c r="A19" s="17">
        <v>2068</v>
      </c>
      <c r="B19" s="17" t="s">
        <v>1072</v>
      </c>
      <c r="C19" s="19">
        <v>41943</v>
      </c>
      <c r="D19" s="19">
        <v>41947</v>
      </c>
      <c r="E19" s="17" t="s">
        <v>5</v>
      </c>
      <c r="F19" s="17" t="s">
        <v>1073</v>
      </c>
      <c r="G19" s="17" t="s">
        <v>274</v>
      </c>
      <c r="H19" s="17" t="s">
        <v>9</v>
      </c>
      <c r="I19" s="17" t="s">
        <v>671</v>
      </c>
      <c r="J19" s="17" t="s">
        <v>795</v>
      </c>
      <c r="K19" s="17" t="s">
        <v>908</v>
      </c>
      <c r="L19" s="17">
        <v>90049</v>
      </c>
      <c r="M19" s="17" t="s">
        <v>957</v>
      </c>
      <c r="N19" s="17" t="s">
        <v>1096</v>
      </c>
      <c r="O19" s="17" t="s">
        <v>960</v>
      </c>
      <c r="P19" s="17" t="s">
        <v>1032</v>
      </c>
      <c r="Q19" s="17" t="s">
        <v>1097</v>
      </c>
      <c r="R19" s="17">
        <v>12.39</v>
      </c>
      <c r="S19" s="17">
        <v>3</v>
      </c>
      <c r="T19" s="17" t="s">
        <v>1098</v>
      </c>
      <c r="U19" s="17" t="s">
        <v>1099</v>
      </c>
      <c r="V19" s="17">
        <v>0</v>
      </c>
      <c r="W19" s="17" t="s">
        <v>1020</v>
      </c>
      <c r="X19" s="17">
        <v>3.7170000000000001</v>
      </c>
      <c r="Y19" s="17">
        <v>4</v>
      </c>
      <c r="Z19" s="17">
        <v>2014</v>
      </c>
      <c r="AA19" s="17" t="s">
        <v>22</v>
      </c>
      <c r="AB19" s="17" t="s">
        <v>1079</v>
      </c>
    </row>
    <row r="20" spans="1:28" x14ac:dyDescent="0.25">
      <c r="A20" s="17">
        <v>2191</v>
      </c>
      <c r="B20" s="17" t="s">
        <v>1100</v>
      </c>
      <c r="C20" s="19">
        <v>42546</v>
      </c>
      <c r="D20" s="19">
        <v>42550</v>
      </c>
      <c r="E20" s="17" t="s">
        <v>5</v>
      </c>
      <c r="F20" s="17" t="s">
        <v>1101</v>
      </c>
      <c r="G20" s="17" t="s">
        <v>41</v>
      </c>
      <c r="H20" s="17" t="s">
        <v>8</v>
      </c>
      <c r="I20" s="17" t="s">
        <v>671</v>
      </c>
      <c r="J20" s="17" t="s">
        <v>795</v>
      </c>
      <c r="K20" s="17" t="s">
        <v>908</v>
      </c>
      <c r="L20" s="17">
        <v>90049</v>
      </c>
      <c r="M20" s="17" t="s">
        <v>957</v>
      </c>
      <c r="N20" s="17" t="s">
        <v>1102</v>
      </c>
      <c r="O20" s="17" t="s">
        <v>960</v>
      </c>
      <c r="P20" s="17" t="s">
        <v>973</v>
      </c>
      <c r="Q20" s="17" t="s">
        <v>1103</v>
      </c>
      <c r="R20" s="17">
        <v>60.81</v>
      </c>
      <c r="S20" s="17">
        <v>3</v>
      </c>
      <c r="T20" s="17" t="s">
        <v>1104</v>
      </c>
      <c r="U20" s="17" t="s">
        <v>1105</v>
      </c>
      <c r="V20" s="17">
        <v>0</v>
      </c>
      <c r="W20" s="17" t="s">
        <v>1020</v>
      </c>
      <c r="X20" s="17">
        <v>17.026800000000001</v>
      </c>
      <c r="Y20" s="17">
        <v>4</v>
      </c>
      <c r="Z20" s="17">
        <v>2016</v>
      </c>
      <c r="AA20" s="17" t="s">
        <v>18</v>
      </c>
      <c r="AB20" s="17" t="s">
        <v>1021</v>
      </c>
    </row>
    <row r="21" spans="1:28" x14ac:dyDescent="0.25">
      <c r="A21" s="17">
        <v>2492</v>
      </c>
      <c r="B21" s="17" t="s">
        <v>1106</v>
      </c>
      <c r="C21" s="19">
        <v>41986</v>
      </c>
      <c r="D21" s="19">
        <v>41988</v>
      </c>
      <c r="E21" s="17" t="s">
        <v>4</v>
      </c>
      <c r="F21" s="17" t="s">
        <v>1107</v>
      </c>
      <c r="G21" s="17" t="s">
        <v>366</v>
      </c>
      <c r="H21" s="17" t="s">
        <v>8</v>
      </c>
      <c r="I21" s="17" t="s">
        <v>671</v>
      </c>
      <c r="J21" s="17" t="s">
        <v>795</v>
      </c>
      <c r="K21" s="17" t="s">
        <v>908</v>
      </c>
      <c r="L21" s="17">
        <v>90049</v>
      </c>
      <c r="M21" s="17" t="s">
        <v>957</v>
      </c>
      <c r="N21" s="17" t="s">
        <v>1108</v>
      </c>
      <c r="O21" s="17" t="s">
        <v>960</v>
      </c>
      <c r="P21" s="17" t="s">
        <v>965</v>
      </c>
      <c r="Q21" s="17" t="s">
        <v>1109</v>
      </c>
      <c r="R21" s="17">
        <v>90.24</v>
      </c>
      <c r="S21" s="17">
        <v>6</v>
      </c>
      <c r="T21" s="17" t="s">
        <v>1110</v>
      </c>
      <c r="U21" s="17" t="s">
        <v>1111</v>
      </c>
      <c r="V21" s="17">
        <v>0</v>
      </c>
      <c r="W21" s="17" t="s">
        <v>1020</v>
      </c>
      <c r="X21" s="17">
        <v>41.510399999999997</v>
      </c>
      <c r="Y21" s="17">
        <v>2</v>
      </c>
      <c r="Z21" s="17">
        <v>2014</v>
      </c>
      <c r="AA21" s="17" t="s">
        <v>14</v>
      </c>
      <c r="AB21" s="17" t="s">
        <v>1079</v>
      </c>
    </row>
    <row r="22" spans="1:28" x14ac:dyDescent="0.25">
      <c r="A22" s="17">
        <v>2709</v>
      </c>
      <c r="B22" s="17" t="s">
        <v>1112</v>
      </c>
      <c r="C22" s="19">
        <v>42034</v>
      </c>
      <c r="D22" s="19">
        <v>42041</v>
      </c>
      <c r="E22" s="17" t="s">
        <v>5</v>
      </c>
      <c r="F22" s="17" t="s">
        <v>1113</v>
      </c>
      <c r="G22" s="17" t="s">
        <v>135</v>
      </c>
      <c r="H22" s="17" t="s">
        <v>8</v>
      </c>
      <c r="I22" s="17" t="s">
        <v>671</v>
      </c>
      <c r="J22" s="17" t="s">
        <v>795</v>
      </c>
      <c r="K22" s="17" t="s">
        <v>908</v>
      </c>
      <c r="L22" s="17">
        <v>90049</v>
      </c>
      <c r="M22" s="17" t="s">
        <v>957</v>
      </c>
      <c r="N22" s="17" t="s">
        <v>1114</v>
      </c>
      <c r="O22" s="17" t="s">
        <v>959</v>
      </c>
      <c r="P22" s="17" t="s">
        <v>1115</v>
      </c>
      <c r="Q22" s="17" t="s">
        <v>1116</v>
      </c>
      <c r="R22" s="17">
        <v>227.36</v>
      </c>
      <c r="S22" s="17">
        <v>7</v>
      </c>
      <c r="T22" s="17" t="s">
        <v>1117</v>
      </c>
      <c r="U22" s="17" t="s">
        <v>1118</v>
      </c>
      <c r="V22" s="17">
        <v>0</v>
      </c>
      <c r="W22" s="17" t="s">
        <v>1020</v>
      </c>
      <c r="X22" s="17">
        <v>81.849599999999995</v>
      </c>
      <c r="Y22" s="17">
        <v>7</v>
      </c>
      <c r="Z22" s="17">
        <v>2015</v>
      </c>
      <c r="AA22" s="17" t="s">
        <v>16</v>
      </c>
      <c r="AB22" s="17" t="s">
        <v>1061</v>
      </c>
    </row>
    <row r="23" spans="1:28" x14ac:dyDescent="0.25">
      <c r="A23" s="17">
        <v>2944</v>
      </c>
      <c r="B23" s="17" t="s">
        <v>1119</v>
      </c>
      <c r="C23" s="19">
        <v>43058</v>
      </c>
      <c r="D23" s="19">
        <v>43063</v>
      </c>
      <c r="E23" s="17" t="s">
        <v>5</v>
      </c>
      <c r="F23" s="17" t="s">
        <v>1120</v>
      </c>
      <c r="G23" s="17" t="s">
        <v>468</v>
      </c>
      <c r="H23" s="17" t="s">
        <v>8</v>
      </c>
      <c r="I23" s="17" t="s">
        <v>671</v>
      </c>
      <c r="J23" s="17" t="s">
        <v>795</v>
      </c>
      <c r="K23" s="17" t="s">
        <v>908</v>
      </c>
      <c r="L23" s="17">
        <v>90049</v>
      </c>
      <c r="M23" s="17" t="s">
        <v>957</v>
      </c>
      <c r="N23" s="17" t="s">
        <v>1121</v>
      </c>
      <c r="O23" s="17" t="s">
        <v>960</v>
      </c>
      <c r="P23" s="17" t="s">
        <v>977</v>
      </c>
      <c r="Q23" s="17" t="s">
        <v>1122</v>
      </c>
      <c r="R23" s="17">
        <v>305.01</v>
      </c>
      <c r="S23" s="17">
        <v>9</v>
      </c>
      <c r="T23" s="17" t="s">
        <v>1123</v>
      </c>
      <c r="U23" s="17" t="s">
        <v>1124</v>
      </c>
      <c r="V23" s="17">
        <v>0</v>
      </c>
      <c r="W23" s="17" t="s">
        <v>1020</v>
      </c>
      <c r="X23" s="17">
        <v>76.252499999999998</v>
      </c>
      <c r="Y23" s="17">
        <v>5</v>
      </c>
      <c r="Z23" s="17">
        <v>2017</v>
      </c>
      <c r="AA23" s="17" t="s">
        <v>21</v>
      </c>
      <c r="AB23" s="17" t="s">
        <v>1036</v>
      </c>
    </row>
    <row r="24" spans="1:28" x14ac:dyDescent="0.25">
      <c r="A24" s="17">
        <v>2945</v>
      </c>
      <c r="B24" s="17" t="s">
        <v>1119</v>
      </c>
      <c r="C24" s="19">
        <v>43058</v>
      </c>
      <c r="D24" s="19">
        <v>43063</v>
      </c>
      <c r="E24" s="17" t="s">
        <v>5</v>
      </c>
      <c r="F24" s="17" t="s">
        <v>1120</v>
      </c>
      <c r="G24" s="17" t="s">
        <v>468</v>
      </c>
      <c r="H24" s="17" t="s">
        <v>8</v>
      </c>
      <c r="I24" s="17" t="s">
        <v>671</v>
      </c>
      <c r="J24" s="17" t="s">
        <v>795</v>
      </c>
      <c r="K24" s="17" t="s">
        <v>908</v>
      </c>
      <c r="L24" s="17">
        <v>90049</v>
      </c>
      <c r="M24" s="17" t="s">
        <v>957</v>
      </c>
      <c r="N24" s="17" t="s">
        <v>1125</v>
      </c>
      <c r="O24" s="17" t="s">
        <v>959</v>
      </c>
      <c r="P24" s="17" t="s">
        <v>1115</v>
      </c>
      <c r="Q24" s="17" t="s">
        <v>1126</v>
      </c>
      <c r="R24" s="17">
        <v>18.7</v>
      </c>
      <c r="S24" s="17">
        <v>1</v>
      </c>
      <c r="T24" s="17" t="s">
        <v>1127</v>
      </c>
      <c r="U24" s="17" t="s">
        <v>1128</v>
      </c>
      <c r="V24" s="17">
        <v>0</v>
      </c>
      <c r="W24" s="17" t="s">
        <v>1020</v>
      </c>
      <c r="X24" s="17">
        <v>7.1059999999999999</v>
      </c>
      <c r="Y24" s="17">
        <v>5</v>
      </c>
      <c r="Z24" s="17">
        <v>2017</v>
      </c>
      <c r="AA24" s="17" t="s">
        <v>21</v>
      </c>
      <c r="AB24" s="17" t="s">
        <v>1036</v>
      </c>
    </row>
    <row r="25" spans="1:28" x14ac:dyDescent="0.25">
      <c r="A25" s="17">
        <v>3129</v>
      </c>
      <c r="B25" s="17" t="s">
        <v>1129</v>
      </c>
      <c r="C25" s="19">
        <v>41989</v>
      </c>
      <c r="D25" s="19">
        <v>41990</v>
      </c>
      <c r="E25" s="17" t="s">
        <v>2</v>
      </c>
      <c r="F25" s="17" t="s">
        <v>1130</v>
      </c>
      <c r="G25" s="17" t="s">
        <v>133</v>
      </c>
      <c r="H25" s="17" t="s">
        <v>10</v>
      </c>
      <c r="I25" s="17" t="s">
        <v>671</v>
      </c>
      <c r="J25" s="17" t="s">
        <v>795</v>
      </c>
      <c r="K25" s="17" t="s">
        <v>908</v>
      </c>
      <c r="L25" s="17">
        <v>90049</v>
      </c>
      <c r="M25" s="17" t="s">
        <v>957</v>
      </c>
      <c r="N25" s="17" t="s">
        <v>1131</v>
      </c>
      <c r="O25" s="17" t="s">
        <v>959</v>
      </c>
      <c r="P25" s="17" t="s">
        <v>1115</v>
      </c>
      <c r="Q25" s="17" t="s">
        <v>1132</v>
      </c>
      <c r="R25" s="17">
        <v>44.46</v>
      </c>
      <c r="S25" s="17">
        <v>2</v>
      </c>
      <c r="T25" s="17" t="s">
        <v>1133</v>
      </c>
      <c r="U25" s="17" t="s">
        <v>1134</v>
      </c>
      <c r="V25" s="17">
        <v>0</v>
      </c>
      <c r="W25" s="17" t="s">
        <v>1020</v>
      </c>
      <c r="X25" s="17">
        <v>14.671799999999999</v>
      </c>
      <c r="Y25" s="17">
        <v>1</v>
      </c>
      <c r="Z25" s="17">
        <v>2014</v>
      </c>
      <c r="AA25" s="17" t="s">
        <v>14</v>
      </c>
      <c r="AB25" s="17" t="s">
        <v>1079</v>
      </c>
    </row>
    <row r="26" spans="1:28" x14ac:dyDescent="0.25">
      <c r="A26" s="17">
        <v>3131</v>
      </c>
      <c r="B26" s="17" t="s">
        <v>1129</v>
      </c>
      <c r="C26" s="19">
        <v>41989</v>
      </c>
      <c r="D26" s="19">
        <v>41990</v>
      </c>
      <c r="E26" s="17" t="s">
        <v>2</v>
      </c>
      <c r="F26" s="17" t="s">
        <v>1130</v>
      </c>
      <c r="G26" s="17" t="s">
        <v>133</v>
      </c>
      <c r="H26" s="17" t="s">
        <v>10</v>
      </c>
      <c r="I26" s="17" t="s">
        <v>671</v>
      </c>
      <c r="J26" s="17" t="s">
        <v>795</v>
      </c>
      <c r="K26" s="17" t="s">
        <v>908</v>
      </c>
      <c r="L26" s="17">
        <v>90049</v>
      </c>
      <c r="M26" s="17" t="s">
        <v>957</v>
      </c>
      <c r="N26" s="17" t="s">
        <v>1135</v>
      </c>
      <c r="O26" s="17" t="s">
        <v>961</v>
      </c>
      <c r="P26" s="17" t="s">
        <v>962</v>
      </c>
      <c r="Q26" s="17" t="s">
        <v>1136</v>
      </c>
      <c r="R26" s="17">
        <v>395</v>
      </c>
      <c r="S26" s="17">
        <v>5</v>
      </c>
      <c r="T26" s="17" t="s">
        <v>1137</v>
      </c>
      <c r="U26" s="17" t="s">
        <v>1138</v>
      </c>
      <c r="V26" s="17">
        <v>0</v>
      </c>
      <c r="W26" s="17" t="s">
        <v>1020</v>
      </c>
      <c r="X26" s="17">
        <v>39.5</v>
      </c>
      <c r="Y26" s="17">
        <v>1</v>
      </c>
      <c r="Z26" s="17">
        <v>2014</v>
      </c>
      <c r="AA26" s="17" t="s">
        <v>14</v>
      </c>
      <c r="AB26" s="17" t="s">
        <v>1079</v>
      </c>
    </row>
    <row r="27" spans="1:28" x14ac:dyDescent="0.25">
      <c r="A27" s="17">
        <v>3534</v>
      </c>
      <c r="B27" s="17" t="s">
        <v>1139</v>
      </c>
      <c r="C27" s="19">
        <v>41747</v>
      </c>
      <c r="D27" s="19">
        <v>41752</v>
      </c>
      <c r="E27" s="17" t="s">
        <v>5</v>
      </c>
      <c r="F27" s="17" t="s">
        <v>1140</v>
      </c>
      <c r="G27" s="17" t="s">
        <v>337</v>
      </c>
      <c r="H27" s="17" t="s">
        <v>8</v>
      </c>
      <c r="I27" s="17" t="s">
        <v>671</v>
      </c>
      <c r="J27" s="17" t="s">
        <v>795</v>
      </c>
      <c r="K27" s="17" t="s">
        <v>908</v>
      </c>
      <c r="L27" s="17">
        <v>90049</v>
      </c>
      <c r="M27" s="17" t="s">
        <v>957</v>
      </c>
      <c r="N27" s="17" t="s">
        <v>1141</v>
      </c>
      <c r="O27" s="17" t="s">
        <v>960</v>
      </c>
      <c r="P27" s="17" t="s">
        <v>1032</v>
      </c>
      <c r="Q27" s="17" t="s">
        <v>1142</v>
      </c>
      <c r="R27" s="17">
        <v>13.12</v>
      </c>
      <c r="S27" s="17">
        <v>4</v>
      </c>
      <c r="T27" s="17" t="s">
        <v>1143</v>
      </c>
      <c r="U27" s="17" t="s">
        <v>1144</v>
      </c>
      <c r="V27" s="17">
        <v>0</v>
      </c>
      <c r="W27" s="17" t="s">
        <v>1020</v>
      </c>
      <c r="X27" s="17">
        <v>3.8048000000000002</v>
      </c>
      <c r="Y27" s="17">
        <v>5</v>
      </c>
      <c r="Z27" s="17">
        <v>2014</v>
      </c>
      <c r="AA27" s="17" t="s">
        <v>12</v>
      </c>
      <c r="AB27" s="17" t="s">
        <v>1079</v>
      </c>
    </row>
    <row r="28" spans="1:28" x14ac:dyDescent="0.25">
      <c r="A28" s="17">
        <v>3535</v>
      </c>
      <c r="B28" s="17" t="s">
        <v>1139</v>
      </c>
      <c r="C28" s="19">
        <v>41747</v>
      </c>
      <c r="D28" s="19">
        <v>41752</v>
      </c>
      <c r="E28" s="17" t="s">
        <v>5</v>
      </c>
      <c r="F28" s="17" t="s">
        <v>1140</v>
      </c>
      <c r="G28" s="17" t="s">
        <v>337</v>
      </c>
      <c r="H28" s="17" t="s">
        <v>8</v>
      </c>
      <c r="I28" s="17" t="s">
        <v>671</v>
      </c>
      <c r="J28" s="17" t="s">
        <v>795</v>
      </c>
      <c r="K28" s="17" t="s">
        <v>908</v>
      </c>
      <c r="L28" s="17">
        <v>90049</v>
      </c>
      <c r="M28" s="17" t="s">
        <v>957</v>
      </c>
      <c r="N28" s="17" t="s">
        <v>1145</v>
      </c>
      <c r="O28" s="17" t="s">
        <v>960</v>
      </c>
      <c r="P28" s="17" t="s">
        <v>1032</v>
      </c>
      <c r="Q28" s="17" t="s">
        <v>1146</v>
      </c>
      <c r="R28" s="17">
        <v>10.75</v>
      </c>
      <c r="S28" s="17">
        <v>5</v>
      </c>
      <c r="T28" s="17" t="s">
        <v>1147</v>
      </c>
      <c r="U28" s="17" t="s">
        <v>1148</v>
      </c>
      <c r="V28" s="17">
        <v>0</v>
      </c>
      <c r="W28" s="17" t="s">
        <v>1020</v>
      </c>
      <c r="X28" s="17">
        <v>3.5474999999999999</v>
      </c>
      <c r="Y28" s="17">
        <v>5</v>
      </c>
      <c r="Z28" s="17">
        <v>2014</v>
      </c>
      <c r="AA28" s="17" t="s">
        <v>12</v>
      </c>
      <c r="AB28" s="17" t="s">
        <v>1079</v>
      </c>
    </row>
    <row r="29" spans="1:28" x14ac:dyDescent="0.25">
      <c r="A29" s="17">
        <v>3536</v>
      </c>
      <c r="B29" s="17" t="s">
        <v>1139</v>
      </c>
      <c r="C29" s="19">
        <v>41747</v>
      </c>
      <c r="D29" s="19">
        <v>41752</v>
      </c>
      <c r="E29" s="17" t="s">
        <v>5</v>
      </c>
      <c r="F29" s="17" t="s">
        <v>1140</v>
      </c>
      <c r="G29" s="17" t="s">
        <v>337</v>
      </c>
      <c r="H29" s="17" t="s">
        <v>8</v>
      </c>
      <c r="I29" s="17" t="s">
        <v>671</v>
      </c>
      <c r="J29" s="17" t="s">
        <v>795</v>
      </c>
      <c r="K29" s="17" t="s">
        <v>908</v>
      </c>
      <c r="L29" s="17">
        <v>90049</v>
      </c>
      <c r="M29" s="17" t="s">
        <v>957</v>
      </c>
      <c r="N29" s="17" t="s">
        <v>1149</v>
      </c>
      <c r="O29" s="17" t="s">
        <v>960</v>
      </c>
      <c r="P29" s="17" t="s">
        <v>1075</v>
      </c>
      <c r="Q29" s="17" t="s">
        <v>1150</v>
      </c>
      <c r="R29" s="17">
        <v>11.62</v>
      </c>
      <c r="S29" s="17">
        <v>2</v>
      </c>
      <c r="T29" s="17" t="s">
        <v>1151</v>
      </c>
      <c r="U29" s="17" t="s">
        <v>1152</v>
      </c>
      <c r="V29" s="17">
        <v>0</v>
      </c>
      <c r="W29" s="17" t="s">
        <v>1020</v>
      </c>
      <c r="X29" s="17">
        <v>3.6021999999999998</v>
      </c>
      <c r="Y29" s="17">
        <v>5</v>
      </c>
      <c r="Z29" s="17">
        <v>2014</v>
      </c>
      <c r="AA29" s="17" t="s">
        <v>12</v>
      </c>
      <c r="AB29" s="17" t="s">
        <v>1079</v>
      </c>
    </row>
    <row r="30" spans="1:28" x14ac:dyDescent="0.25">
      <c r="A30" s="17">
        <v>3565</v>
      </c>
      <c r="B30" s="17" t="s">
        <v>1153</v>
      </c>
      <c r="C30" s="19">
        <v>42554</v>
      </c>
      <c r="D30" s="19">
        <v>42557</v>
      </c>
      <c r="E30" s="17" t="s">
        <v>2</v>
      </c>
      <c r="F30" s="17" t="s">
        <v>1154</v>
      </c>
      <c r="G30" s="17" t="s">
        <v>281</v>
      </c>
      <c r="H30" s="17" t="s">
        <v>8</v>
      </c>
      <c r="I30" s="17" t="s">
        <v>671</v>
      </c>
      <c r="J30" s="17" t="s">
        <v>795</v>
      </c>
      <c r="K30" s="17" t="s">
        <v>908</v>
      </c>
      <c r="L30" s="17">
        <v>90049</v>
      </c>
      <c r="M30" s="17" t="s">
        <v>957</v>
      </c>
      <c r="N30" s="17" t="s">
        <v>1155</v>
      </c>
      <c r="O30" s="17" t="s">
        <v>960</v>
      </c>
      <c r="P30" s="17" t="s">
        <v>965</v>
      </c>
      <c r="Q30" s="17" t="s">
        <v>1156</v>
      </c>
      <c r="R30" s="17">
        <v>12.96</v>
      </c>
      <c r="S30" s="17">
        <v>2</v>
      </c>
      <c r="T30" s="17" t="s">
        <v>1066</v>
      </c>
      <c r="U30" s="17" t="s">
        <v>1157</v>
      </c>
      <c r="V30" s="17">
        <v>0</v>
      </c>
      <c r="W30" s="17" t="s">
        <v>1020</v>
      </c>
      <c r="X30" s="17">
        <v>6.2207999999999997</v>
      </c>
      <c r="Y30" s="17">
        <v>3</v>
      </c>
      <c r="Z30" s="17">
        <v>2016</v>
      </c>
      <c r="AA30" s="17" t="s">
        <v>17</v>
      </c>
      <c r="AB30" s="17" t="s">
        <v>1021</v>
      </c>
    </row>
    <row r="31" spans="1:28" x14ac:dyDescent="0.25">
      <c r="A31" s="17">
        <v>3566</v>
      </c>
      <c r="B31" s="17" t="s">
        <v>1153</v>
      </c>
      <c r="C31" s="19">
        <v>42554</v>
      </c>
      <c r="D31" s="19">
        <v>42557</v>
      </c>
      <c r="E31" s="17" t="s">
        <v>2</v>
      </c>
      <c r="F31" s="17" t="s">
        <v>1154</v>
      </c>
      <c r="G31" s="17" t="s">
        <v>281</v>
      </c>
      <c r="H31" s="17" t="s">
        <v>8</v>
      </c>
      <c r="I31" s="17" t="s">
        <v>671</v>
      </c>
      <c r="J31" s="17" t="s">
        <v>795</v>
      </c>
      <c r="K31" s="17" t="s">
        <v>908</v>
      </c>
      <c r="L31" s="17">
        <v>90049</v>
      </c>
      <c r="M31" s="17" t="s">
        <v>957</v>
      </c>
      <c r="N31" s="17" t="s">
        <v>1158</v>
      </c>
      <c r="O31" s="17" t="s">
        <v>960</v>
      </c>
      <c r="P31" s="17" t="s">
        <v>1075</v>
      </c>
      <c r="Q31" s="17" t="s">
        <v>1159</v>
      </c>
      <c r="R31" s="17">
        <v>3.96</v>
      </c>
      <c r="S31" s="17">
        <v>2</v>
      </c>
      <c r="T31" s="17" t="s">
        <v>1160</v>
      </c>
      <c r="U31" s="17" t="s">
        <v>1161</v>
      </c>
      <c r="V31" s="17">
        <v>0</v>
      </c>
      <c r="W31" s="17" t="s">
        <v>1020</v>
      </c>
      <c r="X31" s="17">
        <v>7.9200000000000007E-2</v>
      </c>
      <c r="Y31" s="17">
        <v>3</v>
      </c>
      <c r="Z31" s="17">
        <v>2016</v>
      </c>
      <c r="AA31" s="17" t="s">
        <v>17</v>
      </c>
      <c r="AB31" s="17" t="s">
        <v>1021</v>
      </c>
    </row>
    <row r="32" spans="1:28" x14ac:dyDescent="0.25">
      <c r="A32" s="17">
        <v>3759</v>
      </c>
      <c r="B32" s="17" t="s">
        <v>1162</v>
      </c>
      <c r="C32" s="19">
        <v>42265</v>
      </c>
      <c r="D32" s="19">
        <v>42270</v>
      </c>
      <c r="E32" s="17" t="s">
        <v>5</v>
      </c>
      <c r="F32" s="17" t="s">
        <v>1163</v>
      </c>
      <c r="G32" s="17" t="s">
        <v>270</v>
      </c>
      <c r="H32" s="17" t="s">
        <v>9</v>
      </c>
      <c r="I32" s="17" t="s">
        <v>671</v>
      </c>
      <c r="J32" s="17" t="s">
        <v>795</v>
      </c>
      <c r="K32" s="17" t="s">
        <v>908</v>
      </c>
      <c r="L32" s="17">
        <v>90049</v>
      </c>
      <c r="M32" s="17" t="s">
        <v>957</v>
      </c>
      <c r="N32" s="17" t="s">
        <v>1164</v>
      </c>
      <c r="O32" s="17" t="s">
        <v>960</v>
      </c>
      <c r="P32" s="17" t="s">
        <v>1032</v>
      </c>
      <c r="Q32" s="17" t="s">
        <v>1165</v>
      </c>
      <c r="R32" s="17">
        <v>11.68</v>
      </c>
      <c r="S32" s="17">
        <v>2</v>
      </c>
      <c r="T32" s="17" t="s">
        <v>1166</v>
      </c>
      <c r="U32" s="17" t="s">
        <v>1167</v>
      </c>
      <c r="V32" s="17">
        <v>0</v>
      </c>
      <c r="W32" s="17" t="s">
        <v>1020</v>
      </c>
      <c r="X32" s="17">
        <v>5.4896000000000003</v>
      </c>
      <c r="Y32" s="17">
        <v>5</v>
      </c>
      <c r="Z32" s="17">
        <v>2015</v>
      </c>
      <c r="AA32" s="17" t="s">
        <v>23</v>
      </c>
      <c r="AB32" s="17" t="s">
        <v>1061</v>
      </c>
    </row>
    <row r="33" spans="1:28" x14ac:dyDescent="0.25">
      <c r="A33" s="17">
        <v>3760</v>
      </c>
      <c r="B33" s="17" t="s">
        <v>1162</v>
      </c>
      <c r="C33" s="19">
        <v>42265</v>
      </c>
      <c r="D33" s="19">
        <v>42270</v>
      </c>
      <c r="E33" s="17" t="s">
        <v>5</v>
      </c>
      <c r="F33" s="17" t="s">
        <v>1163</v>
      </c>
      <c r="G33" s="17" t="s">
        <v>270</v>
      </c>
      <c r="H33" s="17" t="s">
        <v>9</v>
      </c>
      <c r="I33" s="17" t="s">
        <v>671</v>
      </c>
      <c r="J33" s="17" t="s">
        <v>795</v>
      </c>
      <c r="K33" s="17" t="s">
        <v>908</v>
      </c>
      <c r="L33" s="17">
        <v>90049</v>
      </c>
      <c r="M33" s="17" t="s">
        <v>957</v>
      </c>
      <c r="N33" s="17" t="s">
        <v>1168</v>
      </c>
      <c r="O33" s="17" t="s">
        <v>960</v>
      </c>
      <c r="P33" s="17" t="s">
        <v>1169</v>
      </c>
      <c r="Q33" s="17" t="s">
        <v>1170</v>
      </c>
      <c r="R33" s="17">
        <v>16.899999999999999</v>
      </c>
      <c r="S33" s="17">
        <v>2</v>
      </c>
      <c r="T33" s="17" t="s">
        <v>1171</v>
      </c>
      <c r="U33" s="17" t="s">
        <v>1172</v>
      </c>
      <c r="V33" s="17">
        <v>0</v>
      </c>
      <c r="W33" s="17" t="s">
        <v>1020</v>
      </c>
      <c r="X33" s="17">
        <v>5.07</v>
      </c>
      <c r="Y33" s="17">
        <v>5</v>
      </c>
      <c r="Z33" s="17">
        <v>2015</v>
      </c>
      <c r="AA33" s="17" t="s">
        <v>23</v>
      </c>
      <c r="AB33" s="17" t="s">
        <v>1061</v>
      </c>
    </row>
    <row r="34" spans="1:28" x14ac:dyDescent="0.25">
      <c r="A34" s="17">
        <v>3761</v>
      </c>
      <c r="B34" s="17" t="s">
        <v>1162</v>
      </c>
      <c r="C34" s="19">
        <v>42265</v>
      </c>
      <c r="D34" s="19">
        <v>42270</v>
      </c>
      <c r="E34" s="17" t="s">
        <v>5</v>
      </c>
      <c r="F34" s="17" t="s">
        <v>1163</v>
      </c>
      <c r="G34" s="17" t="s">
        <v>270</v>
      </c>
      <c r="H34" s="17" t="s">
        <v>9</v>
      </c>
      <c r="I34" s="17" t="s">
        <v>671</v>
      </c>
      <c r="J34" s="17" t="s">
        <v>795</v>
      </c>
      <c r="K34" s="17" t="s">
        <v>908</v>
      </c>
      <c r="L34" s="17">
        <v>90049</v>
      </c>
      <c r="M34" s="17" t="s">
        <v>957</v>
      </c>
      <c r="N34" s="17" t="s">
        <v>1173</v>
      </c>
      <c r="O34" s="17" t="s">
        <v>959</v>
      </c>
      <c r="P34" s="17" t="s">
        <v>1115</v>
      </c>
      <c r="Q34" s="17" t="s">
        <v>1174</v>
      </c>
      <c r="R34" s="17">
        <v>24.4</v>
      </c>
      <c r="S34" s="17">
        <v>2</v>
      </c>
      <c r="T34" s="17" t="s">
        <v>1175</v>
      </c>
      <c r="U34" s="17" t="s">
        <v>1176</v>
      </c>
      <c r="V34" s="17">
        <v>0</v>
      </c>
      <c r="W34" s="17" t="s">
        <v>1020</v>
      </c>
      <c r="X34" s="17">
        <v>10.247999999999999</v>
      </c>
      <c r="Y34" s="17">
        <v>5</v>
      </c>
      <c r="Z34" s="17">
        <v>2015</v>
      </c>
      <c r="AA34" s="17" t="s">
        <v>23</v>
      </c>
      <c r="AB34" s="17" t="s">
        <v>1061</v>
      </c>
    </row>
    <row r="35" spans="1:28" x14ac:dyDescent="0.25">
      <c r="A35" s="17">
        <v>3844</v>
      </c>
      <c r="B35" s="17" t="s">
        <v>1177</v>
      </c>
      <c r="C35" s="19">
        <v>41940</v>
      </c>
      <c r="D35" s="19">
        <v>41943</v>
      </c>
      <c r="E35" s="17" t="s">
        <v>2</v>
      </c>
      <c r="F35" s="17" t="s">
        <v>1178</v>
      </c>
      <c r="G35" s="17" t="s">
        <v>638</v>
      </c>
      <c r="H35" s="17" t="s">
        <v>9</v>
      </c>
      <c r="I35" s="17" t="s">
        <v>671</v>
      </c>
      <c r="J35" s="17" t="s">
        <v>795</v>
      </c>
      <c r="K35" s="17" t="s">
        <v>908</v>
      </c>
      <c r="L35" s="17">
        <v>90049</v>
      </c>
      <c r="M35" s="17" t="s">
        <v>957</v>
      </c>
      <c r="N35" s="17" t="s">
        <v>1179</v>
      </c>
      <c r="O35" s="17" t="s">
        <v>960</v>
      </c>
      <c r="P35" s="17" t="s">
        <v>1169</v>
      </c>
      <c r="Q35" s="17" t="s">
        <v>1180</v>
      </c>
      <c r="R35" s="17">
        <v>6.28</v>
      </c>
      <c r="S35" s="17">
        <v>2</v>
      </c>
      <c r="T35" s="17" t="s">
        <v>1181</v>
      </c>
      <c r="U35" s="17" t="s">
        <v>1182</v>
      </c>
      <c r="V35" s="17">
        <v>0</v>
      </c>
      <c r="W35" s="17" t="s">
        <v>1020</v>
      </c>
      <c r="X35" s="17">
        <v>6.2799999999999995E-2</v>
      </c>
      <c r="Y35" s="17">
        <v>3</v>
      </c>
      <c r="Z35" s="17">
        <v>2014</v>
      </c>
      <c r="AA35" s="17" t="s">
        <v>22</v>
      </c>
      <c r="AB35" s="17" t="s">
        <v>1079</v>
      </c>
    </row>
    <row r="36" spans="1:28" x14ac:dyDescent="0.25">
      <c r="A36" s="17">
        <v>3845</v>
      </c>
      <c r="B36" s="17" t="s">
        <v>1177</v>
      </c>
      <c r="C36" s="19">
        <v>41940</v>
      </c>
      <c r="D36" s="19">
        <v>41943</v>
      </c>
      <c r="E36" s="17" t="s">
        <v>2</v>
      </c>
      <c r="F36" s="17" t="s">
        <v>1178</v>
      </c>
      <c r="G36" s="17" t="s">
        <v>638</v>
      </c>
      <c r="H36" s="17" t="s">
        <v>9</v>
      </c>
      <c r="I36" s="17" t="s">
        <v>671</v>
      </c>
      <c r="J36" s="17" t="s">
        <v>795</v>
      </c>
      <c r="K36" s="17" t="s">
        <v>908</v>
      </c>
      <c r="L36" s="17">
        <v>90049</v>
      </c>
      <c r="M36" s="17" t="s">
        <v>957</v>
      </c>
      <c r="N36" s="17" t="s">
        <v>1183</v>
      </c>
      <c r="O36" s="17" t="s">
        <v>960</v>
      </c>
      <c r="P36" s="17" t="s">
        <v>1169</v>
      </c>
      <c r="Q36" s="17" t="s">
        <v>1184</v>
      </c>
      <c r="R36" s="17">
        <v>480.74</v>
      </c>
      <c r="S36" s="17">
        <v>2</v>
      </c>
      <c r="T36" s="17" t="s">
        <v>1185</v>
      </c>
      <c r="U36" s="17" t="s">
        <v>1186</v>
      </c>
      <c r="V36" s="17">
        <v>0</v>
      </c>
      <c r="W36" s="17" t="s">
        <v>1020</v>
      </c>
      <c r="X36" s="17">
        <v>14.4222</v>
      </c>
      <c r="Y36" s="17">
        <v>3</v>
      </c>
      <c r="Z36" s="17">
        <v>2014</v>
      </c>
      <c r="AA36" s="17" t="s">
        <v>22</v>
      </c>
      <c r="AB36" s="17" t="s">
        <v>1079</v>
      </c>
    </row>
    <row r="37" spans="1:28" x14ac:dyDescent="0.25">
      <c r="A37" s="17">
        <v>3847</v>
      </c>
      <c r="B37" s="17" t="s">
        <v>1177</v>
      </c>
      <c r="C37" s="19">
        <v>41940</v>
      </c>
      <c r="D37" s="19">
        <v>41943</v>
      </c>
      <c r="E37" s="17" t="s">
        <v>2</v>
      </c>
      <c r="F37" s="17" t="s">
        <v>1178</v>
      </c>
      <c r="G37" s="17" t="s">
        <v>638</v>
      </c>
      <c r="H37" s="17" t="s">
        <v>9</v>
      </c>
      <c r="I37" s="17" t="s">
        <v>671</v>
      </c>
      <c r="J37" s="17" t="s">
        <v>795</v>
      </c>
      <c r="K37" s="17" t="s">
        <v>908</v>
      </c>
      <c r="L37" s="17">
        <v>90049</v>
      </c>
      <c r="M37" s="17" t="s">
        <v>957</v>
      </c>
      <c r="N37" s="17" t="s">
        <v>1187</v>
      </c>
      <c r="O37" s="17" t="s">
        <v>960</v>
      </c>
      <c r="P37" s="17" t="s">
        <v>977</v>
      </c>
      <c r="Q37" s="17" t="s">
        <v>1188</v>
      </c>
      <c r="R37" s="17">
        <v>141.4</v>
      </c>
      <c r="S37" s="17">
        <v>5</v>
      </c>
      <c r="T37" s="17" t="s">
        <v>1189</v>
      </c>
      <c r="U37" s="17" t="s">
        <v>1190</v>
      </c>
      <c r="V37" s="17">
        <v>0</v>
      </c>
      <c r="W37" s="17" t="s">
        <v>1020</v>
      </c>
      <c r="X37" s="17">
        <v>38.177999999999997</v>
      </c>
      <c r="Y37" s="17">
        <v>3</v>
      </c>
      <c r="Z37" s="17">
        <v>2014</v>
      </c>
      <c r="AA37" s="17" t="s">
        <v>22</v>
      </c>
      <c r="AB37" s="17" t="s">
        <v>1079</v>
      </c>
    </row>
    <row r="38" spans="1:28" x14ac:dyDescent="0.25">
      <c r="A38" s="17">
        <v>4338</v>
      </c>
      <c r="B38" s="17" t="s">
        <v>1191</v>
      </c>
      <c r="C38" s="19">
        <v>42335</v>
      </c>
      <c r="D38" s="19">
        <v>42339</v>
      </c>
      <c r="E38" s="17" t="s">
        <v>5</v>
      </c>
      <c r="F38" s="17" t="s">
        <v>1192</v>
      </c>
      <c r="G38" s="17" t="s">
        <v>604</v>
      </c>
      <c r="H38" s="17" t="s">
        <v>10</v>
      </c>
      <c r="I38" s="17" t="s">
        <v>671</v>
      </c>
      <c r="J38" s="17" t="s">
        <v>795</v>
      </c>
      <c r="K38" s="17" t="s">
        <v>908</v>
      </c>
      <c r="L38" s="17">
        <v>90049</v>
      </c>
      <c r="M38" s="17" t="s">
        <v>957</v>
      </c>
      <c r="N38" s="17" t="s">
        <v>1193</v>
      </c>
      <c r="O38" s="17" t="s">
        <v>961</v>
      </c>
      <c r="P38" s="17" t="s">
        <v>962</v>
      </c>
      <c r="Q38" s="17" t="s">
        <v>1194</v>
      </c>
      <c r="R38" s="17">
        <v>107.97</v>
      </c>
      <c r="S38" s="17">
        <v>3</v>
      </c>
      <c r="T38" s="17" t="s">
        <v>1195</v>
      </c>
      <c r="U38" s="17" t="s">
        <v>1196</v>
      </c>
      <c r="V38" s="17">
        <v>0</v>
      </c>
      <c r="W38" s="17" t="s">
        <v>1020</v>
      </c>
      <c r="X38" s="17">
        <v>22.6737</v>
      </c>
      <c r="Y38" s="17">
        <v>4</v>
      </c>
      <c r="Z38" s="17">
        <v>2015</v>
      </c>
      <c r="AA38" s="17" t="s">
        <v>21</v>
      </c>
      <c r="AB38" s="17" t="s">
        <v>1061</v>
      </c>
    </row>
    <row r="39" spans="1:28" x14ac:dyDescent="0.25">
      <c r="A39" s="17">
        <v>4339</v>
      </c>
      <c r="B39" s="17" t="s">
        <v>1191</v>
      </c>
      <c r="C39" s="19">
        <v>42335</v>
      </c>
      <c r="D39" s="19">
        <v>42339</v>
      </c>
      <c r="E39" s="17" t="s">
        <v>5</v>
      </c>
      <c r="F39" s="17" t="s">
        <v>1192</v>
      </c>
      <c r="G39" s="17" t="s">
        <v>604</v>
      </c>
      <c r="H39" s="17" t="s">
        <v>10</v>
      </c>
      <c r="I39" s="17" t="s">
        <v>671</v>
      </c>
      <c r="J39" s="17" t="s">
        <v>795</v>
      </c>
      <c r="K39" s="17" t="s">
        <v>908</v>
      </c>
      <c r="L39" s="17">
        <v>90049</v>
      </c>
      <c r="M39" s="17" t="s">
        <v>957</v>
      </c>
      <c r="N39" s="17" t="s">
        <v>1197</v>
      </c>
      <c r="O39" s="17" t="s">
        <v>960</v>
      </c>
      <c r="P39" s="17" t="s">
        <v>965</v>
      </c>
      <c r="Q39" s="17" t="s">
        <v>1198</v>
      </c>
      <c r="R39" s="17">
        <v>113.82</v>
      </c>
      <c r="S39" s="17">
        <v>3</v>
      </c>
      <c r="T39" s="17" t="s">
        <v>1199</v>
      </c>
      <c r="U39" s="17" t="s">
        <v>1200</v>
      </c>
      <c r="V39" s="17">
        <v>0</v>
      </c>
      <c r="W39" s="17" t="s">
        <v>1020</v>
      </c>
      <c r="X39" s="17">
        <v>53.495399999999997</v>
      </c>
      <c r="Y39" s="17">
        <v>4</v>
      </c>
      <c r="Z39" s="17">
        <v>2015</v>
      </c>
      <c r="AA39" s="17" t="s">
        <v>21</v>
      </c>
      <c r="AB39" s="17" t="s">
        <v>1061</v>
      </c>
    </row>
    <row r="40" spans="1:28" x14ac:dyDescent="0.25">
      <c r="A40" s="17">
        <v>4481</v>
      </c>
      <c r="B40" s="17" t="s">
        <v>1201</v>
      </c>
      <c r="C40" s="19">
        <v>42677</v>
      </c>
      <c r="D40" s="19">
        <v>42682</v>
      </c>
      <c r="E40" s="17" t="s">
        <v>5</v>
      </c>
      <c r="F40" s="17" t="s">
        <v>1202</v>
      </c>
      <c r="G40" s="17" t="s">
        <v>666</v>
      </c>
      <c r="H40" s="17" t="s">
        <v>8</v>
      </c>
      <c r="I40" s="17" t="s">
        <v>671</v>
      </c>
      <c r="J40" s="17" t="s">
        <v>795</v>
      </c>
      <c r="K40" s="17" t="s">
        <v>908</v>
      </c>
      <c r="L40" s="17">
        <v>90049</v>
      </c>
      <c r="M40" s="17" t="s">
        <v>957</v>
      </c>
      <c r="N40" s="17" t="s">
        <v>1203</v>
      </c>
      <c r="O40" s="17" t="s">
        <v>960</v>
      </c>
      <c r="P40" s="17" t="s">
        <v>1075</v>
      </c>
      <c r="Q40" s="17" t="s">
        <v>1204</v>
      </c>
      <c r="R40" s="17">
        <v>15.26</v>
      </c>
      <c r="S40" s="17">
        <v>7</v>
      </c>
      <c r="T40" s="17" t="s">
        <v>1205</v>
      </c>
      <c r="U40" s="17" t="s">
        <v>1206</v>
      </c>
      <c r="V40" s="17">
        <v>0</v>
      </c>
      <c r="W40" s="17" t="s">
        <v>1020</v>
      </c>
      <c r="X40" s="17">
        <v>5.0358000000000001</v>
      </c>
      <c r="Y40" s="17">
        <v>5</v>
      </c>
      <c r="Z40" s="17">
        <v>2016</v>
      </c>
      <c r="AA40" s="17" t="s">
        <v>21</v>
      </c>
      <c r="AB40" s="17" t="s">
        <v>1021</v>
      </c>
    </row>
    <row r="41" spans="1:28" x14ac:dyDescent="0.25">
      <c r="A41" s="17">
        <v>4482</v>
      </c>
      <c r="B41" s="17" t="s">
        <v>1201</v>
      </c>
      <c r="C41" s="19">
        <v>42677</v>
      </c>
      <c r="D41" s="19">
        <v>42682</v>
      </c>
      <c r="E41" s="17" t="s">
        <v>5</v>
      </c>
      <c r="F41" s="17" t="s">
        <v>1202</v>
      </c>
      <c r="G41" s="17" t="s">
        <v>666</v>
      </c>
      <c r="H41" s="17" t="s">
        <v>8</v>
      </c>
      <c r="I41" s="17" t="s">
        <v>671</v>
      </c>
      <c r="J41" s="17" t="s">
        <v>795</v>
      </c>
      <c r="K41" s="17" t="s">
        <v>908</v>
      </c>
      <c r="L41" s="17">
        <v>90049</v>
      </c>
      <c r="M41" s="17" t="s">
        <v>957</v>
      </c>
      <c r="N41" s="17" t="s">
        <v>1207</v>
      </c>
      <c r="O41" s="17" t="s">
        <v>960</v>
      </c>
      <c r="P41" s="17" t="s">
        <v>973</v>
      </c>
      <c r="Q41" s="17" t="s">
        <v>1208</v>
      </c>
      <c r="R41" s="17">
        <v>43.32</v>
      </c>
      <c r="S41" s="17">
        <v>2</v>
      </c>
      <c r="T41" s="17" t="s">
        <v>1209</v>
      </c>
      <c r="U41" s="17" t="s">
        <v>1210</v>
      </c>
      <c r="V41" s="17">
        <v>0</v>
      </c>
      <c r="W41" s="17" t="s">
        <v>1020</v>
      </c>
      <c r="X41" s="17">
        <v>14.2956</v>
      </c>
      <c r="Y41" s="17">
        <v>5</v>
      </c>
      <c r="Z41" s="17">
        <v>2016</v>
      </c>
      <c r="AA41" s="17" t="s">
        <v>21</v>
      </c>
      <c r="AB41" s="17" t="s">
        <v>1021</v>
      </c>
    </row>
    <row r="42" spans="1:28" x14ac:dyDescent="0.25">
      <c r="A42" s="17">
        <v>4484</v>
      </c>
      <c r="B42" s="17" t="s">
        <v>1201</v>
      </c>
      <c r="C42" s="19">
        <v>42677</v>
      </c>
      <c r="D42" s="19">
        <v>42682</v>
      </c>
      <c r="E42" s="17" t="s">
        <v>5</v>
      </c>
      <c r="F42" s="17" t="s">
        <v>1202</v>
      </c>
      <c r="G42" s="17" t="s">
        <v>666</v>
      </c>
      <c r="H42" s="17" t="s">
        <v>8</v>
      </c>
      <c r="I42" s="17" t="s">
        <v>671</v>
      </c>
      <c r="J42" s="17" t="s">
        <v>795</v>
      </c>
      <c r="K42" s="17" t="s">
        <v>908</v>
      </c>
      <c r="L42" s="17">
        <v>90049</v>
      </c>
      <c r="M42" s="17" t="s">
        <v>957</v>
      </c>
      <c r="N42" s="17" t="s">
        <v>1211</v>
      </c>
      <c r="O42" s="17" t="s">
        <v>960</v>
      </c>
      <c r="P42" s="17" t="s">
        <v>965</v>
      </c>
      <c r="Q42" s="17" t="s">
        <v>1212</v>
      </c>
      <c r="R42" s="17">
        <v>116.28</v>
      </c>
      <c r="S42" s="17">
        <v>3</v>
      </c>
      <c r="T42" s="17" t="s">
        <v>1213</v>
      </c>
      <c r="U42" s="17" t="s">
        <v>1214</v>
      </c>
      <c r="V42" s="17">
        <v>0</v>
      </c>
      <c r="W42" s="17" t="s">
        <v>1020</v>
      </c>
      <c r="X42" s="17">
        <v>56.977200000000003</v>
      </c>
      <c r="Y42" s="17">
        <v>5</v>
      </c>
      <c r="Z42" s="17">
        <v>2016</v>
      </c>
      <c r="AA42" s="17" t="s">
        <v>21</v>
      </c>
      <c r="AB42" s="17" t="s">
        <v>1021</v>
      </c>
    </row>
    <row r="43" spans="1:28" x14ac:dyDescent="0.25">
      <c r="A43" s="17">
        <v>4486</v>
      </c>
      <c r="B43" s="17" t="s">
        <v>1201</v>
      </c>
      <c r="C43" s="19">
        <v>42677</v>
      </c>
      <c r="D43" s="19">
        <v>42682</v>
      </c>
      <c r="E43" s="17" t="s">
        <v>5</v>
      </c>
      <c r="F43" s="17" t="s">
        <v>1202</v>
      </c>
      <c r="G43" s="17" t="s">
        <v>666</v>
      </c>
      <c r="H43" s="17" t="s">
        <v>8</v>
      </c>
      <c r="I43" s="17" t="s">
        <v>671</v>
      </c>
      <c r="J43" s="17" t="s">
        <v>795</v>
      </c>
      <c r="K43" s="17" t="s">
        <v>908</v>
      </c>
      <c r="L43" s="17">
        <v>90049</v>
      </c>
      <c r="M43" s="17" t="s">
        <v>957</v>
      </c>
      <c r="N43" s="17" t="s">
        <v>1084</v>
      </c>
      <c r="O43" s="17" t="s">
        <v>960</v>
      </c>
      <c r="P43" s="17" t="s">
        <v>965</v>
      </c>
      <c r="Q43" s="17" t="s">
        <v>1215</v>
      </c>
      <c r="R43" s="17">
        <v>19.440000000000001</v>
      </c>
      <c r="S43" s="17">
        <v>3</v>
      </c>
      <c r="T43" s="17" t="s">
        <v>1066</v>
      </c>
      <c r="U43" s="17" t="s">
        <v>1216</v>
      </c>
      <c r="V43" s="17">
        <v>0</v>
      </c>
      <c r="W43" s="17" t="s">
        <v>1020</v>
      </c>
      <c r="X43" s="17">
        <v>9.3312000000000008</v>
      </c>
      <c r="Y43" s="17">
        <v>5</v>
      </c>
      <c r="Z43" s="17">
        <v>2016</v>
      </c>
      <c r="AA43" s="17" t="s">
        <v>21</v>
      </c>
      <c r="AB43" s="17" t="s">
        <v>1021</v>
      </c>
    </row>
    <row r="44" spans="1:28" x14ac:dyDescent="0.25">
      <c r="A44" s="17">
        <v>4487</v>
      </c>
      <c r="B44" s="17" t="s">
        <v>1201</v>
      </c>
      <c r="C44" s="19">
        <v>42677</v>
      </c>
      <c r="D44" s="19">
        <v>42682</v>
      </c>
      <c r="E44" s="17" t="s">
        <v>5</v>
      </c>
      <c r="F44" s="17" t="s">
        <v>1202</v>
      </c>
      <c r="G44" s="17" t="s">
        <v>666</v>
      </c>
      <c r="H44" s="17" t="s">
        <v>8</v>
      </c>
      <c r="I44" s="17" t="s">
        <v>671</v>
      </c>
      <c r="J44" s="17" t="s">
        <v>795</v>
      </c>
      <c r="K44" s="17" t="s">
        <v>908</v>
      </c>
      <c r="L44" s="17">
        <v>90049</v>
      </c>
      <c r="M44" s="17" t="s">
        <v>957</v>
      </c>
      <c r="N44" s="17" t="s">
        <v>1217</v>
      </c>
      <c r="O44" s="17" t="s">
        <v>960</v>
      </c>
      <c r="P44" s="17" t="s">
        <v>965</v>
      </c>
      <c r="Q44" s="17" t="s">
        <v>1218</v>
      </c>
      <c r="R44" s="17">
        <v>314.55</v>
      </c>
      <c r="S44" s="17">
        <v>3</v>
      </c>
      <c r="T44" s="17" t="s">
        <v>1219</v>
      </c>
      <c r="U44" s="17" t="s">
        <v>1220</v>
      </c>
      <c r="V44" s="17">
        <v>0</v>
      </c>
      <c r="W44" s="17" t="s">
        <v>1020</v>
      </c>
      <c r="X44" s="17">
        <v>150.98400000000001</v>
      </c>
      <c r="Y44" s="17">
        <v>5</v>
      </c>
      <c r="Z44" s="17">
        <v>2016</v>
      </c>
      <c r="AA44" s="17" t="s">
        <v>21</v>
      </c>
      <c r="AB44" s="17" t="s">
        <v>1021</v>
      </c>
    </row>
    <row r="45" spans="1:28" x14ac:dyDescent="0.25">
      <c r="A45" s="17">
        <v>4561</v>
      </c>
      <c r="B45" s="17" t="s">
        <v>1221</v>
      </c>
      <c r="C45" s="19">
        <v>42342</v>
      </c>
      <c r="D45" s="19">
        <v>42347</v>
      </c>
      <c r="E45" s="17" t="s">
        <v>4</v>
      </c>
      <c r="F45" s="17" t="s">
        <v>1222</v>
      </c>
      <c r="G45" s="17" t="s">
        <v>285</v>
      </c>
      <c r="H45" s="17" t="s">
        <v>9</v>
      </c>
      <c r="I45" s="17" t="s">
        <v>671</v>
      </c>
      <c r="J45" s="17" t="s">
        <v>795</v>
      </c>
      <c r="K45" s="17" t="s">
        <v>908</v>
      </c>
      <c r="L45" s="17">
        <v>90049</v>
      </c>
      <c r="M45" s="17" t="s">
        <v>957</v>
      </c>
      <c r="N45" s="17" t="s">
        <v>1223</v>
      </c>
      <c r="O45" s="17" t="s">
        <v>960</v>
      </c>
      <c r="P45" s="17" t="s">
        <v>1224</v>
      </c>
      <c r="Q45" s="17" t="s">
        <v>1225</v>
      </c>
      <c r="R45" s="17">
        <v>271.44</v>
      </c>
      <c r="S45" s="17">
        <v>3</v>
      </c>
      <c r="T45" s="17" t="s">
        <v>1226</v>
      </c>
      <c r="U45" s="17" t="s">
        <v>1227</v>
      </c>
      <c r="V45" s="17">
        <v>0</v>
      </c>
      <c r="W45" s="17" t="s">
        <v>1020</v>
      </c>
      <c r="X45" s="17">
        <v>122.148</v>
      </c>
      <c r="Y45" s="17">
        <v>5</v>
      </c>
      <c r="Z45" s="17">
        <v>2015</v>
      </c>
      <c r="AA45" s="17" t="s">
        <v>14</v>
      </c>
      <c r="AB45" s="17" t="s">
        <v>1061</v>
      </c>
    </row>
    <row r="46" spans="1:28" x14ac:dyDescent="0.25">
      <c r="A46" s="17">
        <v>4563</v>
      </c>
      <c r="B46" s="17" t="s">
        <v>1221</v>
      </c>
      <c r="C46" s="19">
        <v>42342</v>
      </c>
      <c r="D46" s="19">
        <v>42347</v>
      </c>
      <c r="E46" s="17" t="s">
        <v>4</v>
      </c>
      <c r="F46" s="17" t="s">
        <v>1222</v>
      </c>
      <c r="G46" s="17" t="s">
        <v>285</v>
      </c>
      <c r="H46" s="17" t="s">
        <v>9</v>
      </c>
      <c r="I46" s="17" t="s">
        <v>671</v>
      </c>
      <c r="J46" s="17" t="s">
        <v>795</v>
      </c>
      <c r="K46" s="17" t="s">
        <v>908</v>
      </c>
      <c r="L46" s="17">
        <v>90049</v>
      </c>
      <c r="M46" s="17" t="s">
        <v>957</v>
      </c>
      <c r="N46" s="17" t="s">
        <v>1228</v>
      </c>
      <c r="O46" s="17" t="s">
        <v>959</v>
      </c>
      <c r="P46" s="17" t="s">
        <v>1115</v>
      </c>
      <c r="Q46" s="17" t="s">
        <v>1229</v>
      </c>
      <c r="R46" s="17">
        <v>36.4</v>
      </c>
      <c r="S46" s="17">
        <v>5</v>
      </c>
      <c r="T46" s="17" t="s">
        <v>1230</v>
      </c>
      <c r="U46" s="17" t="s">
        <v>1231</v>
      </c>
      <c r="V46" s="17">
        <v>0</v>
      </c>
      <c r="W46" s="17" t="s">
        <v>1020</v>
      </c>
      <c r="X46" s="17">
        <v>13.832000000000001</v>
      </c>
      <c r="Y46" s="17">
        <v>5</v>
      </c>
      <c r="Z46" s="17">
        <v>2015</v>
      </c>
      <c r="AA46" s="17" t="s">
        <v>14</v>
      </c>
      <c r="AB46" s="17" t="s">
        <v>1061</v>
      </c>
    </row>
    <row r="47" spans="1:28" x14ac:dyDescent="0.25">
      <c r="A47" s="17">
        <v>4709</v>
      </c>
      <c r="B47" s="17" t="s">
        <v>1232</v>
      </c>
      <c r="C47" s="19">
        <v>42915</v>
      </c>
      <c r="D47" s="19">
        <v>42916</v>
      </c>
      <c r="E47" s="17" t="s">
        <v>2</v>
      </c>
      <c r="F47" s="17" t="s">
        <v>1233</v>
      </c>
      <c r="G47" s="17" t="s">
        <v>665</v>
      </c>
      <c r="H47" s="17" t="s">
        <v>8</v>
      </c>
      <c r="I47" s="17" t="s">
        <v>671</v>
      </c>
      <c r="J47" s="17" t="s">
        <v>795</v>
      </c>
      <c r="K47" s="17" t="s">
        <v>908</v>
      </c>
      <c r="L47" s="17">
        <v>90049</v>
      </c>
      <c r="M47" s="17" t="s">
        <v>957</v>
      </c>
      <c r="N47" s="17" t="s">
        <v>1234</v>
      </c>
      <c r="O47" s="17" t="s">
        <v>960</v>
      </c>
      <c r="P47" s="17" t="s">
        <v>977</v>
      </c>
      <c r="Q47" s="17" t="s">
        <v>1235</v>
      </c>
      <c r="R47" s="17">
        <v>130.71</v>
      </c>
      <c r="S47" s="17">
        <v>3</v>
      </c>
      <c r="T47" s="17" t="s">
        <v>1236</v>
      </c>
      <c r="U47" s="17" t="s">
        <v>1237</v>
      </c>
      <c r="V47" s="17">
        <v>0</v>
      </c>
      <c r="W47" s="17" t="s">
        <v>1020</v>
      </c>
      <c r="X47" s="17">
        <v>39.213000000000001</v>
      </c>
      <c r="Y47" s="17">
        <v>1</v>
      </c>
      <c r="Z47" s="17">
        <v>2017</v>
      </c>
      <c r="AA47" s="17" t="s">
        <v>18</v>
      </c>
      <c r="AB47" s="17" t="s">
        <v>1036</v>
      </c>
    </row>
    <row r="48" spans="1:28" x14ac:dyDescent="0.25">
      <c r="A48" s="17">
        <v>4710</v>
      </c>
      <c r="B48" s="17" t="s">
        <v>1232</v>
      </c>
      <c r="C48" s="19">
        <v>42915</v>
      </c>
      <c r="D48" s="19">
        <v>42916</v>
      </c>
      <c r="E48" s="17" t="s">
        <v>2</v>
      </c>
      <c r="F48" s="17" t="s">
        <v>1233</v>
      </c>
      <c r="G48" s="17" t="s">
        <v>665</v>
      </c>
      <c r="H48" s="17" t="s">
        <v>8</v>
      </c>
      <c r="I48" s="17" t="s">
        <v>671</v>
      </c>
      <c r="J48" s="17" t="s">
        <v>795</v>
      </c>
      <c r="K48" s="17" t="s">
        <v>908</v>
      </c>
      <c r="L48" s="17">
        <v>90049</v>
      </c>
      <c r="M48" s="17" t="s">
        <v>957</v>
      </c>
      <c r="N48" s="17" t="s">
        <v>1238</v>
      </c>
      <c r="O48" s="17" t="s">
        <v>960</v>
      </c>
      <c r="P48" s="17" t="s">
        <v>1032</v>
      </c>
      <c r="Q48" s="17" t="s">
        <v>1239</v>
      </c>
      <c r="R48" s="17">
        <v>11.68</v>
      </c>
      <c r="S48" s="17">
        <v>2</v>
      </c>
      <c r="T48" s="17" t="s">
        <v>1166</v>
      </c>
      <c r="U48" s="17" t="s">
        <v>1240</v>
      </c>
      <c r="V48" s="17">
        <v>0</v>
      </c>
      <c r="W48" s="17" t="s">
        <v>1020</v>
      </c>
      <c r="X48" s="17">
        <v>3.0367999999999999</v>
      </c>
      <c r="Y48" s="17">
        <v>1</v>
      </c>
      <c r="Z48" s="17">
        <v>2017</v>
      </c>
      <c r="AA48" s="17" t="s">
        <v>18</v>
      </c>
      <c r="AB48" s="17" t="s">
        <v>1036</v>
      </c>
    </row>
    <row r="49" spans="1:28" x14ac:dyDescent="0.25">
      <c r="A49" s="17">
        <v>4711</v>
      </c>
      <c r="B49" s="17" t="s">
        <v>1232</v>
      </c>
      <c r="C49" s="19">
        <v>42915</v>
      </c>
      <c r="D49" s="19">
        <v>42916</v>
      </c>
      <c r="E49" s="17" t="s">
        <v>2</v>
      </c>
      <c r="F49" s="17" t="s">
        <v>1233</v>
      </c>
      <c r="G49" s="17" t="s">
        <v>665</v>
      </c>
      <c r="H49" s="17" t="s">
        <v>8</v>
      </c>
      <c r="I49" s="17" t="s">
        <v>671</v>
      </c>
      <c r="J49" s="17" t="s">
        <v>795</v>
      </c>
      <c r="K49" s="17" t="s">
        <v>908</v>
      </c>
      <c r="L49" s="17">
        <v>90049</v>
      </c>
      <c r="M49" s="17" t="s">
        <v>957</v>
      </c>
      <c r="N49" s="17" t="s">
        <v>1241</v>
      </c>
      <c r="O49" s="17" t="s">
        <v>961</v>
      </c>
      <c r="P49" s="17" t="s">
        <v>962</v>
      </c>
      <c r="Q49" s="17" t="s">
        <v>1242</v>
      </c>
      <c r="R49" s="17">
        <v>62.31</v>
      </c>
      <c r="S49" s="17">
        <v>3</v>
      </c>
      <c r="T49" s="17" t="s">
        <v>1243</v>
      </c>
      <c r="U49" s="17" t="s">
        <v>1244</v>
      </c>
      <c r="V49" s="17">
        <v>0</v>
      </c>
      <c r="W49" s="17" t="s">
        <v>1020</v>
      </c>
      <c r="X49" s="17">
        <v>22.4316</v>
      </c>
      <c r="Y49" s="17">
        <v>1</v>
      </c>
      <c r="Z49" s="17">
        <v>2017</v>
      </c>
      <c r="AA49" s="17" t="s">
        <v>18</v>
      </c>
      <c r="AB49" s="17" t="s">
        <v>1036</v>
      </c>
    </row>
    <row r="50" spans="1:28" x14ac:dyDescent="0.25">
      <c r="A50" s="17">
        <v>5218</v>
      </c>
      <c r="B50" s="17" t="s">
        <v>1245</v>
      </c>
      <c r="C50" s="19">
        <v>42840</v>
      </c>
      <c r="D50" s="19">
        <v>42842</v>
      </c>
      <c r="E50" s="17" t="s">
        <v>4</v>
      </c>
      <c r="F50" s="17" t="s">
        <v>1246</v>
      </c>
      <c r="G50" s="17" t="s">
        <v>494</v>
      </c>
      <c r="H50" s="17" t="s">
        <v>9</v>
      </c>
      <c r="I50" s="17" t="s">
        <v>671</v>
      </c>
      <c r="J50" s="17" t="s">
        <v>795</v>
      </c>
      <c r="K50" s="17" t="s">
        <v>908</v>
      </c>
      <c r="L50" s="17">
        <v>90049</v>
      </c>
      <c r="M50" s="17" t="s">
        <v>957</v>
      </c>
      <c r="N50" s="17" t="s">
        <v>1247</v>
      </c>
      <c r="O50" s="17" t="s">
        <v>960</v>
      </c>
      <c r="P50" s="17" t="s">
        <v>965</v>
      </c>
      <c r="Q50" s="17" t="s">
        <v>1248</v>
      </c>
      <c r="R50" s="17">
        <v>79.14</v>
      </c>
      <c r="S50" s="17">
        <v>3</v>
      </c>
      <c r="T50" s="17" t="s">
        <v>1249</v>
      </c>
      <c r="U50" s="17" t="s">
        <v>1250</v>
      </c>
      <c r="V50" s="17">
        <v>0</v>
      </c>
      <c r="W50" s="17" t="s">
        <v>1020</v>
      </c>
      <c r="X50" s="17">
        <v>36.404400000000003</v>
      </c>
      <c r="Y50" s="17">
        <v>2</v>
      </c>
      <c r="Z50" s="17">
        <v>2017</v>
      </c>
      <c r="AA50" s="17" t="s">
        <v>12</v>
      </c>
      <c r="AB50" s="17" t="s">
        <v>1036</v>
      </c>
    </row>
    <row r="51" spans="1:28" x14ac:dyDescent="0.25">
      <c r="A51" s="17">
        <v>5328</v>
      </c>
      <c r="B51" s="17" t="s">
        <v>1251</v>
      </c>
      <c r="C51" s="19">
        <v>41645</v>
      </c>
      <c r="D51" s="19">
        <v>41647</v>
      </c>
      <c r="E51" s="17" t="s">
        <v>4</v>
      </c>
      <c r="F51" s="17" t="s">
        <v>1252</v>
      </c>
      <c r="G51" s="17" t="s">
        <v>414</v>
      </c>
      <c r="H51" s="17" t="s">
        <v>8</v>
      </c>
      <c r="I51" s="17" t="s">
        <v>671</v>
      </c>
      <c r="J51" s="17" t="s">
        <v>795</v>
      </c>
      <c r="K51" s="17" t="s">
        <v>908</v>
      </c>
      <c r="L51" s="17">
        <v>90049</v>
      </c>
      <c r="M51" s="17" t="s">
        <v>957</v>
      </c>
      <c r="N51" s="17" t="s">
        <v>1064</v>
      </c>
      <c r="O51" s="17" t="s">
        <v>960</v>
      </c>
      <c r="P51" s="17" t="s">
        <v>965</v>
      </c>
      <c r="Q51" s="17" t="s">
        <v>1065</v>
      </c>
      <c r="R51" s="17">
        <v>19.440000000000001</v>
      </c>
      <c r="S51" s="17">
        <v>3</v>
      </c>
      <c r="T51" s="17" t="s">
        <v>1066</v>
      </c>
      <c r="U51" s="17" t="s">
        <v>1216</v>
      </c>
      <c r="V51" s="17">
        <v>0</v>
      </c>
      <c r="W51" s="17" t="s">
        <v>1020</v>
      </c>
      <c r="X51" s="17">
        <v>9.3312000000000008</v>
      </c>
      <c r="Y51" s="17">
        <v>2</v>
      </c>
      <c r="Z51" s="17">
        <v>2014</v>
      </c>
      <c r="AA51" s="17" t="s">
        <v>16</v>
      </c>
      <c r="AB51" s="17" t="s">
        <v>1079</v>
      </c>
    </row>
    <row r="52" spans="1:28" x14ac:dyDescent="0.25">
      <c r="A52" s="17">
        <v>5737</v>
      </c>
      <c r="B52" s="17" t="s">
        <v>1253</v>
      </c>
      <c r="C52" s="19">
        <v>41659</v>
      </c>
      <c r="D52" s="19">
        <v>41664</v>
      </c>
      <c r="E52" s="17" t="s">
        <v>5</v>
      </c>
      <c r="F52" s="17" t="s">
        <v>1254</v>
      </c>
      <c r="G52" s="17" t="s">
        <v>428</v>
      </c>
      <c r="H52" s="17" t="s">
        <v>8</v>
      </c>
      <c r="I52" s="17" t="s">
        <v>671</v>
      </c>
      <c r="J52" s="17" t="s">
        <v>795</v>
      </c>
      <c r="K52" s="17" t="s">
        <v>908</v>
      </c>
      <c r="L52" s="17">
        <v>90049</v>
      </c>
      <c r="M52" s="17" t="s">
        <v>957</v>
      </c>
      <c r="N52" s="17" t="s">
        <v>1255</v>
      </c>
      <c r="O52" s="17" t="s">
        <v>960</v>
      </c>
      <c r="P52" s="17" t="s">
        <v>965</v>
      </c>
      <c r="Q52" s="17" t="s">
        <v>1256</v>
      </c>
      <c r="R52" s="17">
        <v>19.36</v>
      </c>
      <c r="S52" s="17">
        <v>2</v>
      </c>
      <c r="T52" s="17" t="s">
        <v>1257</v>
      </c>
      <c r="U52" s="17" t="s">
        <v>1258</v>
      </c>
      <c r="V52" s="17">
        <v>0</v>
      </c>
      <c r="W52" s="17" t="s">
        <v>1020</v>
      </c>
      <c r="X52" s="17">
        <v>9.2927999999999997</v>
      </c>
      <c r="Y52" s="17">
        <v>5</v>
      </c>
      <c r="Z52" s="17">
        <v>2014</v>
      </c>
      <c r="AA52" s="17" t="s">
        <v>16</v>
      </c>
      <c r="AB52" s="17" t="s">
        <v>1079</v>
      </c>
    </row>
    <row r="53" spans="1:28" x14ac:dyDescent="0.25">
      <c r="A53" s="17">
        <v>5738</v>
      </c>
      <c r="B53" s="17" t="s">
        <v>1253</v>
      </c>
      <c r="C53" s="19">
        <v>41659</v>
      </c>
      <c r="D53" s="19">
        <v>41664</v>
      </c>
      <c r="E53" s="17" t="s">
        <v>5</v>
      </c>
      <c r="F53" s="17" t="s">
        <v>1254</v>
      </c>
      <c r="G53" s="17" t="s">
        <v>428</v>
      </c>
      <c r="H53" s="17" t="s">
        <v>8</v>
      </c>
      <c r="I53" s="17" t="s">
        <v>671</v>
      </c>
      <c r="J53" s="17" t="s">
        <v>795</v>
      </c>
      <c r="K53" s="17" t="s">
        <v>908</v>
      </c>
      <c r="L53" s="17">
        <v>90049</v>
      </c>
      <c r="M53" s="17" t="s">
        <v>957</v>
      </c>
      <c r="N53" s="17" t="s">
        <v>1259</v>
      </c>
      <c r="O53" s="17" t="s">
        <v>959</v>
      </c>
      <c r="P53" s="17" t="s">
        <v>1115</v>
      </c>
      <c r="Q53" s="17" t="s">
        <v>1260</v>
      </c>
      <c r="R53" s="17">
        <v>19.3</v>
      </c>
      <c r="S53" s="17">
        <v>2</v>
      </c>
      <c r="T53" s="17" t="s">
        <v>1261</v>
      </c>
      <c r="U53" s="17" t="s">
        <v>1262</v>
      </c>
      <c r="V53" s="17">
        <v>0</v>
      </c>
      <c r="W53" s="17" t="s">
        <v>1020</v>
      </c>
      <c r="X53" s="17">
        <v>5.79</v>
      </c>
      <c r="Y53" s="17">
        <v>5</v>
      </c>
      <c r="Z53" s="17">
        <v>2014</v>
      </c>
      <c r="AA53" s="17" t="s">
        <v>16</v>
      </c>
      <c r="AB53" s="17" t="s">
        <v>1079</v>
      </c>
    </row>
    <row r="54" spans="1:28" x14ac:dyDescent="0.25">
      <c r="A54" s="17">
        <v>5896</v>
      </c>
      <c r="B54" s="17" t="s">
        <v>1263</v>
      </c>
      <c r="C54" s="19">
        <v>41944</v>
      </c>
      <c r="D54" s="19">
        <v>41951</v>
      </c>
      <c r="E54" s="17" t="s">
        <v>5</v>
      </c>
      <c r="F54" s="17" t="s">
        <v>1264</v>
      </c>
      <c r="G54" s="17" t="s">
        <v>508</v>
      </c>
      <c r="H54" s="17" t="s">
        <v>10</v>
      </c>
      <c r="I54" s="17" t="s">
        <v>671</v>
      </c>
      <c r="J54" s="17" t="s">
        <v>795</v>
      </c>
      <c r="K54" s="17" t="s">
        <v>908</v>
      </c>
      <c r="L54" s="17">
        <v>90049</v>
      </c>
      <c r="M54" s="17" t="s">
        <v>957</v>
      </c>
      <c r="N54" s="17" t="s">
        <v>1265</v>
      </c>
      <c r="O54" s="17" t="s">
        <v>960</v>
      </c>
      <c r="P54" s="17" t="s">
        <v>1266</v>
      </c>
      <c r="Q54" s="17" t="s">
        <v>1267</v>
      </c>
      <c r="R54" s="17">
        <v>44.4</v>
      </c>
      <c r="S54" s="17">
        <v>3</v>
      </c>
      <c r="T54" s="17" t="s">
        <v>1268</v>
      </c>
      <c r="U54" s="17" t="s">
        <v>1269</v>
      </c>
      <c r="V54" s="17">
        <v>0</v>
      </c>
      <c r="W54" s="17" t="s">
        <v>1020</v>
      </c>
      <c r="X54" s="17">
        <v>22.2</v>
      </c>
      <c r="Y54" s="17">
        <v>7</v>
      </c>
      <c r="Z54" s="17">
        <v>2014</v>
      </c>
      <c r="AA54" s="17" t="s">
        <v>21</v>
      </c>
      <c r="AB54" s="17" t="s">
        <v>1079</v>
      </c>
    </row>
    <row r="55" spans="1:28" x14ac:dyDescent="0.25">
      <c r="A55" s="17">
        <v>5897</v>
      </c>
      <c r="B55" s="17" t="s">
        <v>1263</v>
      </c>
      <c r="C55" s="19">
        <v>41944</v>
      </c>
      <c r="D55" s="19">
        <v>41951</v>
      </c>
      <c r="E55" s="17" t="s">
        <v>5</v>
      </c>
      <c r="F55" s="17" t="s">
        <v>1264</v>
      </c>
      <c r="G55" s="17" t="s">
        <v>508</v>
      </c>
      <c r="H55" s="17" t="s">
        <v>10</v>
      </c>
      <c r="I55" s="17" t="s">
        <v>671</v>
      </c>
      <c r="J55" s="17" t="s">
        <v>795</v>
      </c>
      <c r="K55" s="17" t="s">
        <v>908</v>
      </c>
      <c r="L55" s="17">
        <v>90049</v>
      </c>
      <c r="M55" s="17" t="s">
        <v>957</v>
      </c>
      <c r="N55" s="17" t="s">
        <v>1270</v>
      </c>
      <c r="O55" s="17" t="s">
        <v>960</v>
      </c>
      <c r="P55" s="17" t="s">
        <v>965</v>
      </c>
      <c r="Q55" s="17" t="s">
        <v>1271</v>
      </c>
      <c r="R55" s="17">
        <v>21.4</v>
      </c>
      <c r="S55" s="17">
        <v>5</v>
      </c>
      <c r="T55" s="17" t="s">
        <v>1272</v>
      </c>
      <c r="U55" s="17" t="s">
        <v>1273</v>
      </c>
      <c r="V55" s="17">
        <v>0</v>
      </c>
      <c r="W55" s="17" t="s">
        <v>1020</v>
      </c>
      <c r="X55" s="17">
        <v>9.6300000000000008</v>
      </c>
      <c r="Y55" s="17">
        <v>7</v>
      </c>
      <c r="Z55" s="17">
        <v>2014</v>
      </c>
      <c r="AA55" s="17" t="s">
        <v>21</v>
      </c>
      <c r="AB55" s="17" t="s">
        <v>1079</v>
      </c>
    </row>
    <row r="56" spans="1:28" x14ac:dyDescent="0.25">
      <c r="A56" s="17">
        <v>5941</v>
      </c>
      <c r="B56" s="17" t="s">
        <v>1274</v>
      </c>
      <c r="C56" s="19">
        <v>43020</v>
      </c>
      <c r="D56" s="19">
        <v>43022</v>
      </c>
      <c r="E56" s="17" t="s">
        <v>4</v>
      </c>
      <c r="F56" s="17" t="s">
        <v>1275</v>
      </c>
      <c r="G56" s="17" t="s">
        <v>547</v>
      </c>
      <c r="H56" s="17" t="s">
        <v>8</v>
      </c>
      <c r="I56" s="17" t="s">
        <v>671</v>
      </c>
      <c r="J56" s="17" t="s">
        <v>795</v>
      </c>
      <c r="K56" s="17" t="s">
        <v>908</v>
      </c>
      <c r="L56" s="17">
        <v>90049</v>
      </c>
      <c r="M56" s="17" t="s">
        <v>957</v>
      </c>
      <c r="N56" s="17" t="s">
        <v>1068</v>
      </c>
      <c r="O56" s="17" t="s">
        <v>961</v>
      </c>
      <c r="P56" s="17" t="s">
        <v>962</v>
      </c>
      <c r="Q56" s="17" t="s">
        <v>1069</v>
      </c>
      <c r="R56" s="17">
        <v>435.84</v>
      </c>
      <c r="S56" s="17">
        <v>12</v>
      </c>
      <c r="T56" s="17" t="s">
        <v>1070</v>
      </c>
      <c r="U56" s="17" t="s">
        <v>1276</v>
      </c>
      <c r="V56" s="17">
        <v>0</v>
      </c>
      <c r="W56" s="17" t="s">
        <v>1020</v>
      </c>
      <c r="X56" s="17">
        <v>130.75200000000001</v>
      </c>
      <c r="Y56" s="17">
        <v>2</v>
      </c>
      <c r="Z56" s="17">
        <v>2017</v>
      </c>
      <c r="AA56" s="17" t="s">
        <v>22</v>
      </c>
      <c r="AB56" s="17" t="s">
        <v>1036</v>
      </c>
    </row>
    <row r="57" spans="1:28" x14ac:dyDescent="0.25">
      <c r="A57" s="17">
        <v>5942</v>
      </c>
      <c r="B57" s="17" t="s">
        <v>1274</v>
      </c>
      <c r="C57" s="19">
        <v>43020</v>
      </c>
      <c r="D57" s="19">
        <v>43022</v>
      </c>
      <c r="E57" s="17" t="s">
        <v>4</v>
      </c>
      <c r="F57" s="17" t="s">
        <v>1275</v>
      </c>
      <c r="G57" s="17" t="s">
        <v>547</v>
      </c>
      <c r="H57" s="17" t="s">
        <v>8</v>
      </c>
      <c r="I57" s="17" t="s">
        <v>671</v>
      </c>
      <c r="J57" s="17" t="s">
        <v>795</v>
      </c>
      <c r="K57" s="17" t="s">
        <v>908</v>
      </c>
      <c r="L57" s="17">
        <v>90049</v>
      </c>
      <c r="M57" s="17" t="s">
        <v>957</v>
      </c>
      <c r="N57" s="17" t="s">
        <v>1277</v>
      </c>
      <c r="O57" s="17" t="s">
        <v>960</v>
      </c>
      <c r="P57" s="17" t="s">
        <v>1032</v>
      </c>
      <c r="Q57" s="17" t="s">
        <v>1278</v>
      </c>
      <c r="R57" s="17">
        <v>5.88</v>
      </c>
      <c r="S57" s="17">
        <v>2</v>
      </c>
      <c r="T57" s="17" t="s">
        <v>1039</v>
      </c>
      <c r="U57" s="17" t="s">
        <v>1279</v>
      </c>
      <c r="V57" s="17">
        <v>0</v>
      </c>
      <c r="W57" s="17" t="s">
        <v>1020</v>
      </c>
      <c r="X57" s="17">
        <v>1.5875999999999999</v>
      </c>
      <c r="Y57" s="17">
        <v>2</v>
      </c>
      <c r="Z57" s="17">
        <v>2017</v>
      </c>
      <c r="AA57" s="17" t="s">
        <v>22</v>
      </c>
      <c r="AB57" s="17" t="s">
        <v>1036</v>
      </c>
    </row>
    <row r="58" spans="1:28" x14ac:dyDescent="0.25">
      <c r="A58" s="17">
        <v>6009</v>
      </c>
      <c r="B58" s="17" t="s">
        <v>1280</v>
      </c>
      <c r="C58" s="19">
        <v>42368</v>
      </c>
      <c r="D58" s="19">
        <v>42372</v>
      </c>
      <c r="E58" s="17" t="s">
        <v>5</v>
      </c>
      <c r="F58" s="17" t="s">
        <v>1281</v>
      </c>
      <c r="G58" s="17" t="s">
        <v>157</v>
      </c>
      <c r="H58" s="17" t="s">
        <v>8</v>
      </c>
      <c r="I58" s="17" t="s">
        <v>671</v>
      </c>
      <c r="J58" s="17" t="s">
        <v>795</v>
      </c>
      <c r="K58" s="17" t="s">
        <v>908</v>
      </c>
      <c r="L58" s="17">
        <v>90049</v>
      </c>
      <c r="M58" s="17" t="s">
        <v>957</v>
      </c>
      <c r="N58" s="17" t="s">
        <v>1282</v>
      </c>
      <c r="O58" s="17" t="s">
        <v>960</v>
      </c>
      <c r="P58" s="17" t="s">
        <v>965</v>
      </c>
      <c r="Q58" s="17" t="s">
        <v>1283</v>
      </c>
      <c r="R58" s="17">
        <v>68.52</v>
      </c>
      <c r="S58" s="17">
        <v>3</v>
      </c>
      <c r="T58" s="17" t="s">
        <v>1284</v>
      </c>
      <c r="U58" s="17" t="s">
        <v>1285</v>
      </c>
      <c r="V58" s="17">
        <v>0</v>
      </c>
      <c r="W58" s="17" t="s">
        <v>1020</v>
      </c>
      <c r="X58" s="17">
        <v>31.519200000000001</v>
      </c>
      <c r="Y58" s="17">
        <v>4</v>
      </c>
      <c r="Z58" s="17">
        <v>2015</v>
      </c>
      <c r="AA58" s="17" t="s">
        <v>14</v>
      </c>
      <c r="AB58" s="17" t="s">
        <v>1021</v>
      </c>
    </row>
    <row r="59" spans="1:28" x14ac:dyDescent="0.25">
      <c r="A59" s="17">
        <v>6010</v>
      </c>
      <c r="B59" s="17" t="s">
        <v>1280</v>
      </c>
      <c r="C59" s="19">
        <v>42368</v>
      </c>
      <c r="D59" s="19">
        <v>42372</v>
      </c>
      <c r="E59" s="17" t="s">
        <v>5</v>
      </c>
      <c r="F59" s="17" t="s">
        <v>1281</v>
      </c>
      <c r="G59" s="17" t="s">
        <v>157</v>
      </c>
      <c r="H59" s="17" t="s">
        <v>8</v>
      </c>
      <c r="I59" s="17" t="s">
        <v>671</v>
      </c>
      <c r="J59" s="17" t="s">
        <v>795</v>
      </c>
      <c r="K59" s="17" t="s">
        <v>908</v>
      </c>
      <c r="L59" s="17">
        <v>90049</v>
      </c>
      <c r="M59" s="17" t="s">
        <v>957</v>
      </c>
      <c r="N59" s="17" t="s">
        <v>1286</v>
      </c>
      <c r="O59" s="17" t="s">
        <v>960</v>
      </c>
      <c r="P59" s="17" t="s">
        <v>977</v>
      </c>
      <c r="Q59" s="17" t="s">
        <v>1287</v>
      </c>
      <c r="R59" s="17">
        <v>74.94</v>
      </c>
      <c r="S59" s="17">
        <v>3</v>
      </c>
      <c r="T59" s="17" t="s">
        <v>1288</v>
      </c>
      <c r="U59" s="17" t="s">
        <v>1289</v>
      </c>
      <c r="V59" s="17">
        <v>0</v>
      </c>
      <c r="W59" s="17" t="s">
        <v>1020</v>
      </c>
      <c r="X59" s="17">
        <v>14.2386</v>
      </c>
      <c r="Y59" s="17">
        <v>4</v>
      </c>
      <c r="Z59" s="17">
        <v>2015</v>
      </c>
      <c r="AA59" s="17" t="s">
        <v>14</v>
      </c>
      <c r="AB59" s="17" t="s">
        <v>1021</v>
      </c>
    </row>
    <row r="60" spans="1:28" x14ac:dyDescent="0.25">
      <c r="A60" s="17">
        <v>6012</v>
      </c>
      <c r="B60" s="17" t="s">
        <v>1280</v>
      </c>
      <c r="C60" s="19">
        <v>42368</v>
      </c>
      <c r="D60" s="19">
        <v>42372</v>
      </c>
      <c r="E60" s="17" t="s">
        <v>5</v>
      </c>
      <c r="F60" s="17" t="s">
        <v>1281</v>
      </c>
      <c r="G60" s="17" t="s">
        <v>157</v>
      </c>
      <c r="H60" s="17" t="s">
        <v>8</v>
      </c>
      <c r="I60" s="17" t="s">
        <v>671</v>
      </c>
      <c r="J60" s="17" t="s">
        <v>795</v>
      </c>
      <c r="K60" s="17" t="s">
        <v>908</v>
      </c>
      <c r="L60" s="17">
        <v>90049</v>
      </c>
      <c r="M60" s="17" t="s">
        <v>957</v>
      </c>
      <c r="N60" s="17" t="s">
        <v>1223</v>
      </c>
      <c r="O60" s="17" t="s">
        <v>960</v>
      </c>
      <c r="P60" s="17" t="s">
        <v>1224</v>
      </c>
      <c r="Q60" s="17" t="s">
        <v>1225</v>
      </c>
      <c r="R60" s="17">
        <v>271.44</v>
      </c>
      <c r="S60" s="17">
        <v>3</v>
      </c>
      <c r="T60" s="17" t="s">
        <v>1226</v>
      </c>
      <c r="U60" s="17" t="s">
        <v>1227</v>
      </c>
      <c r="V60" s="17">
        <v>0</v>
      </c>
      <c r="W60" s="17" t="s">
        <v>1020</v>
      </c>
      <c r="X60" s="17">
        <v>122.148</v>
      </c>
      <c r="Y60" s="17">
        <v>4</v>
      </c>
      <c r="Z60" s="17">
        <v>2015</v>
      </c>
      <c r="AA60" s="17" t="s">
        <v>14</v>
      </c>
      <c r="AB60" s="17" t="s">
        <v>1021</v>
      </c>
    </row>
    <row r="61" spans="1:28" x14ac:dyDescent="0.25">
      <c r="A61" s="17">
        <v>6016</v>
      </c>
      <c r="B61" s="17" t="s">
        <v>1290</v>
      </c>
      <c r="C61" s="19">
        <v>41735</v>
      </c>
      <c r="D61" s="19">
        <v>41741</v>
      </c>
      <c r="E61" s="17" t="s">
        <v>5</v>
      </c>
      <c r="F61" s="17" t="s">
        <v>1291</v>
      </c>
      <c r="G61" s="17" t="s">
        <v>1292</v>
      </c>
      <c r="H61" s="17" t="s">
        <v>9</v>
      </c>
      <c r="I61" s="17" t="s">
        <v>671</v>
      </c>
      <c r="J61" s="17" t="s">
        <v>795</v>
      </c>
      <c r="K61" s="17" t="s">
        <v>908</v>
      </c>
      <c r="L61" s="17">
        <v>90049</v>
      </c>
      <c r="M61" s="17" t="s">
        <v>957</v>
      </c>
      <c r="N61" s="17" t="s">
        <v>1293</v>
      </c>
      <c r="O61" s="17" t="s">
        <v>959</v>
      </c>
      <c r="P61" s="17" t="s">
        <v>1115</v>
      </c>
      <c r="Q61" s="17" t="s">
        <v>1294</v>
      </c>
      <c r="R61" s="17">
        <v>91.96</v>
      </c>
      <c r="S61" s="17">
        <v>2</v>
      </c>
      <c r="T61" s="17" t="s">
        <v>1295</v>
      </c>
      <c r="U61" s="17" t="s">
        <v>1296</v>
      </c>
      <c r="V61" s="17">
        <v>0</v>
      </c>
      <c r="W61" s="17" t="s">
        <v>1020</v>
      </c>
      <c r="X61" s="17">
        <v>15.6332</v>
      </c>
      <c r="Y61" s="17">
        <v>6</v>
      </c>
      <c r="Z61" s="17">
        <v>2014</v>
      </c>
      <c r="AA61" s="17" t="s">
        <v>12</v>
      </c>
      <c r="AB61" s="17" t="s">
        <v>1079</v>
      </c>
    </row>
    <row r="62" spans="1:28" x14ac:dyDescent="0.25">
      <c r="A62" s="17">
        <v>6017</v>
      </c>
      <c r="B62" s="17" t="s">
        <v>1290</v>
      </c>
      <c r="C62" s="19">
        <v>41735</v>
      </c>
      <c r="D62" s="19">
        <v>41741</v>
      </c>
      <c r="E62" s="17" t="s">
        <v>5</v>
      </c>
      <c r="F62" s="17" t="s">
        <v>1291</v>
      </c>
      <c r="G62" s="17" t="s">
        <v>1292</v>
      </c>
      <c r="H62" s="17" t="s">
        <v>9</v>
      </c>
      <c r="I62" s="17" t="s">
        <v>671</v>
      </c>
      <c r="J62" s="17" t="s">
        <v>795</v>
      </c>
      <c r="K62" s="17" t="s">
        <v>908</v>
      </c>
      <c r="L62" s="17">
        <v>90049</v>
      </c>
      <c r="M62" s="17" t="s">
        <v>957</v>
      </c>
      <c r="N62" s="17" t="s">
        <v>1297</v>
      </c>
      <c r="O62" s="17" t="s">
        <v>959</v>
      </c>
      <c r="P62" s="17" t="s">
        <v>1115</v>
      </c>
      <c r="Q62" s="17" t="s">
        <v>1298</v>
      </c>
      <c r="R62" s="17">
        <v>33.11</v>
      </c>
      <c r="S62" s="17">
        <v>7</v>
      </c>
      <c r="T62" s="17" t="s">
        <v>1299</v>
      </c>
      <c r="U62" s="17" t="s">
        <v>1300</v>
      </c>
      <c r="V62" s="17">
        <v>0</v>
      </c>
      <c r="W62" s="17" t="s">
        <v>1020</v>
      </c>
      <c r="X62" s="17">
        <v>12.9129</v>
      </c>
      <c r="Y62" s="17">
        <v>6</v>
      </c>
      <c r="Z62" s="17">
        <v>2014</v>
      </c>
      <c r="AA62" s="17" t="s">
        <v>12</v>
      </c>
      <c r="AB62" s="17" t="s">
        <v>1079</v>
      </c>
    </row>
    <row r="63" spans="1:28" x14ac:dyDescent="0.25">
      <c r="A63" s="17">
        <v>6018</v>
      </c>
      <c r="B63" s="17" t="s">
        <v>1290</v>
      </c>
      <c r="C63" s="19">
        <v>41735</v>
      </c>
      <c r="D63" s="19">
        <v>41741</v>
      </c>
      <c r="E63" s="17" t="s">
        <v>5</v>
      </c>
      <c r="F63" s="17" t="s">
        <v>1291</v>
      </c>
      <c r="G63" s="17" t="s">
        <v>1292</v>
      </c>
      <c r="H63" s="17" t="s">
        <v>9</v>
      </c>
      <c r="I63" s="17" t="s">
        <v>671</v>
      </c>
      <c r="J63" s="17" t="s">
        <v>795</v>
      </c>
      <c r="K63" s="17" t="s">
        <v>908</v>
      </c>
      <c r="L63" s="17">
        <v>90049</v>
      </c>
      <c r="M63" s="17" t="s">
        <v>957</v>
      </c>
      <c r="N63" s="17" t="s">
        <v>1301</v>
      </c>
      <c r="O63" s="17" t="s">
        <v>960</v>
      </c>
      <c r="P63" s="17" t="s">
        <v>965</v>
      </c>
      <c r="Q63" s="17" t="s">
        <v>1302</v>
      </c>
      <c r="R63" s="17">
        <v>19.440000000000001</v>
      </c>
      <c r="S63" s="17">
        <v>3</v>
      </c>
      <c r="T63" s="17" t="s">
        <v>1066</v>
      </c>
      <c r="U63" s="17" t="s">
        <v>1216</v>
      </c>
      <c r="V63" s="17">
        <v>0</v>
      </c>
      <c r="W63" s="17" t="s">
        <v>1020</v>
      </c>
      <c r="X63" s="17">
        <v>9.3312000000000008</v>
      </c>
      <c r="Y63" s="17">
        <v>6</v>
      </c>
      <c r="Z63" s="17">
        <v>2014</v>
      </c>
      <c r="AA63" s="17" t="s">
        <v>12</v>
      </c>
      <c r="AB63" s="17" t="s">
        <v>1079</v>
      </c>
    </row>
    <row r="64" spans="1:28" x14ac:dyDescent="0.25">
      <c r="A64" s="17">
        <v>6019</v>
      </c>
      <c r="B64" s="17" t="s">
        <v>1290</v>
      </c>
      <c r="C64" s="19">
        <v>41735</v>
      </c>
      <c r="D64" s="19">
        <v>41741</v>
      </c>
      <c r="E64" s="17" t="s">
        <v>5</v>
      </c>
      <c r="F64" s="17" t="s">
        <v>1291</v>
      </c>
      <c r="G64" s="17" t="s">
        <v>1292</v>
      </c>
      <c r="H64" s="17" t="s">
        <v>9</v>
      </c>
      <c r="I64" s="17" t="s">
        <v>671</v>
      </c>
      <c r="J64" s="17" t="s">
        <v>795</v>
      </c>
      <c r="K64" s="17" t="s">
        <v>908</v>
      </c>
      <c r="L64" s="17">
        <v>90049</v>
      </c>
      <c r="M64" s="17" t="s">
        <v>957</v>
      </c>
      <c r="N64" s="17" t="s">
        <v>1303</v>
      </c>
      <c r="O64" s="17" t="s">
        <v>960</v>
      </c>
      <c r="P64" s="17" t="s">
        <v>965</v>
      </c>
      <c r="Q64" s="17" t="s">
        <v>1304</v>
      </c>
      <c r="R64" s="17">
        <v>55.48</v>
      </c>
      <c r="S64" s="17">
        <v>1</v>
      </c>
      <c r="T64" s="17" t="s">
        <v>1305</v>
      </c>
      <c r="U64" s="17" t="s">
        <v>1306</v>
      </c>
      <c r="V64" s="17">
        <v>0</v>
      </c>
      <c r="W64" s="17" t="s">
        <v>1020</v>
      </c>
      <c r="X64" s="17">
        <v>26.630400000000002</v>
      </c>
      <c r="Y64" s="17">
        <v>6</v>
      </c>
      <c r="Z64" s="17">
        <v>2014</v>
      </c>
      <c r="AA64" s="17" t="s">
        <v>12</v>
      </c>
      <c r="AB64" s="17" t="s">
        <v>1079</v>
      </c>
    </row>
    <row r="65" spans="1:28" x14ac:dyDescent="0.25">
      <c r="A65" s="17">
        <v>6030</v>
      </c>
      <c r="B65" s="17" t="s">
        <v>1307</v>
      </c>
      <c r="C65" s="19">
        <v>42688</v>
      </c>
      <c r="D65" s="19">
        <v>42689</v>
      </c>
      <c r="E65" s="17" t="s">
        <v>2</v>
      </c>
      <c r="F65" s="17" t="s">
        <v>1308</v>
      </c>
      <c r="G65" s="17" t="s">
        <v>633</v>
      </c>
      <c r="H65" s="17" t="s">
        <v>8</v>
      </c>
      <c r="I65" s="17" t="s">
        <v>671</v>
      </c>
      <c r="J65" s="17" t="s">
        <v>795</v>
      </c>
      <c r="K65" s="17" t="s">
        <v>908</v>
      </c>
      <c r="L65" s="17">
        <v>90049</v>
      </c>
      <c r="M65" s="17" t="s">
        <v>957</v>
      </c>
      <c r="N65" s="17" t="s">
        <v>1309</v>
      </c>
      <c r="O65" s="17" t="s">
        <v>960</v>
      </c>
      <c r="P65" s="17" t="s">
        <v>1032</v>
      </c>
      <c r="Q65" s="17" t="s">
        <v>1310</v>
      </c>
      <c r="R65" s="17">
        <v>9.84</v>
      </c>
      <c r="S65" s="17">
        <v>3</v>
      </c>
      <c r="T65" s="17" t="s">
        <v>1143</v>
      </c>
      <c r="U65" s="17" t="s">
        <v>1311</v>
      </c>
      <c r="V65" s="17">
        <v>0</v>
      </c>
      <c r="W65" s="17" t="s">
        <v>1020</v>
      </c>
      <c r="X65" s="17">
        <v>2.8536000000000001</v>
      </c>
      <c r="Y65" s="17">
        <v>1</v>
      </c>
      <c r="Z65" s="17">
        <v>2016</v>
      </c>
      <c r="AA65" s="17" t="s">
        <v>21</v>
      </c>
      <c r="AB65" s="17" t="s">
        <v>1021</v>
      </c>
    </row>
    <row r="66" spans="1:28" x14ac:dyDescent="0.25">
      <c r="A66" s="17">
        <v>6160</v>
      </c>
      <c r="B66" s="17" t="s">
        <v>1312</v>
      </c>
      <c r="C66" s="19">
        <v>42707</v>
      </c>
      <c r="D66" s="19">
        <v>42713</v>
      </c>
      <c r="E66" s="17" t="s">
        <v>5</v>
      </c>
      <c r="F66" s="17" t="s">
        <v>1313</v>
      </c>
      <c r="G66" s="17" t="s">
        <v>266</v>
      </c>
      <c r="H66" s="17" t="s">
        <v>8</v>
      </c>
      <c r="I66" s="17" t="s">
        <v>671</v>
      </c>
      <c r="J66" s="17" t="s">
        <v>795</v>
      </c>
      <c r="K66" s="17" t="s">
        <v>908</v>
      </c>
      <c r="L66" s="17">
        <v>90049</v>
      </c>
      <c r="M66" s="17" t="s">
        <v>957</v>
      </c>
      <c r="N66" s="17" t="s">
        <v>1314</v>
      </c>
      <c r="O66" s="17" t="s">
        <v>960</v>
      </c>
      <c r="P66" s="17" t="s">
        <v>977</v>
      </c>
      <c r="Q66" s="17" t="s">
        <v>1315</v>
      </c>
      <c r="R66" s="17">
        <v>772.68</v>
      </c>
      <c r="S66" s="17">
        <v>4</v>
      </c>
      <c r="T66" s="17" t="s">
        <v>1316</v>
      </c>
      <c r="U66" s="17" t="s">
        <v>1317</v>
      </c>
      <c r="V66" s="17">
        <v>0</v>
      </c>
      <c r="W66" s="17" t="s">
        <v>1020</v>
      </c>
      <c r="X66" s="17">
        <v>108.1752</v>
      </c>
      <c r="Y66" s="17">
        <v>6</v>
      </c>
      <c r="Z66" s="17">
        <v>2016</v>
      </c>
      <c r="AA66" s="17" t="s">
        <v>14</v>
      </c>
      <c r="AB66" s="17" t="s">
        <v>1021</v>
      </c>
    </row>
    <row r="67" spans="1:28" x14ac:dyDescent="0.25">
      <c r="A67" s="17">
        <v>6284</v>
      </c>
      <c r="B67" s="17" t="s">
        <v>1318</v>
      </c>
      <c r="C67" s="19">
        <v>42637</v>
      </c>
      <c r="D67" s="19">
        <v>42641</v>
      </c>
      <c r="E67" s="17" t="s">
        <v>5</v>
      </c>
      <c r="F67" s="17" t="s">
        <v>1319</v>
      </c>
      <c r="G67" s="17" t="s">
        <v>224</v>
      </c>
      <c r="H67" s="17" t="s">
        <v>9</v>
      </c>
      <c r="I67" s="17" t="s">
        <v>671</v>
      </c>
      <c r="J67" s="17" t="s">
        <v>795</v>
      </c>
      <c r="K67" s="17" t="s">
        <v>908</v>
      </c>
      <c r="L67" s="17">
        <v>90049</v>
      </c>
      <c r="M67" s="17" t="s">
        <v>957</v>
      </c>
      <c r="N67" s="17" t="s">
        <v>1320</v>
      </c>
      <c r="O67" s="17" t="s">
        <v>960</v>
      </c>
      <c r="P67" s="17" t="s">
        <v>1224</v>
      </c>
      <c r="Q67" s="17" t="s">
        <v>1321</v>
      </c>
      <c r="R67" s="17">
        <v>304.89999999999998</v>
      </c>
      <c r="S67" s="17">
        <v>5</v>
      </c>
      <c r="T67" s="17" t="s">
        <v>1322</v>
      </c>
      <c r="U67" s="17" t="s">
        <v>1323</v>
      </c>
      <c r="V67" s="17">
        <v>0</v>
      </c>
      <c r="W67" s="17" t="s">
        <v>1020</v>
      </c>
      <c r="X67" s="17">
        <v>143.303</v>
      </c>
      <c r="Y67" s="17">
        <v>4</v>
      </c>
      <c r="Z67" s="17">
        <v>2016</v>
      </c>
      <c r="AA67" s="17" t="s">
        <v>23</v>
      </c>
      <c r="AB67" s="17" t="s">
        <v>1021</v>
      </c>
    </row>
    <row r="68" spans="1:28" x14ac:dyDescent="0.25">
      <c r="A68" s="17">
        <v>6913</v>
      </c>
      <c r="B68" s="17" t="s">
        <v>1324</v>
      </c>
      <c r="C68" s="19">
        <v>42857</v>
      </c>
      <c r="D68" s="19">
        <v>42860</v>
      </c>
      <c r="E68" s="17" t="s">
        <v>4</v>
      </c>
      <c r="F68" s="17" t="s">
        <v>1325</v>
      </c>
      <c r="G68" s="17" t="s">
        <v>226</v>
      </c>
      <c r="H68" s="17" t="s">
        <v>9</v>
      </c>
      <c r="I68" s="17" t="s">
        <v>671</v>
      </c>
      <c r="J68" s="17" t="s">
        <v>795</v>
      </c>
      <c r="K68" s="17" t="s">
        <v>908</v>
      </c>
      <c r="L68" s="17">
        <v>90049</v>
      </c>
      <c r="M68" s="17" t="s">
        <v>957</v>
      </c>
      <c r="N68" s="17" t="s">
        <v>1326</v>
      </c>
      <c r="O68" s="17" t="s">
        <v>961</v>
      </c>
      <c r="P68" s="17" t="s">
        <v>962</v>
      </c>
      <c r="Q68" s="17" t="s">
        <v>1327</v>
      </c>
      <c r="R68" s="17">
        <v>159.56</v>
      </c>
      <c r="S68" s="17">
        <v>4</v>
      </c>
      <c r="T68" s="17" t="s">
        <v>1328</v>
      </c>
      <c r="U68" s="17" t="s">
        <v>1329</v>
      </c>
      <c r="V68" s="17">
        <v>0</v>
      </c>
      <c r="W68" s="17" t="s">
        <v>1020</v>
      </c>
      <c r="X68" s="17">
        <v>59.037199999999999</v>
      </c>
      <c r="Y68" s="17">
        <v>3</v>
      </c>
      <c r="Z68" s="17">
        <v>2017</v>
      </c>
      <c r="AA68" s="17" t="s">
        <v>20</v>
      </c>
      <c r="AB68" s="17" t="s">
        <v>1036</v>
      </c>
    </row>
    <row r="69" spans="1:28" x14ac:dyDescent="0.25">
      <c r="A69" s="17">
        <v>7067</v>
      </c>
      <c r="B69" s="17" t="s">
        <v>1330</v>
      </c>
      <c r="C69" s="19">
        <v>42520</v>
      </c>
      <c r="D69" s="19">
        <v>42524</v>
      </c>
      <c r="E69" s="17" t="s">
        <v>5</v>
      </c>
      <c r="F69" s="17" t="s">
        <v>1331</v>
      </c>
      <c r="G69" s="17" t="s">
        <v>1332</v>
      </c>
      <c r="H69" s="17" t="s">
        <v>10</v>
      </c>
      <c r="I69" s="17" t="s">
        <v>671</v>
      </c>
      <c r="J69" s="17" t="s">
        <v>795</v>
      </c>
      <c r="K69" s="17" t="s">
        <v>908</v>
      </c>
      <c r="L69" s="17">
        <v>90049</v>
      </c>
      <c r="M69" s="17" t="s">
        <v>957</v>
      </c>
      <c r="N69" s="17" t="s">
        <v>1333</v>
      </c>
      <c r="O69" s="17" t="s">
        <v>960</v>
      </c>
      <c r="P69" s="17" t="s">
        <v>965</v>
      </c>
      <c r="Q69" s="17" t="s">
        <v>1334</v>
      </c>
      <c r="R69" s="17">
        <v>38.880000000000003</v>
      </c>
      <c r="S69" s="17">
        <v>6</v>
      </c>
      <c r="T69" s="17" t="s">
        <v>1066</v>
      </c>
      <c r="U69" s="17" t="s">
        <v>1335</v>
      </c>
      <c r="V69" s="17">
        <v>0</v>
      </c>
      <c r="W69" s="17" t="s">
        <v>1020</v>
      </c>
      <c r="X69" s="17">
        <v>18.662400000000002</v>
      </c>
      <c r="Y69" s="17">
        <v>4</v>
      </c>
      <c r="Z69" s="17">
        <v>2016</v>
      </c>
      <c r="AA69" s="17" t="s">
        <v>20</v>
      </c>
      <c r="AB69" s="17" t="s">
        <v>1021</v>
      </c>
    </row>
    <row r="70" spans="1:28" x14ac:dyDescent="0.25">
      <c r="A70" s="17">
        <v>7237</v>
      </c>
      <c r="B70" s="17" t="s">
        <v>1336</v>
      </c>
      <c r="C70" s="19">
        <v>41980</v>
      </c>
      <c r="D70" s="19">
        <v>41983</v>
      </c>
      <c r="E70" s="17" t="s">
        <v>2</v>
      </c>
      <c r="F70" s="17" t="s">
        <v>1337</v>
      </c>
      <c r="G70" s="17" t="s">
        <v>259</v>
      </c>
      <c r="H70" s="17" t="s">
        <v>8</v>
      </c>
      <c r="I70" s="17" t="s">
        <v>671</v>
      </c>
      <c r="J70" s="17" t="s">
        <v>795</v>
      </c>
      <c r="K70" s="17" t="s">
        <v>908</v>
      </c>
      <c r="L70" s="17">
        <v>90049</v>
      </c>
      <c r="M70" s="17" t="s">
        <v>957</v>
      </c>
      <c r="N70" s="17" t="s">
        <v>1338</v>
      </c>
      <c r="O70" s="17" t="s">
        <v>960</v>
      </c>
      <c r="P70" s="17" t="s">
        <v>1032</v>
      </c>
      <c r="Q70" s="17" t="s">
        <v>1339</v>
      </c>
      <c r="R70" s="17">
        <v>8.64</v>
      </c>
      <c r="S70" s="17">
        <v>3</v>
      </c>
      <c r="T70" s="17" t="s">
        <v>1340</v>
      </c>
      <c r="U70" s="17" t="s">
        <v>1341</v>
      </c>
      <c r="V70" s="17">
        <v>0</v>
      </c>
      <c r="W70" s="17" t="s">
        <v>1020</v>
      </c>
      <c r="X70" s="17">
        <v>2.4192</v>
      </c>
      <c r="Y70" s="17">
        <v>3</v>
      </c>
      <c r="Z70" s="17">
        <v>2014</v>
      </c>
      <c r="AA70" s="17" t="s">
        <v>14</v>
      </c>
      <c r="AB70" s="17" t="s">
        <v>1079</v>
      </c>
    </row>
    <row r="71" spans="1:28" x14ac:dyDescent="0.25">
      <c r="A71" s="17">
        <v>7245</v>
      </c>
      <c r="B71" s="17" t="s">
        <v>1342</v>
      </c>
      <c r="C71" s="19">
        <v>42877</v>
      </c>
      <c r="D71" s="19">
        <v>42880</v>
      </c>
      <c r="E71" s="17" t="s">
        <v>2</v>
      </c>
      <c r="F71" s="17" t="s">
        <v>1343</v>
      </c>
      <c r="G71" s="17" t="s">
        <v>544</v>
      </c>
      <c r="H71" s="17" t="s">
        <v>8</v>
      </c>
      <c r="I71" s="17" t="s">
        <v>671</v>
      </c>
      <c r="J71" s="17" t="s">
        <v>795</v>
      </c>
      <c r="K71" s="17" t="s">
        <v>908</v>
      </c>
      <c r="L71" s="17">
        <v>90049</v>
      </c>
      <c r="M71" s="17" t="s">
        <v>957</v>
      </c>
      <c r="N71" s="17" t="s">
        <v>1344</v>
      </c>
      <c r="O71" s="17" t="s">
        <v>960</v>
      </c>
      <c r="P71" s="17" t="s">
        <v>1032</v>
      </c>
      <c r="Q71" s="17" t="s">
        <v>1345</v>
      </c>
      <c r="R71" s="17">
        <v>49.56</v>
      </c>
      <c r="S71" s="17">
        <v>7</v>
      </c>
      <c r="T71" s="17" t="s">
        <v>1346</v>
      </c>
      <c r="U71" s="17" t="s">
        <v>1347</v>
      </c>
      <c r="V71" s="17">
        <v>0</v>
      </c>
      <c r="W71" s="17" t="s">
        <v>1020</v>
      </c>
      <c r="X71" s="17">
        <v>18.832799999999999</v>
      </c>
      <c r="Y71" s="17">
        <v>3</v>
      </c>
      <c r="Z71" s="17">
        <v>2017</v>
      </c>
      <c r="AA71" s="17" t="s">
        <v>20</v>
      </c>
      <c r="AB71" s="17" t="s">
        <v>1036</v>
      </c>
    </row>
    <row r="72" spans="1:28" x14ac:dyDescent="0.25">
      <c r="A72" s="17">
        <v>7393</v>
      </c>
      <c r="B72" s="17" t="s">
        <v>1348</v>
      </c>
      <c r="C72" s="19">
        <v>42857</v>
      </c>
      <c r="D72" s="19">
        <v>42861</v>
      </c>
      <c r="E72" s="17" t="s">
        <v>5</v>
      </c>
      <c r="F72" s="17" t="s">
        <v>1349</v>
      </c>
      <c r="G72" s="17" t="s">
        <v>215</v>
      </c>
      <c r="H72" s="17" t="s">
        <v>8</v>
      </c>
      <c r="I72" s="17" t="s">
        <v>671</v>
      </c>
      <c r="J72" s="17" t="s">
        <v>795</v>
      </c>
      <c r="K72" s="17" t="s">
        <v>908</v>
      </c>
      <c r="L72" s="17">
        <v>90049</v>
      </c>
      <c r="M72" s="17" t="s">
        <v>957</v>
      </c>
      <c r="N72" s="17" t="s">
        <v>1350</v>
      </c>
      <c r="O72" s="17" t="s">
        <v>960</v>
      </c>
      <c r="P72" s="17" t="s">
        <v>965</v>
      </c>
      <c r="Q72" s="17" t="s">
        <v>1351</v>
      </c>
      <c r="R72" s="17">
        <v>15.7</v>
      </c>
      <c r="S72" s="17">
        <v>5</v>
      </c>
      <c r="T72" s="17" t="s">
        <v>1181</v>
      </c>
      <c r="U72" s="17" t="s">
        <v>1352</v>
      </c>
      <c r="V72" s="17">
        <v>0</v>
      </c>
      <c r="W72" s="17" t="s">
        <v>1020</v>
      </c>
      <c r="X72" s="17">
        <v>7.0650000000000004</v>
      </c>
      <c r="Y72" s="17">
        <v>4</v>
      </c>
      <c r="Z72" s="17">
        <v>2017</v>
      </c>
      <c r="AA72" s="17" t="s">
        <v>20</v>
      </c>
      <c r="AB72" s="17" t="s">
        <v>1036</v>
      </c>
    </row>
    <row r="73" spans="1:28" x14ac:dyDescent="0.25">
      <c r="A73" s="17">
        <v>7394</v>
      </c>
      <c r="B73" s="17" t="s">
        <v>1348</v>
      </c>
      <c r="C73" s="19">
        <v>42857</v>
      </c>
      <c r="D73" s="19">
        <v>42861</v>
      </c>
      <c r="E73" s="17" t="s">
        <v>5</v>
      </c>
      <c r="F73" s="17" t="s">
        <v>1349</v>
      </c>
      <c r="G73" s="17" t="s">
        <v>215</v>
      </c>
      <c r="H73" s="17" t="s">
        <v>8</v>
      </c>
      <c r="I73" s="17" t="s">
        <v>671</v>
      </c>
      <c r="J73" s="17" t="s">
        <v>795</v>
      </c>
      <c r="K73" s="17" t="s">
        <v>908</v>
      </c>
      <c r="L73" s="17">
        <v>90049</v>
      </c>
      <c r="M73" s="17" t="s">
        <v>957</v>
      </c>
      <c r="N73" s="17" t="s">
        <v>1353</v>
      </c>
      <c r="O73" s="17" t="s">
        <v>960</v>
      </c>
      <c r="P73" s="17" t="s">
        <v>1032</v>
      </c>
      <c r="Q73" s="17" t="s">
        <v>1354</v>
      </c>
      <c r="R73" s="17">
        <v>59.52</v>
      </c>
      <c r="S73" s="17">
        <v>3</v>
      </c>
      <c r="T73" s="17" t="s">
        <v>1355</v>
      </c>
      <c r="U73" s="17" t="s">
        <v>1356</v>
      </c>
      <c r="V73" s="17">
        <v>0</v>
      </c>
      <c r="W73" s="17" t="s">
        <v>1020</v>
      </c>
      <c r="X73" s="17">
        <v>15.475199999999999</v>
      </c>
      <c r="Y73" s="17">
        <v>4</v>
      </c>
      <c r="Z73" s="17">
        <v>2017</v>
      </c>
      <c r="AA73" s="17" t="s">
        <v>20</v>
      </c>
      <c r="AB73" s="17" t="s">
        <v>1036</v>
      </c>
    </row>
    <row r="74" spans="1:28" x14ac:dyDescent="0.25">
      <c r="A74" s="17">
        <v>7395</v>
      </c>
      <c r="B74" s="17" t="s">
        <v>1348</v>
      </c>
      <c r="C74" s="19">
        <v>42857</v>
      </c>
      <c r="D74" s="19">
        <v>42861</v>
      </c>
      <c r="E74" s="17" t="s">
        <v>5</v>
      </c>
      <c r="F74" s="17" t="s">
        <v>1349</v>
      </c>
      <c r="G74" s="17" t="s">
        <v>215</v>
      </c>
      <c r="H74" s="17" t="s">
        <v>8</v>
      </c>
      <c r="I74" s="17" t="s">
        <v>671</v>
      </c>
      <c r="J74" s="17" t="s">
        <v>795</v>
      </c>
      <c r="K74" s="17" t="s">
        <v>908</v>
      </c>
      <c r="L74" s="17">
        <v>90049</v>
      </c>
      <c r="M74" s="17" t="s">
        <v>957</v>
      </c>
      <c r="N74" s="17" t="s">
        <v>1357</v>
      </c>
      <c r="O74" s="17" t="s">
        <v>960</v>
      </c>
      <c r="P74" s="17" t="s">
        <v>965</v>
      </c>
      <c r="Q74" s="17" t="s">
        <v>1358</v>
      </c>
      <c r="R74" s="17">
        <v>34.4</v>
      </c>
      <c r="S74" s="17">
        <v>5</v>
      </c>
      <c r="T74" s="17" t="s">
        <v>1359</v>
      </c>
      <c r="U74" s="17" t="s">
        <v>1360</v>
      </c>
      <c r="V74" s="17">
        <v>0</v>
      </c>
      <c r="W74" s="17" t="s">
        <v>1020</v>
      </c>
      <c r="X74" s="17">
        <v>15.824</v>
      </c>
      <c r="Y74" s="17">
        <v>4</v>
      </c>
      <c r="Z74" s="17">
        <v>2017</v>
      </c>
      <c r="AA74" s="17" t="s">
        <v>20</v>
      </c>
      <c r="AB74" s="17" t="s">
        <v>1036</v>
      </c>
    </row>
    <row r="75" spans="1:28" x14ac:dyDescent="0.25">
      <c r="A75" s="17">
        <v>7657</v>
      </c>
      <c r="B75" s="17" t="s">
        <v>1361</v>
      </c>
      <c r="C75" s="19">
        <v>41744</v>
      </c>
      <c r="D75" s="19">
        <v>41744</v>
      </c>
      <c r="E75" s="17" t="s">
        <v>3</v>
      </c>
      <c r="F75" s="17" t="s">
        <v>1362</v>
      </c>
      <c r="G75" s="17" t="s">
        <v>511</v>
      </c>
      <c r="H75" s="17" t="s">
        <v>10</v>
      </c>
      <c r="I75" s="17" t="s">
        <v>671</v>
      </c>
      <c r="J75" s="17" t="s">
        <v>795</v>
      </c>
      <c r="K75" s="17" t="s">
        <v>908</v>
      </c>
      <c r="L75" s="17">
        <v>90049</v>
      </c>
      <c r="M75" s="17" t="s">
        <v>957</v>
      </c>
      <c r="N75" s="17" t="s">
        <v>1363</v>
      </c>
      <c r="O75" s="17" t="s">
        <v>960</v>
      </c>
      <c r="P75" s="17" t="s">
        <v>973</v>
      </c>
      <c r="Q75" s="17" t="s">
        <v>1364</v>
      </c>
      <c r="R75" s="17">
        <v>106.96</v>
      </c>
      <c r="S75" s="17">
        <v>2</v>
      </c>
      <c r="T75" s="17" t="s">
        <v>1365</v>
      </c>
      <c r="U75" s="17" t="s">
        <v>1366</v>
      </c>
      <c r="V75" s="17">
        <v>0</v>
      </c>
      <c r="W75" s="17" t="s">
        <v>1020</v>
      </c>
      <c r="X75" s="17">
        <v>31.0184</v>
      </c>
      <c r="Y75" s="17">
        <v>0</v>
      </c>
      <c r="Z75" s="17">
        <v>2014</v>
      </c>
      <c r="AA75" s="17" t="s">
        <v>12</v>
      </c>
      <c r="AB75" s="17" t="s">
        <v>1079</v>
      </c>
    </row>
    <row r="76" spans="1:28" x14ac:dyDescent="0.25">
      <c r="A76" s="17">
        <v>7658</v>
      </c>
      <c r="B76" s="17" t="s">
        <v>1361</v>
      </c>
      <c r="C76" s="19">
        <v>41744</v>
      </c>
      <c r="D76" s="19">
        <v>41744</v>
      </c>
      <c r="E76" s="17" t="s">
        <v>3</v>
      </c>
      <c r="F76" s="17" t="s">
        <v>1362</v>
      </c>
      <c r="G76" s="17" t="s">
        <v>511</v>
      </c>
      <c r="H76" s="17" t="s">
        <v>10</v>
      </c>
      <c r="I76" s="17" t="s">
        <v>671</v>
      </c>
      <c r="J76" s="17" t="s">
        <v>795</v>
      </c>
      <c r="K76" s="17" t="s">
        <v>908</v>
      </c>
      <c r="L76" s="17">
        <v>90049</v>
      </c>
      <c r="M76" s="17" t="s">
        <v>957</v>
      </c>
      <c r="N76" s="17" t="s">
        <v>1367</v>
      </c>
      <c r="O76" s="17" t="s">
        <v>959</v>
      </c>
      <c r="P76" s="17" t="s">
        <v>1115</v>
      </c>
      <c r="Q76" s="17" t="s">
        <v>1368</v>
      </c>
      <c r="R76" s="17">
        <v>187.76</v>
      </c>
      <c r="S76" s="17">
        <v>4</v>
      </c>
      <c r="T76" s="17" t="s">
        <v>1369</v>
      </c>
      <c r="U76" s="17" t="s">
        <v>1370</v>
      </c>
      <c r="V76" s="17">
        <v>0</v>
      </c>
      <c r="W76" s="17" t="s">
        <v>1020</v>
      </c>
      <c r="X76" s="17">
        <v>76.9816</v>
      </c>
      <c r="Y76" s="17">
        <v>0</v>
      </c>
      <c r="Z76" s="17">
        <v>2014</v>
      </c>
      <c r="AA76" s="17" t="s">
        <v>12</v>
      </c>
      <c r="AB76" s="17" t="s">
        <v>1079</v>
      </c>
    </row>
    <row r="77" spans="1:28" x14ac:dyDescent="0.25">
      <c r="A77" s="17">
        <v>7854</v>
      </c>
      <c r="B77" s="17" t="s">
        <v>1371</v>
      </c>
      <c r="C77" s="19">
        <v>42363</v>
      </c>
      <c r="D77" s="19">
        <v>42367</v>
      </c>
      <c r="E77" s="17" t="s">
        <v>5</v>
      </c>
      <c r="F77" s="17" t="s">
        <v>1372</v>
      </c>
      <c r="G77" s="17" t="s">
        <v>583</v>
      </c>
      <c r="H77" s="17" t="s">
        <v>10</v>
      </c>
      <c r="I77" s="17" t="s">
        <v>671</v>
      </c>
      <c r="J77" s="17" t="s">
        <v>795</v>
      </c>
      <c r="K77" s="17" t="s">
        <v>908</v>
      </c>
      <c r="L77" s="17">
        <v>90049</v>
      </c>
      <c r="M77" s="17" t="s">
        <v>957</v>
      </c>
      <c r="N77" s="17" t="s">
        <v>1373</v>
      </c>
      <c r="O77" s="17" t="s">
        <v>960</v>
      </c>
      <c r="P77" s="17" t="s">
        <v>965</v>
      </c>
      <c r="Q77" s="17" t="s">
        <v>1374</v>
      </c>
      <c r="R77" s="17">
        <v>9.9600000000000009</v>
      </c>
      <c r="S77" s="17">
        <v>2</v>
      </c>
      <c r="T77" s="17" t="s">
        <v>1086</v>
      </c>
      <c r="U77" s="17" t="s">
        <v>1375</v>
      </c>
      <c r="V77" s="17">
        <v>0</v>
      </c>
      <c r="W77" s="17" t="s">
        <v>1020</v>
      </c>
      <c r="X77" s="17">
        <v>4.8803999999999998</v>
      </c>
      <c r="Y77" s="17">
        <v>4</v>
      </c>
      <c r="Z77" s="17">
        <v>2015</v>
      </c>
      <c r="AA77" s="17" t="s">
        <v>14</v>
      </c>
      <c r="AB77" s="17" t="s">
        <v>1061</v>
      </c>
    </row>
    <row r="78" spans="1:28" x14ac:dyDescent="0.25">
      <c r="A78" s="17">
        <v>7967</v>
      </c>
      <c r="B78" s="17" t="s">
        <v>1376</v>
      </c>
      <c r="C78" s="19">
        <v>42086</v>
      </c>
      <c r="D78" s="19">
        <v>42093</v>
      </c>
      <c r="E78" s="17" t="s">
        <v>5</v>
      </c>
      <c r="F78" s="17" t="s">
        <v>1377</v>
      </c>
      <c r="G78" s="17" t="s">
        <v>85</v>
      </c>
      <c r="H78" s="17" t="s">
        <v>9</v>
      </c>
      <c r="I78" s="17" t="s">
        <v>671</v>
      </c>
      <c r="J78" s="17" t="s">
        <v>795</v>
      </c>
      <c r="K78" s="17" t="s">
        <v>908</v>
      </c>
      <c r="L78" s="17">
        <v>90049</v>
      </c>
      <c r="M78" s="17" t="s">
        <v>957</v>
      </c>
      <c r="N78" s="17" t="s">
        <v>1378</v>
      </c>
      <c r="O78" s="17" t="s">
        <v>960</v>
      </c>
      <c r="P78" s="17" t="s">
        <v>965</v>
      </c>
      <c r="Q78" s="17" t="s">
        <v>1379</v>
      </c>
      <c r="R78" s="17">
        <v>33.36</v>
      </c>
      <c r="S78" s="17">
        <v>4</v>
      </c>
      <c r="T78" s="17" t="s">
        <v>1380</v>
      </c>
      <c r="U78" s="17" t="s">
        <v>1381</v>
      </c>
      <c r="V78" s="17">
        <v>0</v>
      </c>
      <c r="W78" s="17" t="s">
        <v>1020</v>
      </c>
      <c r="X78" s="17">
        <v>16.68</v>
      </c>
      <c r="Y78" s="17">
        <v>7</v>
      </c>
      <c r="Z78" s="17">
        <v>2015</v>
      </c>
      <c r="AA78" s="17" t="s">
        <v>19</v>
      </c>
      <c r="AB78" s="17" t="s">
        <v>1061</v>
      </c>
    </row>
    <row r="79" spans="1:28" x14ac:dyDescent="0.25">
      <c r="A79" s="17">
        <v>8055</v>
      </c>
      <c r="B79" s="17" t="s">
        <v>1382</v>
      </c>
      <c r="C79" s="19">
        <v>42244</v>
      </c>
      <c r="D79" s="19">
        <v>42251</v>
      </c>
      <c r="E79" s="17" t="s">
        <v>5</v>
      </c>
      <c r="F79" s="17" t="s">
        <v>1383</v>
      </c>
      <c r="G79" s="17" t="s">
        <v>128</v>
      </c>
      <c r="H79" s="17" t="s">
        <v>8</v>
      </c>
      <c r="I79" s="17" t="s">
        <v>671</v>
      </c>
      <c r="J79" s="17" t="s">
        <v>795</v>
      </c>
      <c r="K79" s="17" t="s">
        <v>908</v>
      </c>
      <c r="L79" s="17">
        <v>90049</v>
      </c>
      <c r="M79" s="17" t="s">
        <v>957</v>
      </c>
      <c r="N79" s="17" t="s">
        <v>1384</v>
      </c>
      <c r="O79" s="17" t="s">
        <v>960</v>
      </c>
      <c r="P79" s="17" t="s">
        <v>977</v>
      </c>
      <c r="Q79" s="17" t="s">
        <v>1385</v>
      </c>
      <c r="R79" s="17">
        <v>892.35</v>
      </c>
      <c r="S79" s="17">
        <v>5</v>
      </c>
      <c r="T79" s="17" t="s">
        <v>1386</v>
      </c>
      <c r="U79" s="17" t="s">
        <v>1387</v>
      </c>
      <c r="V79" s="17">
        <v>0</v>
      </c>
      <c r="W79" s="17" t="s">
        <v>1020</v>
      </c>
      <c r="X79" s="17">
        <v>267.70499999999998</v>
      </c>
      <c r="Y79" s="17">
        <v>7</v>
      </c>
      <c r="Z79" s="17">
        <v>2015</v>
      </c>
      <c r="AA79" s="17" t="s">
        <v>13</v>
      </c>
      <c r="AB79" s="17" t="s">
        <v>1061</v>
      </c>
    </row>
    <row r="80" spans="1:28" x14ac:dyDescent="0.25">
      <c r="A80" s="17">
        <v>8057</v>
      </c>
      <c r="B80" s="17" t="s">
        <v>1382</v>
      </c>
      <c r="C80" s="19">
        <v>42244</v>
      </c>
      <c r="D80" s="19">
        <v>42251</v>
      </c>
      <c r="E80" s="17" t="s">
        <v>5</v>
      </c>
      <c r="F80" s="17" t="s">
        <v>1383</v>
      </c>
      <c r="G80" s="17" t="s">
        <v>128</v>
      </c>
      <c r="H80" s="17" t="s">
        <v>8</v>
      </c>
      <c r="I80" s="17" t="s">
        <v>671</v>
      </c>
      <c r="J80" s="17" t="s">
        <v>795</v>
      </c>
      <c r="K80" s="17" t="s">
        <v>908</v>
      </c>
      <c r="L80" s="17">
        <v>90049</v>
      </c>
      <c r="M80" s="17" t="s">
        <v>957</v>
      </c>
      <c r="N80" s="17" t="s">
        <v>1388</v>
      </c>
      <c r="O80" s="17" t="s">
        <v>960</v>
      </c>
      <c r="P80" s="17" t="s">
        <v>977</v>
      </c>
      <c r="Q80" s="17" t="s">
        <v>1389</v>
      </c>
      <c r="R80" s="17">
        <v>728.82</v>
      </c>
      <c r="S80" s="17">
        <v>9</v>
      </c>
      <c r="T80" s="17" t="s">
        <v>1390</v>
      </c>
      <c r="U80" s="17" t="s">
        <v>1391</v>
      </c>
      <c r="V80" s="17">
        <v>0</v>
      </c>
      <c r="W80" s="17" t="s">
        <v>1020</v>
      </c>
      <c r="X80" s="17">
        <v>29.152799999999999</v>
      </c>
      <c r="Y80" s="17">
        <v>7</v>
      </c>
      <c r="Z80" s="17">
        <v>2015</v>
      </c>
      <c r="AA80" s="17" t="s">
        <v>13</v>
      </c>
      <c r="AB80" s="17" t="s">
        <v>1061</v>
      </c>
    </row>
    <row r="81" spans="1:28" x14ac:dyDescent="0.25">
      <c r="A81" s="17">
        <v>8060</v>
      </c>
      <c r="B81" s="17" t="s">
        <v>1382</v>
      </c>
      <c r="C81" s="19">
        <v>42244</v>
      </c>
      <c r="D81" s="19">
        <v>42251</v>
      </c>
      <c r="E81" s="17" t="s">
        <v>5</v>
      </c>
      <c r="F81" s="17" t="s">
        <v>1383</v>
      </c>
      <c r="G81" s="17" t="s">
        <v>128</v>
      </c>
      <c r="H81" s="17" t="s">
        <v>8</v>
      </c>
      <c r="I81" s="17" t="s">
        <v>671</v>
      </c>
      <c r="J81" s="17" t="s">
        <v>795</v>
      </c>
      <c r="K81" s="17" t="s">
        <v>908</v>
      </c>
      <c r="L81" s="17">
        <v>90049</v>
      </c>
      <c r="M81" s="17" t="s">
        <v>957</v>
      </c>
      <c r="N81" s="17" t="s">
        <v>1392</v>
      </c>
      <c r="O81" s="17" t="s">
        <v>959</v>
      </c>
      <c r="P81" s="17" t="s">
        <v>1115</v>
      </c>
      <c r="Q81" s="17" t="s">
        <v>1393</v>
      </c>
      <c r="R81" s="17">
        <v>4.16</v>
      </c>
      <c r="S81" s="17">
        <v>2</v>
      </c>
      <c r="T81" s="17" t="s">
        <v>1394</v>
      </c>
      <c r="U81" s="17" t="s">
        <v>1395</v>
      </c>
      <c r="V81" s="17">
        <v>0</v>
      </c>
      <c r="W81" s="17" t="s">
        <v>1020</v>
      </c>
      <c r="X81" s="17">
        <v>1.7472000000000001</v>
      </c>
      <c r="Y81" s="17">
        <v>7</v>
      </c>
      <c r="Z81" s="17">
        <v>2015</v>
      </c>
      <c r="AA81" s="17" t="s">
        <v>13</v>
      </c>
      <c r="AB81" s="17" t="s">
        <v>1061</v>
      </c>
    </row>
    <row r="82" spans="1:28" x14ac:dyDescent="0.25">
      <c r="A82" s="17">
        <v>8116</v>
      </c>
      <c r="B82" s="17" t="s">
        <v>1396</v>
      </c>
      <c r="C82" s="19">
        <v>42976</v>
      </c>
      <c r="D82" s="19">
        <v>42982</v>
      </c>
      <c r="E82" s="17" t="s">
        <v>5</v>
      </c>
      <c r="F82" s="17" t="s">
        <v>1397</v>
      </c>
      <c r="G82" s="17" t="s">
        <v>540</v>
      </c>
      <c r="H82" s="17" t="s">
        <v>9</v>
      </c>
      <c r="I82" s="17" t="s">
        <v>671</v>
      </c>
      <c r="J82" s="17" t="s">
        <v>795</v>
      </c>
      <c r="K82" s="17" t="s">
        <v>908</v>
      </c>
      <c r="L82" s="17">
        <v>90049</v>
      </c>
      <c r="M82" s="17" t="s">
        <v>957</v>
      </c>
      <c r="N82" s="17" t="s">
        <v>1398</v>
      </c>
      <c r="O82" s="17" t="s">
        <v>959</v>
      </c>
      <c r="P82" s="17" t="s">
        <v>1115</v>
      </c>
      <c r="Q82" s="17" t="s">
        <v>1399</v>
      </c>
      <c r="R82" s="17">
        <v>148.02000000000001</v>
      </c>
      <c r="S82" s="17">
        <v>3</v>
      </c>
      <c r="T82" s="17" t="s">
        <v>1400</v>
      </c>
      <c r="U82" s="17" t="s">
        <v>1401</v>
      </c>
      <c r="V82" s="17">
        <v>0</v>
      </c>
      <c r="W82" s="17" t="s">
        <v>1020</v>
      </c>
      <c r="X82" s="17">
        <v>41.445599999999999</v>
      </c>
      <c r="Y82" s="17">
        <v>6</v>
      </c>
      <c r="Z82" s="17">
        <v>2017</v>
      </c>
      <c r="AA82" s="17" t="s">
        <v>13</v>
      </c>
      <c r="AB82" s="17" t="s">
        <v>1036</v>
      </c>
    </row>
    <row r="83" spans="1:28" x14ac:dyDescent="0.25">
      <c r="A83" s="17">
        <v>8173</v>
      </c>
      <c r="B83" s="17" t="s">
        <v>1402</v>
      </c>
      <c r="C83" s="19">
        <v>41829</v>
      </c>
      <c r="D83" s="19">
        <v>41833</v>
      </c>
      <c r="E83" s="17" t="s">
        <v>5</v>
      </c>
      <c r="F83" s="17" t="s">
        <v>1403</v>
      </c>
      <c r="G83" s="17" t="s">
        <v>264</v>
      </c>
      <c r="H83" s="17" t="s">
        <v>10</v>
      </c>
      <c r="I83" s="17" t="s">
        <v>671</v>
      </c>
      <c r="J83" s="17" t="s">
        <v>795</v>
      </c>
      <c r="K83" s="17" t="s">
        <v>908</v>
      </c>
      <c r="L83" s="17">
        <v>90049</v>
      </c>
      <c r="M83" s="17" t="s">
        <v>957</v>
      </c>
      <c r="N83" s="17" t="s">
        <v>1404</v>
      </c>
      <c r="O83" s="17" t="s">
        <v>960</v>
      </c>
      <c r="P83" s="17" t="s">
        <v>1266</v>
      </c>
      <c r="Q83" s="17" t="s">
        <v>1405</v>
      </c>
      <c r="R83" s="17">
        <v>2.88</v>
      </c>
      <c r="S83" s="17">
        <v>1</v>
      </c>
      <c r="T83" s="17" t="s">
        <v>1340</v>
      </c>
      <c r="U83" s="17" t="s">
        <v>1406</v>
      </c>
      <c r="V83" s="17">
        <v>0</v>
      </c>
      <c r="W83" s="17" t="s">
        <v>1020</v>
      </c>
      <c r="X83" s="17">
        <v>1.4112</v>
      </c>
      <c r="Y83" s="17">
        <v>4</v>
      </c>
      <c r="Z83" s="17">
        <v>2014</v>
      </c>
      <c r="AA83" s="17" t="s">
        <v>17</v>
      </c>
      <c r="AB83" s="17" t="s">
        <v>1079</v>
      </c>
    </row>
    <row r="84" spans="1:28" x14ac:dyDescent="0.25">
      <c r="A84" s="17">
        <v>8175</v>
      </c>
      <c r="B84" s="17" t="s">
        <v>1402</v>
      </c>
      <c r="C84" s="19">
        <v>41829</v>
      </c>
      <c r="D84" s="19">
        <v>41833</v>
      </c>
      <c r="E84" s="17" t="s">
        <v>5</v>
      </c>
      <c r="F84" s="17" t="s">
        <v>1403</v>
      </c>
      <c r="G84" s="17" t="s">
        <v>264</v>
      </c>
      <c r="H84" s="17" t="s">
        <v>10</v>
      </c>
      <c r="I84" s="17" t="s">
        <v>671</v>
      </c>
      <c r="J84" s="17" t="s">
        <v>795</v>
      </c>
      <c r="K84" s="17" t="s">
        <v>908</v>
      </c>
      <c r="L84" s="17">
        <v>90049</v>
      </c>
      <c r="M84" s="17" t="s">
        <v>957</v>
      </c>
      <c r="N84" s="17" t="s">
        <v>1407</v>
      </c>
      <c r="O84" s="17" t="s">
        <v>960</v>
      </c>
      <c r="P84" s="17" t="s">
        <v>977</v>
      </c>
      <c r="Q84" s="17" t="s">
        <v>1408</v>
      </c>
      <c r="R84" s="17">
        <v>23.92</v>
      </c>
      <c r="S84" s="17">
        <v>4</v>
      </c>
      <c r="T84" s="17" t="s">
        <v>1409</v>
      </c>
      <c r="U84" s="17" t="s">
        <v>1410</v>
      </c>
      <c r="V84" s="17">
        <v>0</v>
      </c>
      <c r="W84" s="17" t="s">
        <v>1020</v>
      </c>
      <c r="X84" s="17">
        <v>4.0663999999999998</v>
      </c>
      <c r="Y84" s="17">
        <v>4</v>
      </c>
      <c r="Z84" s="17">
        <v>2014</v>
      </c>
      <c r="AA84" s="17" t="s">
        <v>17</v>
      </c>
      <c r="AB84" s="17" t="s">
        <v>1079</v>
      </c>
    </row>
    <row r="85" spans="1:28" x14ac:dyDescent="0.25">
      <c r="A85" s="17">
        <v>8492</v>
      </c>
      <c r="B85" s="17" t="s">
        <v>1411</v>
      </c>
      <c r="C85" s="19">
        <v>42923</v>
      </c>
      <c r="D85" s="19">
        <v>42927</v>
      </c>
      <c r="E85" s="17" t="s">
        <v>5</v>
      </c>
      <c r="F85" s="17" t="s">
        <v>1412</v>
      </c>
      <c r="G85" s="17" t="s">
        <v>1413</v>
      </c>
      <c r="H85" s="17" t="s">
        <v>8</v>
      </c>
      <c r="I85" s="17" t="s">
        <v>671</v>
      </c>
      <c r="J85" s="17" t="s">
        <v>795</v>
      </c>
      <c r="K85" s="17" t="s">
        <v>908</v>
      </c>
      <c r="L85" s="17">
        <v>90049</v>
      </c>
      <c r="M85" s="17" t="s">
        <v>957</v>
      </c>
      <c r="N85" s="17" t="s">
        <v>1158</v>
      </c>
      <c r="O85" s="17" t="s">
        <v>960</v>
      </c>
      <c r="P85" s="17" t="s">
        <v>1075</v>
      </c>
      <c r="Q85" s="17" t="s">
        <v>1159</v>
      </c>
      <c r="R85" s="17">
        <v>5.94</v>
      </c>
      <c r="S85" s="17">
        <v>3</v>
      </c>
      <c r="T85" s="17" t="s">
        <v>1160</v>
      </c>
      <c r="U85" s="17" t="s">
        <v>1414</v>
      </c>
      <c r="V85" s="17">
        <v>0</v>
      </c>
      <c r="W85" s="17" t="s">
        <v>1020</v>
      </c>
      <c r="X85" s="17">
        <v>0.1188</v>
      </c>
      <c r="Y85" s="17">
        <v>4</v>
      </c>
      <c r="Z85" s="17">
        <v>2017</v>
      </c>
      <c r="AA85" s="17" t="s">
        <v>17</v>
      </c>
      <c r="AB85" s="17" t="s">
        <v>1036</v>
      </c>
    </row>
    <row r="86" spans="1:28" x14ac:dyDescent="0.25">
      <c r="A86" s="17">
        <v>8504</v>
      </c>
      <c r="B86" s="17" t="s">
        <v>1415</v>
      </c>
      <c r="C86" s="19">
        <v>41690</v>
      </c>
      <c r="D86" s="19">
        <v>41694</v>
      </c>
      <c r="E86" s="17" t="s">
        <v>5</v>
      </c>
      <c r="F86" s="17" t="s">
        <v>1416</v>
      </c>
      <c r="G86" s="17" t="s">
        <v>606</v>
      </c>
      <c r="H86" s="17" t="s">
        <v>10</v>
      </c>
      <c r="I86" s="17" t="s">
        <v>671</v>
      </c>
      <c r="J86" s="17" t="s">
        <v>795</v>
      </c>
      <c r="K86" s="17" t="s">
        <v>908</v>
      </c>
      <c r="L86" s="17">
        <v>90049</v>
      </c>
      <c r="M86" s="17" t="s">
        <v>957</v>
      </c>
      <c r="N86" s="17" t="s">
        <v>1417</v>
      </c>
      <c r="O86" s="17" t="s">
        <v>960</v>
      </c>
      <c r="P86" s="17" t="s">
        <v>965</v>
      </c>
      <c r="Q86" s="17" t="s">
        <v>1418</v>
      </c>
      <c r="R86" s="17">
        <v>12.96</v>
      </c>
      <c r="S86" s="17">
        <v>2</v>
      </c>
      <c r="T86" s="17" t="s">
        <v>1066</v>
      </c>
      <c r="U86" s="17" t="s">
        <v>1157</v>
      </c>
      <c r="V86" s="17">
        <v>0</v>
      </c>
      <c r="W86" s="17" t="s">
        <v>1020</v>
      </c>
      <c r="X86" s="17">
        <v>6.2207999999999997</v>
      </c>
      <c r="Y86" s="17">
        <v>4</v>
      </c>
      <c r="Z86" s="17">
        <v>2014</v>
      </c>
      <c r="AA86" s="17" t="s">
        <v>15</v>
      </c>
      <c r="AB86" s="17" t="s">
        <v>1079</v>
      </c>
    </row>
    <row r="87" spans="1:28" x14ac:dyDescent="0.25">
      <c r="A87" s="17">
        <v>8548</v>
      </c>
      <c r="B87" s="17" t="s">
        <v>1419</v>
      </c>
      <c r="C87" s="19">
        <v>42343</v>
      </c>
      <c r="D87" s="19">
        <v>42348</v>
      </c>
      <c r="E87" s="17" t="s">
        <v>5</v>
      </c>
      <c r="F87" s="17" t="s">
        <v>1163</v>
      </c>
      <c r="G87" s="17" t="s">
        <v>270</v>
      </c>
      <c r="H87" s="17" t="s">
        <v>9</v>
      </c>
      <c r="I87" s="17" t="s">
        <v>671</v>
      </c>
      <c r="J87" s="17" t="s">
        <v>795</v>
      </c>
      <c r="K87" s="17" t="s">
        <v>908</v>
      </c>
      <c r="L87" s="17">
        <v>90049</v>
      </c>
      <c r="M87" s="17" t="s">
        <v>957</v>
      </c>
      <c r="N87" s="17" t="s">
        <v>1420</v>
      </c>
      <c r="O87" s="17" t="s">
        <v>961</v>
      </c>
      <c r="P87" s="17" t="s">
        <v>962</v>
      </c>
      <c r="Q87" s="17" t="s">
        <v>1421</v>
      </c>
      <c r="R87" s="17">
        <v>39</v>
      </c>
      <c r="S87" s="17">
        <v>3</v>
      </c>
      <c r="T87" s="17" t="s">
        <v>1422</v>
      </c>
      <c r="U87" s="17" t="s">
        <v>1423</v>
      </c>
      <c r="V87" s="17">
        <v>0</v>
      </c>
      <c r="W87" s="17" t="s">
        <v>1020</v>
      </c>
      <c r="X87" s="17">
        <v>17.55</v>
      </c>
      <c r="Y87" s="17">
        <v>5</v>
      </c>
      <c r="Z87" s="17">
        <v>2015</v>
      </c>
      <c r="AA87" s="17" t="s">
        <v>14</v>
      </c>
      <c r="AB87" s="17" t="s">
        <v>1061</v>
      </c>
    </row>
    <row r="88" spans="1:28" x14ac:dyDescent="0.25">
      <c r="A88" s="17">
        <v>8549</v>
      </c>
      <c r="B88" s="17" t="s">
        <v>1419</v>
      </c>
      <c r="C88" s="19">
        <v>42343</v>
      </c>
      <c r="D88" s="19">
        <v>42348</v>
      </c>
      <c r="E88" s="17" t="s">
        <v>5</v>
      </c>
      <c r="F88" s="17" t="s">
        <v>1163</v>
      </c>
      <c r="G88" s="17" t="s">
        <v>270</v>
      </c>
      <c r="H88" s="17" t="s">
        <v>9</v>
      </c>
      <c r="I88" s="17" t="s">
        <v>671</v>
      </c>
      <c r="J88" s="17" t="s">
        <v>795</v>
      </c>
      <c r="K88" s="17" t="s">
        <v>908</v>
      </c>
      <c r="L88" s="17">
        <v>90049</v>
      </c>
      <c r="M88" s="17" t="s">
        <v>957</v>
      </c>
      <c r="N88" s="17" t="s">
        <v>1424</v>
      </c>
      <c r="O88" s="17" t="s">
        <v>960</v>
      </c>
      <c r="P88" s="17" t="s">
        <v>1266</v>
      </c>
      <c r="Q88" s="17" t="s">
        <v>1425</v>
      </c>
      <c r="R88" s="17">
        <v>12.6</v>
      </c>
      <c r="S88" s="17">
        <v>4</v>
      </c>
      <c r="T88" s="17" t="s">
        <v>1426</v>
      </c>
      <c r="U88" s="17" t="s">
        <v>1427</v>
      </c>
      <c r="V88" s="17">
        <v>0</v>
      </c>
      <c r="W88" s="17" t="s">
        <v>1020</v>
      </c>
      <c r="X88" s="17">
        <v>6.048</v>
      </c>
      <c r="Y88" s="17">
        <v>5</v>
      </c>
      <c r="Z88" s="17">
        <v>2015</v>
      </c>
      <c r="AA88" s="17" t="s">
        <v>14</v>
      </c>
      <c r="AB88" s="17" t="s">
        <v>1061</v>
      </c>
    </row>
    <row r="89" spans="1:28" x14ac:dyDescent="0.25">
      <c r="A89" s="17">
        <v>8587</v>
      </c>
      <c r="B89" s="17" t="s">
        <v>1428</v>
      </c>
      <c r="C89" s="19">
        <v>42927</v>
      </c>
      <c r="D89" s="19">
        <v>42934</v>
      </c>
      <c r="E89" s="17" t="s">
        <v>5</v>
      </c>
      <c r="F89" s="17" t="s">
        <v>1429</v>
      </c>
      <c r="G89" s="17" t="s">
        <v>360</v>
      </c>
      <c r="H89" s="17" t="s">
        <v>9</v>
      </c>
      <c r="I89" s="17" t="s">
        <v>671</v>
      </c>
      <c r="J89" s="17" t="s">
        <v>795</v>
      </c>
      <c r="K89" s="17" t="s">
        <v>908</v>
      </c>
      <c r="L89" s="17">
        <v>90049</v>
      </c>
      <c r="M89" s="17" t="s">
        <v>957</v>
      </c>
      <c r="N89" s="17" t="s">
        <v>1430</v>
      </c>
      <c r="O89" s="17" t="s">
        <v>961</v>
      </c>
      <c r="P89" s="17" t="s">
        <v>962</v>
      </c>
      <c r="Q89" s="17" t="s">
        <v>1431</v>
      </c>
      <c r="R89" s="17">
        <v>1287.45</v>
      </c>
      <c r="S89" s="17">
        <v>5</v>
      </c>
      <c r="T89" s="17" t="s">
        <v>1432</v>
      </c>
      <c r="U89" s="17" t="s">
        <v>1433</v>
      </c>
      <c r="V89" s="17">
        <v>0</v>
      </c>
      <c r="W89" s="17" t="s">
        <v>1020</v>
      </c>
      <c r="X89" s="17">
        <v>244.6155</v>
      </c>
      <c r="Y89" s="17">
        <v>7</v>
      </c>
      <c r="Z89" s="17">
        <v>2017</v>
      </c>
      <c r="AA89" s="17" t="s">
        <v>17</v>
      </c>
      <c r="AB89" s="17" t="s">
        <v>1036</v>
      </c>
    </row>
    <row r="90" spans="1:28" x14ac:dyDescent="0.25">
      <c r="A90" s="17">
        <v>8588</v>
      </c>
      <c r="B90" s="17" t="s">
        <v>1428</v>
      </c>
      <c r="C90" s="19">
        <v>42927</v>
      </c>
      <c r="D90" s="19">
        <v>42934</v>
      </c>
      <c r="E90" s="17" t="s">
        <v>5</v>
      </c>
      <c r="F90" s="17" t="s">
        <v>1429</v>
      </c>
      <c r="G90" s="17" t="s">
        <v>360</v>
      </c>
      <c r="H90" s="17" t="s">
        <v>9</v>
      </c>
      <c r="I90" s="17" t="s">
        <v>671</v>
      </c>
      <c r="J90" s="17" t="s">
        <v>795</v>
      </c>
      <c r="K90" s="17" t="s">
        <v>908</v>
      </c>
      <c r="L90" s="17">
        <v>90049</v>
      </c>
      <c r="M90" s="17" t="s">
        <v>957</v>
      </c>
      <c r="N90" s="17" t="s">
        <v>1434</v>
      </c>
      <c r="O90" s="17" t="s">
        <v>960</v>
      </c>
      <c r="P90" s="17" t="s">
        <v>973</v>
      </c>
      <c r="Q90" s="17" t="s">
        <v>1435</v>
      </c>
      <c r="R90" s="17">
        <v>168.1</v>
      </c>
      <c r="S90" s="17">
        <v>5</v>
      </c>
      <c r="T90" s="17" t="s">
        <v>1436</v>
      </c>
      <c r="U90" s="17" t="s">
        <v>1437</v>
      </c>
      <c r="V90" s="17">
        <v>0</v>
      </c>
      <c r="W90" s="17" t="s">
        <v>1020</v>
      </c>
      <c r="X90" s="17">
        <v>43.706000000000003</v>
      </c>
      <c r="Y90" s="17">
        <v>7</v>
      </c>
      <c r="Z90" s="17">
        <v>2017</v>
      </c>
      <c r="AA90" s="17" t="s">
        <v>17</v>
      </c>
      <c r="AB90" s="17" t="s">
        <v>1036</v>
      </c>
    </row>
    <row r="91" spans="1:28" x14ac:dyDescent="0.25">
      <c r="A91" s="17">
        <v>9043</v>
      </c>
      <c r="B91" s="17" t="s">
        <v>1438</v>
      </c>
      <c r="C91" s="19">
        <v>42269</v>
      </c>
      <c r="D91" s="19">
        <v>42273</v>
      </c>
      <c r="E91" s="17" t="s">
        <v>4</v>
      </c>
      <c r="F91" s="17" t="s">
        <v>1439</v>
      </c>
      <c r="G91" s="17" t="s">
        <v>477</v>
      </c>
      <c r="H91" s="17" t="s">
        <v>9</v>
      </c>
      <c r="I91" s="17" t="s">
        <v>671</v>
      </c>
      <c r="J91" s="17" t="s">
        <v>795</v>
      </c>
      <c r="K91" s="17" t="s">
        <v>908</v>
      </c>
      <c r="L91" s="17">
        <v>90049</v>
      </c>
      <c r="M91" s="17" t="s">
        <v>957</v>
      </c>
      <c r="N91" s="17" t="s">
        <v>1440</v>
      </c>
      <c r="O91" s="17" t="s">
        <v>960</v>
      </c>
      <c r="P91" s="17" t="s">
        <v>973</v>
      </c>
      <c r="Q91" s="17" t="s">
        <v>1441</v>
      </c>
      <c r="R91" s="17">
        <v>61.44</v>
      </c>
      <c r="S91" s="17">
        <v>3</v>
      </c>
      <c r="T91" s="17" t="s">
        <v>1442</v>
      </c>
      <c r="U91" s="17" t="s">
        <v>1443</v>
      </c>
      <c r="V91" s="17">
        <v>0</v>
      </c>
      <c r="W91" s="17" t="s">
        <v>1020</v>
      </c>
      <c r="X91" s="17">
        <v>16.588799999999999</v>
      </c>
      <c r="Y91" s="17">
        <v>4</v>
      </c>
      <c r="Z91" s="17">
        <v>2015</v>
      </c>
      <c r="AA91" s="17" t="s">
        <v>23</v>
      </c>
      <c r="AB91" s="17" t="s">
        <v>1061</v>
      </c>
    </row>
    <row r="92" spans="1:28" x14ac:dyDescent="0.25">
      <c r="A92" s="17">
        <v>9141</v>
      </c>
      <c r="B92" s="17" t="s">
        <v>1444</v>
      </c>
      <c r="C92" s="19">
        <v>43008</v>
      </c>
      <c r="D92" s="19">
        <v>43010</v>
      </c>
      <c r="E92" s="17" t="s">
        <v>4</v>
      </c>
      <c r="F92" s="17" t="s">
        <v>1445</v>
      </c>
      <c r="G92" s="17" t="s">
        <v>105</v>
      </c>
      <c r="H92" s="17" t="s">
        <v>10</v>
      </c>
      <c r="I92" s="17" t="s">
        <v>671</v>
      </c>
      <c r="J92" s="17" t="s">
        <v>795</v>
      </c>
      <c r="K92" s="17" t="s">
        <v>908</v>
      </c>
      <c r="L92" s="17">
        <v>90049</v>
      </c>
      <c r="M92" s="17" t="s">
        <v>957</v>
      </c>
      <c r="N92" s="17" t="s">
        <v>1446</v>
      </c>
      <c r="O92" s="17" t="s">
        <v>961</v>
      </c>
      <c r="P92" s="17" t="s">
        <v>962</v>
      </c>
      <c r="Q92" s="17" t="s">
        <v>1447</v>
      </c>
      <c r="R92" s="17">
        <v>159.97999999999999</v>
      </c>
      <c r="S92" s="17">
        <v>2</v>
      </c>
      <c r="T92" s="17" t="s">
        <v>1448</v>
      </c>
      <c r="U92" s="17" t="s">
        <v>1449</v>
      </c>
      <c r="V92" s="17">
        <v>0</v>
      </c>
      <c r="W92" s="17" t="s">
        <v>1020</v>
      </c>
      <c r="X92" s="17">
        <v>47.994</v>
      </c>
      <c r="Y92" s="17">
        <v>2</v>
      </c>
      <c r="Z92" s="17">
        <v>2017</v>
      </c>
      <c r="AA92" s="17" t="s">
        <v>23</v>
      </c>
      <c r="AB92" s="17" t="s">
        <v>1036</v>
      </c>
    </row>
    <row r="93" spans="1:28" x14ac:dyDescent="0.25">
      <c r="A93" s="17">
        <v>9216</v>
      </c>
      <c r="B93" s="17" t="s">
        <v>1450</v>
      </c>
      <c r="C93" s="19">
        <v>42695</v>
      </c>
      <c r="D93" s="19">
        <v>42700</v>
      </c>
      <c r="E93" s="17" t="s">
        <v>5</v>
      </c>
      <c r="F93" s="17" t="s">
        <v>1451</v>
      </c>
      <c r="G93" s="17" t="s">
        <v>632</v>
      </c>
      <c r="H93" s="17" t="s">
        <v>9</v>
      </c>
      <c r="I93" s="17" t="s">
        <v>671</v>
      </c>
      <c r="J93" s="17" t="s">
        <v>795</v>
      </c>
      <c r="K93" s="17" t="s">
        <v>908</v>
      </c>
      <c r="L93" s="17">
        <v>90049</v>
      </c>
      <c r="M93" s="17" t="s">
        <v>957</v>
      </c>
      <c r="N93" s="17" t="s">
        <v>1452</v>
      </c>
      <c r="O93" s="17" t="s">
        <v>960</v>
      </c>
      <c r="P93" s="17" t="s">
        <v>965</v>
      </c>
      <c r="Q93" s="17" t="s">
        <v>1453</v>
      </c>
      <c r="R93" s="17">
        <v>32.4</v>
      </c>
      <c r="S93" s="17">
        <v>5</v>
      </c>
      <c r="T93" s="17" t="s">
        <v>1066</v>
      </c>
      <c r="U93" s="17" t="s">
        <v>1454</v>
      </c>
      <c r="V93" s="17">
        <v>0</v>
      </c>
      <c r="W93" s="17" t="s">
        <v>1020</v>
      </c>
      <c r="X93" s="17">
        <v>15.552</v>
      </c>
      <c r="Y93" s="17">
        <v>5</v>
      </c>
      <c r="Z93" s="17">
        <v>2016</v>
      </c>
      <c r="AA93" s="17" t="s">
        <v>21</v>
      </c>
      <c r="AB93" s="17" t="s">
        <v>1021</v>
      </c>
    </row>
    <row r="94" spans="1:28" x14ac:dyDescent="0.25">
      <c r="A94" s="17">
        <v>9229</v>
      </c>
      <c r="B94" s="17" t="s">
        <v>1455</v>
      </c>
      <c r="C94" s="19">
        <v>41946</v>
      </c>
      <c r="D94" s="19">
        <v>41946</v>
      </c>
      <c r="E94" s="17" t="s">
        <v>3</v>
      </c>
      <c r="F94" s="17" t="s">
        <v>1456</v>
      </c>
      <c r="G94" s="17" t="s">
        <v>646</v>
      </c>
      <c r="H94" s="17" t="s">
        <v>10</v>
      </c>
      <c r="I94" s="17" t="s">
        <v>671</v>
      </c>
      <c r="J94" s="17" t="s">
        <v>795</v>
      </c>
      <c r="K94" s="17" t="s">
        <v>908</v>
      </c>
      <c r="L94" s="17">
        <v>90049</v>
      </c>
      <c r="M94" s="17" t="s">
        <v>957</v>
      </c>
      <c r="N94" s="17" t="s">
        <v>1457</v>
      </c>
      <c r="O94" s="17" t="s">
        <v>960</v>
      </c>
      <c r="P94" s="17" t="s">
        <v>1032</v>
      </c>
      <c r="Q94" s="17" t="s">
        <v>1458</v>
      </c>
      <c r="R94" s="17">
        <v>6.72</v>
      </c>
      <c r="S94" s="17">
        <v>4</v>
      </c>
      <c r="T94" s="17" t="s">
        <v>1459</v>
      </c>
      <c r="U94" s="17" t="s">
        <v>1460</v>
      </c>
      <c r="V94" s="17">
        <v>0</v>
      </c>
      <c r="W94" s="17" t="s">
        <v>1020</v>
      </c>
      <c r="X94" s="17">
        <v>3.36</v>
      </c>
      <c r="Y94" s="17">
        <v>0</v>
      </c>
      <c r="Z94" s="17">
        <v>2014</v>
      </c>
      <c r="AA94" s="17" t="s">
        <v>21</v>
      </c>
      <c r="AB94" s="17" t="s">
        <v>1079</v>
      </c>
    </row>
    <row r="95" spans="1:28" x14ac:dyDescent="0.25">
      <c r="A95" s="17">
        <v>9521</v>
      </c>
      <c r="B95" s="17" t="s">
        <v>1461</v>
      </c>
      <c r="C95" s="19">
        <v>42404</v>
      </c>
      <c r="D95" s="19">
        <v>42409</v>
      </c>
      <c r="E95" s="17" t="s">
        <v>5</v>
      </c>
      <c r="F95" s="17" t="s">
        <v>1462</v>
      </c>
      <c r="G95" s="17" t="s">
        <v>313</v>
      </c>
      <c r="H95" s="17" t="s">
        <v>9</v>
      </c>
      <c r="I95" s="17" t="s">
        <v>671</v>
      </c>
      <c r="J95" s="17" t="s">
        <v>795</v>
      </c>
      <c r="K95" s="17" t="s">
        <v>908</v>
      </c>
      <c r="L95" s="17">
        <v>90049</v>
      </c>
      <c r="M95" s="17" t="s">
        <v>957</v>
      </c>
      <c r="N95" s="17" t="s">
        <v>1463</v>
      </c>
      <c r="O95" s="17" t="s">
        <v>960</v>
      </c>
      <c r="P95" s="17" t="s">
        <v>977</v>
      </c>
      <c r="Q95" s="17" t="s">
        <v>1464</v>
      </c>
      <c r="R95" s="17">
        <v>93.02</v>
      </c>
      <c r="S95" s="17">
        <v>2</v>
      </c>
      <c r="T95" s="17" t="s">
        <v>1465</v>
      </c>
      <c r="U95" s="17" t="s">
        <v>1466</v>
      </c>
      <c r="V95" s="17">
        <v>0</v>
      </c>
      <c r="W95" s="17" t="s">
        <v>1020</v>
      </c>
      <c r="X95" s="17">
        <v>3.7208000000000001</v>
      </c>
      <c r="Y95" s="17">
        <v>5</v>
      </c>
      <c r="Z95" s="17">
        <v>2016</v>
      </c>
      <c r="AA95" s="17" t="s">
        <v>15</v>
      </c>
      <c r="AB95" s="17" t="s">
        <v>1021</v>
      </c>
    </row>
    <row r="96" spans="1:28" x14ac:dyDescent="0.25">
      <c r="A96" s="17">
        <v>9617</v>
      </c>
      <c r="B96" s="17" t="s">
        <v>1467</v>
      </c>
      <c r="C96" s="19">
        <v>42604</v>
      </c>
      <c r="D96" s="19">
        <v>42611</v>
      </c>
      <c r="E96" s="17" t="s">
        <v>5</v>
      </c>
      <c r="F96" s="17" t="s">
        <v>1468</v>
      </c>
      <c r="G96" s="17" t="s">
        <v>1469</v>
      </c>
      <c r="H96" s="17" t="s">
        <v>9</v>
      </c>
      <c r="I96" s="17" t="s">
        <v>671</v>
      </c>
      <c r="J96" s="17" t="s">
        <v>795</v>
      </c>
      <c r="K96" s="17" t="s">
        <v>908</v>
      </c>
      <c r="L96" s="17">
        <v>90049</v>
      </c>
      <c r="M96" s="17" t="s">
        <v>957</v>
      </c>
      <c r="N96" s="17" t="s">
        <v>1470</v>
      </c>
      <c r="O96" s="17" t="s">
        <v>960</v>
      </c>
      <c r="P96" s="17" t="s">
        <v>1032</v>
      </c>
      <c r="Q96" s="17" t="s">
        <v>1471</v>
      </c>
      <c r="R96" s="17">
        <v>5.76</v>
      </c>
      <c r="S96" s="17">
        <v>2</v>
      </c>
      <c r="T96" s="17" t="s">
        <v>1340</v>
      </c>
      <c r="U96" s="17" t="s">
        <v>1472</v>
      </c>
      <c r="V96" s="17">
        <v>0</v>
      </c>
      <c r="W96" s="17" t="s">
        <v>1020</v>
      </c>
      <c r="X96" s="17">
        <v>1.6704000000000001</v>
      </c>
      <c r="Y96" s="17">
        <v>7</v>
      </c>
      <c r="Z96" s="17">
        <v>2016</v>
      </c>
      <c r="AA96" s="17" t="s">
        <v>13</v>
      </c>
      <c r="AB96" s="17" t="s">
        <v>1021</v>
      </c>
    </row>
    <row r="97" spans="1:28" x14ac:dyDescent="0.25">
      <c r="A97" s="17">
        <v>9666</v>
      </c>
      <c r="B97" s="17" t="s">
        <v>1473</v>
      </c>
      <c r="C97" s="19">
        <v>43055</v>
      </c>
      <c r="D97" s="19">
        <v>43059</v>
      </c>
      <c r="E97" s="17" t="s">
        <v>5</v>
      </c>
      <c r="F97" s="17" t="s">
        <v>1474</v>
      </c>
      <c r="G97" s="17" t="s">
        <v>395</v>
      </c>
      <c r="H97" s="17" t="s">
        <v>8</v>
      </c>
      <c r="I97" s="17" t="s">
        <v>671</v>
      </c>
      <c r="J97" s="17" t="s">
        <v>795</v>
      </c>
      <c r="K97" s="17" t="s">
        <v>908</v>
      </c>
      <c r="L97" s="17">
        <v>90049</v>
      </c>
      <c r="M97" s="17" t="s">
        <v>957</v>
      </c>
      <c r="N97" s="17" t="s">
        <v>1475</v>
      </c>
      <c r="O97" s="17" t="s">
        <v>959</v>
      </c>
      <c r="P97" s="17" t="s">
        <v>1115</v>
      </c>
      <c r="Q97" s="17" t="s">
        <v>1476</v>
      </c>
      <c r="R97" s="17">
        <v>119.94</v>
      </c>
      <c r="S97" s="17">
        <v>3</v>
      </c>
      <c r="T97" s="17" t="s">
        <v>1477</v>
      </c>
      <c r="U97" s="17" t="s">
        <v>1478</v>
      </c>
      <c r="V97" s="17">
        <v>0</v>
      </c>
      <c r="W97" s="17" t="s">
        <v>1020</v>
      </c>
      <c r="X97" s="17">
        <v>23.988</v>
      </c>
      <c r="Y97" s="17">
        <v>4</v>
      </c>
      <c r="Z97" s="17">
        <v>2017</v>
      </c>
      <c r="AA97" s="17" t="s">
        <v>21</v>
      </c>
      <c r="AB97" s="17" t="s">
        <v>1036</v>
      </c>
    </row>
    <row r="98" spans="1:28" x14ac:dyDescent="0.25">
      <c r="A98" s="17">
        <v>9667</v>
      </c>
      <c r="B98" s="17" t="s">
        <v>1473</v>
      </c>
      <c r="C98" s="19">
        <v>43055</v>
      </c>
      <c r="D98" s="19">
        <v>43059</v>
      </c>
      <c r="E98" s="17" t="s">
        <v>5</v>
      </c>
      <c r="F98" s="17" t="s">
        <v>1474</v>
      </c>
      <c r="G98" s="17" t="s">
        <v>395</v>
      </c>
      <c r="H98" s="17" t="s">
        <v>8</v>
      </c>
      <c r="I98" s="17" t="s">
        <v>671</v>
      </c>
      <c r="J98" s="17" t="s">
        <v>795</v>
      </c>
      <c r="K98" s="17" t="s">
        <v>908</v>
      </c>
      <c r="L98" s="17">
        <v>90049</v>
      </c>
      <c r="M98" s="17" t="s">
        <v>957</v>
      </c>
      <c r="N98" s="17" t="s">
        <v>1479</v>
      </c>
      <c r="O98" s="17" t="s">
        <v>959</v>
      </c>
      <c r="P98" s="17" t="s">
        <v>1115</v>
      </c>
      <c r="Q98" s="17" t="s">
        <v>1480</v>
      </c>
      <c r="R98" s="17">
        <v>12.42</v>
      </c>
      <c r="S98" s="17">
        <v>3</v>
      </c>
      <c r="T98" s="17" t="s">
        <v>1481</v>
      </c>
      <c r="U98" s="17" t="s">
        <v>1482</v>
      </c>
      <c r="V98" s="17">
        <v>0</v>
      </c>
      <c r="W98" s="17" t="s">
        <v>1020</v>
      </c>
      <c r="X98" s="17">
        <v>4.4711999999999996</v>
      </c>
      <c r="Y98" s="17">
        <v>4</v>
      </c>
      <c r="Z98" s="17">
        <v>2017</v>
      </c>
      <c r="AA98" s="17" t="s">
        <v>21</v>
      </c>
      <c r="AB98" s="17" t="s">
        <v>1036</v>
      </c>
    </row>
    <row r="99" spans="1:28" x14ac:dyDescent="0.25">
      <c r="A99" s="17">
        <v>9732</v>
      </c>
      <c r="B99" s="17" t="s">
        <v>1483</v>
      </c>
      <c r="C99" s="19">
        <v>43053</v>
      </c>
      <c r="D99" s="19">
        <v>43058</v>
      </c>
      <c r="E99" s="17" t="s">
        <v>5</v>
      </c>
      <c r="F99" s="17" t="s">
        <v>1484</v>
      </c>
      <c r="G99" s="17" t="s">
        <v>331</v>
      </c>
      <c r="H99" s="17" t="s">
        <v>8</v>
      </c>
      <c r="I99" s="17" t="s">
        <v>671</v>
      </c>
      <c r="J99" s="17" t="s">
        <v>795</v>
      </c>
      <c r="K99" s="17" t="s">
        <v>908</v>
      </c>
      <c r="L99" s="17">
        <v>90049</v>
      </c>
      <c r="M99" s="17" t="s">
        <v>957</v>
      </c>
      <c r="N99" s="17" t="s">
        <v>1485</v>
      </c>
      <c r="O99" s="17" t="s">
        <v>960</v>
      </c>
      <c r="P99" s="17" t="s">
        <v>1032</v>
      </c>
      <c r="Q99" s="17" t="s">
        <v>1486</v>
      </c>
      <c r="R99" s="17">
        <v>34.24</v>
      </c>
      <c r="S99" s="17">
        <v>8</v>
      </c>
      <c r="T99" s="17" t="s">
        <v>1272</v>
      </c>
      <c r="U99" s="17" t="s">
        <v>1487</v>
      </c>
      <c r="V99" s="17">
        <v>0</v>
      </c>
      <c r="W99" s="17" t="s">
        <v>1020</v>
      </c>
      <c r="X99" s="17">
        <v>9.9296000000000006</v>
      </c>
      <c r="Y99" s="17">
        <v>5</v>
      </c>
      <c r="Z99" s="17">
        <v>2017</v>
      </c>
      <c r="AA99" s="17" t="s">
        <v>21</v>
      </c>
      <c r="AB99" s="17" t="s">
        <v>1036</v>
      </c>
    </row>
    <row r="100" spans="1:28" x14ac:dyDescent="0.25">
      <c r="A100" s="17">
        <v>161</v>
      </c>
      <c r="B100" s="17" t="s">
        <v>1488</v>
      </c>
      <c r="C100" s="19">
        <v>42501</v>
      </c>
      <c r="D100" s="19">
        <v>42502</v>
      </c>
      <c r="E100" s="17" t="s">
        <v>2</v>
      </c>
      <c r="F100" s="17" t="s">
        <v>1489</v>
      </c>
      <c r="G100" s="17" t="s">
        <v>1490</v>
      </c>
      <c r="H100" s="17" t="s">
        <v>8</v>
      </c>
      <c r="I100" s="17" t="s">
        <v>671</v>
      </c>
      <c r="J100" s="17" t="s">
        <v>795</v>
      </c>
      <c r="K100" s="17" t="s">
        <v>908</v>
      </c>
      <c r="L100" s="17">
        <v>90045</v>
      </c>
      <c r="M100" s="17" t="s">
        <v>957</v>
      </c>
      <c r="N100" s="17" t="s">
        <v>1491</v>
      </c>
      <c r="O100" s="17" t="s">
        <v>960</v>
      </c>
      <c r="P100" s="17" t="s">
        <v>965</v>
      </c>
      <c r="Q100" s="17" t="s">
        <v>1492</v>
      </c>
      <c r="R100" s="17">
        <v>5.98</v>
      </c>
      <c r="S100" s="17">
        <v>1</v>
      </c>
      <c r="T100" s="17" t="s">
        <v>1409</v>
      </c>
      <c r="U100" s="17" t="s">
        <v>1493</v>
      </c>
      <c r="V100" s="17">
        <v>0</v>
      </c>
      <c r="W100" s="17" t="s">
        <v>1020</v>
      </c>
      <c r="X100" s="17">
        <v>2.6909999999999998</v>
      </c>
      <c r="Y100" s="17">
        <v>1</v>
      </c>
      <c r="Z100" s="17">
        <v>2016</v>
      </c>
      <c r="AA100" s="17" t="s">
        <v>20</v>
      </c>
      <c r="AB100" s="17" t="s">
        <v>1021</v>
      </c>
    </row>
    <row r="101" spans="1:28" x14ac:dyDescent="0.25">
      <c r="A101" s="17">
        <v>420</v>
      </c>
      <c r="B101" s="17" t="s">
        <v>1494</v>
      </c>
      <c r="C101" s="19">
        <v>42798</v>
      </c>
      <c r="D101" s="19">
        <v>42803</v>
      </c>
      <c r="E101" s="17" t="s">
        <v>5</v>
      </c>
      <c r="F101" s="17" t="s">
        <v>1495</v>
      </c>
      <c r="G101" s="17" t="s">
        <v>611</v>
      </c>
      <c r="H101" s="17" t="s">
        <v>9</v>
      </c>
      <c r="I101" s="17" t="s">
        <v>671</v>
      </c>
      <c r="J101" s="17" t="s">
        <v>795</v>
      </c>
      <c r="K101" s="17" t="s">
        <v>908</v>
      </c>
      <c r="L101" s="17">
        <v>90045</v>
      </c>
      <c r="M101" s="17" t="s">
        <v>957</v>
      </c>
      <c r="N101" s="17" t="s">
        <v>1496</v>
      </c>
      <c r="O101" s="17" t="s">
        <v>960</v>
      </c>
      <c r="P101" s="17" t="s">
        <v>1032</v>
      </c>
      <c r="Q101" s="17" t="s">
        <v>1497</v>
      </c>
      <c r="R101" s="17">
        <v>9.32</v>
      </c>
      <c r="S101" s="17">
        <v>4</v>
      </c>
      <c r="T101" s="17" t="s">
        <v>1498</v>
      </c>
      <c r="U101" s="17" t="s">
        <v>1499</v>
      </c>
      <c r="V101" s="17">
        <v>0</v>
      </c>
      <c r="W101" s="17" t="s">
        <v>1020</v>
      </c>
      <c r="X101" s="17">
        <v>2.7027999999999999</v>
      </c>
      <c r="Y101" s="17">
        <v>5</v>
      </c>
      <c r="Z101" s="17">
        <v>2017</v>
      </c>
      <c r="AA101" s="17" t="s">
        <v>19</v>
      </c>
      <c r="AB101" s="17" t="s">
        <v>1036</v>
      </c>
    </row>
    <row r="102" spans="1:28" x14ac:dyDescent="0.25">
      <c r="A102" s="17">
        <v>421</v>
      </c>
      <c r="B102" s="17" t="s">
        <v>1494</v>
      </c>
      <c r="C102" s="19">
        <v>42798</v>
      </c>
      <c r="D102" s="19">
        <v>42803</v>
      </c>
      <c r="E102" s="17" t="s">
        <v>5</v>
      </c>
      <c r="F102" s="17" t="s">
        <v>1495</v>
      </c>
      <c r="G102" s="17" t="s">
        <v>611</v>
      </c>
      <c r="H102" s="17" t="s">
        <v>9</v>
      </c>
      <c r="I102" s="17" t="s">
        <v>671</v>
      </c>
      <c r="J102" s="17" t="s">
        <v>795</v>
      </c>
      <c r="K102" s="17" t="s">
        <v>908</v>
      </c>
      <c r="L102" s="17">
        <v>90045</v>
      </c>
      <c r="M102" s="17" t="s">
        <v>957</v>
      </c>
      <c r="N102" s="17" t="s">
        <v>1500</v>
      </c>
      <c r="O102" s="17" t="s">
        <v>960</v>
      </c>
      <c r="P102" s="17" t="s">
        <v>1224</v>
      </c>
      <c r="Q102" s="17" t="s">
        <v>1501</v>
      </c>
      <c r="R102" s="17">
        <v>15.25</v>
      </c>
      <c r="S102" s="17">
        <v>1</v>
      </c>
      <c r="T102" s="17" t="s">
        <v>1502</v>
      </c>
      <c r="U102" s="17" t="s">
        <v>1503</v>
      </c>
      <c r="V102" s="17">
        <v>0</v>
      </c>
      <c r="W102" s="17" t="s">
        <v>1020</v>
      </c>
      <c r="X102" s="17">
        <v>7.0149999999999997</v>
      </c>
      <c r="Y102" s="17">
        <v>5</v>
      </c>
      <c r="Z102" s="17">
        <v>2017</v>
      </c>
      <c r="AA102" s="17" t="s">
        <v>19</v>
      </c>
      <c r="AB102" s="17" t="s">
        <v>1036</v>
      </c>
    </row>
    <row r="103" spans="1:28" x14ac:dyDescent="0.25">
      <c r="A103" s="17">
        <v>485</v>
      </c>
      <c r="B103" s="17" t="s">
        <v>1504</v>
      </c>
      <c r="C103" s="19">
        <v>42896</v>
      </c>
      <c r="D103" s="19">
        <v>42899</v>
      </c>
      <c r="E103" s="17" t="s">
        <v>2</v>
      </c>
      <c r="F103" s="17" t="s">
        <v>1505</v>
      </c>
      <c r="G103" s="17" t="s">
        <v>466</v>
      </c>
      <c r="H103" s="17" t="s">
        <v>10</v>
      </c>
      <c r="I103" s="17" t="s">
        <v>671</v>
      </c>
      <c r="J103" s="17" t="s">
        <v>795</v>
      </c>
      <c r="K103" s="17" t="s">
        <v>908</v>
      </c>
      <c r="L103" s="17">
        <v>90045</v>
      </c>
      <c r="M103" s="17" t="s">
        <v>957</v>
      </c>
      <c r="N103" s="17" t="s">
        <v>1506</v>
      </c>
      <c r="O103" s="17" t="s">
        <v>960</v>
      </c>
      <c r="P103" s="17" t="s">
        <v>1266</v>
      </c>
      <c r="Q103" s="17" t="s">
        <v>1507</v>
      </c>
      <c r="R103" s="17">
        <v>29.6</v>
      </c>
      <c r="S103" s="17">
        <v>2</v>
      </c>
      <c r="T103" s="17" t="s">
        <v>1268</v>
      </c>
      <c r="U103" s="17" t="s">
        <v>1268</v>
      </c>
      <c r="V103" s="17">
        <v>0</v>
      </c>
      <c r="W103" s="17" t="s">
        <v>1020</v>
      </c>
      <c r="X103" s="17">
        <v>14.8</v>
      </c>
      <c r="Y103" s="17">
        <v>3</v>
      </c>
      <c r="Z103" s="17">
        <v>2017</v>
      </c>
      <c r="AA103" s="17" t="s">
        <v>18</v>
      </c>
      <c r="AB103" s="17" t="s">
        <v>1036</v>
      </c>
    </row>
    <row r="104" spans="1:28" x14ac:dyDescent="0.25">
      <c r="A104" s="17">
        <v>557</v>
      </c>
      <c r="B104" s="17" t="s">
        <v>1508</v>
      </c>
      <c r="C104" s="19">
        <v>42531</v>
      </c>
      <c r="D104" s="19">
        <v>42536</v>
      </c>
      <c r="E104" s="17" t="s">
        <v>5</v>
      </c>
      <c r="F104" s="17" t="s">
        <v>1509</v>
      </c>
      <c r="G104" s="17" t="s">
        <v>499</v>
      </c>
      <c r="H104" s="17" t="s">
        <v>8</v>
      </c>
      <c r="I104" s="17" t="s">
        <v>671</v>
      </c>
      <c r="J104" s="17" t="s">
        <v>795</v>
      </c>
      <c r="K104" s="17" t="s">
        <v>908</v>
      </c>
      <c r="L104" s="17">
        <v>90045</v>
      </c>
      <c r="M104" s="17" t="s">
        <v>957</v>
      </c>
      <c r="N104" s="17" t="s">
        <v>1510</v>
      </c>
      <c r="O104" s="17" t="s">
        <v>960</v>
      </c>
      <c r="P104" s="17" t="s">
        <v>1266</v>
      </c>
      <c r="Q104" s="17" t="s">
        <v>1511</v>
      </c>
      <c r="R104" s="17">
        <v>20.7</v>
      </c>
      <c r="S104" s="17">
        <v>2</v>
      </c>
      <c r="T104" s="17" t="s">
        <v>1512</v>
      </c>
      <c r="U104" s="17" t="s">
        <v>1513</v>
      </c>
      <c r="V104" s="17">
        <v>0</v>
      </c>
      <c r="W104" s="17" t="s">
        <v>1020</v>
      </c>
      <c r="X104" s="17">
        <v>9.9359999999999999</v>
      </c>
      <c r="Y104" s="17">
        <v>5</v>
      </c>
      <c r="Z104" s="17">
        <v>2016</v>
      </c>
      <c r="AA104" s="17" t="s">
        <v>18</v>
      </c>
      <c r="AB104" s="17" t="s">
        <v>1021</v>
      </c>
    </row>
    <row r="105" spans="1:28" x14ac:dyDescent="0.25">
      <c r="A105" s="17">
        <v>559</v>
      </c>
      <c r="B105" s="17" t="s">
        <v>1508</v>
      </c>
      <c r="C105" s="19">
        <v>42531</v>
      </c>
      <c r="D105" s="19">
        <v>42536</v>
      </c>
      <c r="E105" s="17" t="s">
        <v>5</v>
      </c>
      <c r="F105" s="17" t="s">
        <v>1509</v>
      </c>
      <c r="G105" s="17" t="s">
        <v>499</v>
      </c>
      <c r="H105" s="17" t="s">
        <v>8</v>
      </c>
      <c r="I105" s="17" t="s">
        <v>671</v>
      </c>
      <c r="J105" s="17" t="s">
        <v>795</v>
      </c>
      <c r="K105" s="17" t="s">
        <v>908</v>
      </c>
      <c r="L105" s="17">
        <v>90045</v>
      </c>
      <c r="M105" s="17" t="s">
        <v>957</v>
      </c>
      <c r="N105" s="17" t="s">
        <v>1514</v>
      </c>
      <c r="O105" s="17" t="s">
        <v>960</v>
      </c>
      <c r="P105" s="17" t="s">
        <v>965</v>
      </c>
      <c r="Q105" s="17" t="s">
        <v>1515</v>
      </c>
      <c r="R105" s="17">
        <v>32.4</v>
      </c>
      <c r="S105" s="17">
        <v>5</v>
      </c>
      <c r="T105" s="17" t="s">
        <v>1066</v>
      </c>
      <c r="U105" s="17" t="s">
        <v>1454</v>
      </c>
      <c r="V105" s="17">
        <v>0</v>
      </c>
      <c r="W105" s="17" t="s">
        <v>1020</v>
      </c>
      <c r="X105" s="17">
        <v>15.552</v>
      </c>
      <c r="Y105" s="17">
        <v>5</v>
      </c>
      <c r="Z105" s="17">
        <v>2016</v>
      </c>
      <c r="AA105" s="17" t="s">
        <v>18</v>
      </c>
      <c r="AB105" s="17" t="s">
        <v>1021</v>
      </c>
    </row>
    <row r="106" spans="1:28" x14ac:dyDescent="0.25">
      <c r="A106" s="17">
        <v>721</v>
      </c>
      <c r="B106" s="17" t="s">
        <v>1516</v>
      </c>
      <c r="C106" s="19">
        <v>42413</v>
      </c>
      <c r="D106" s="19">
        <v>42418</v>
      </c>
      <c r="E106" s="17" t="s">
        <v>5</v>
      </c>
      <c r="F106" s="17" t="s">
        <v>1517</v>
      </c>
      <c r="G106" s="17" t="s">
        <v>553</v>
      </c>
      <c r="H106" s="17" t="s">
        <v>10</v>
      </c>
      <c r="I106" s="17" t="s">
        <v>671</v>
      </c>
      <c r="J106" s="17" t="s">
        <v>795</v>
      </c>
      <c r="K106" s="17" t="s">
        <v>908</v>
      </c>
      <c r="L106" s="17">
        <v>90045</v>
      </c>
      <c r="M106" s="17" t="s">
        <v>957</v>
      </c>
      <c r="N106" s="17" t="s">
        <v>1518</v>
      </c>
      <c r="O106" s="17" t="s">
        <v>960</v>
      </c>
      <c r="P106" s="17" t="s">
        <v>965</v>
      </c>
      <c r="Q106" s="17" t="s">
        <v>1519</v>
      </c>
      <c r="R106" s="17">
        <v>146.82</v>
      </c>
      <c r="S106" s="17">
        <v>3</v>
      </c>
      <c r="T106" s="17" t="s">
        <v>1520</v>
      </c>
      <c r="U106" s="17" t="s">
        <v>1521</v>
      </c>
      <c r="V106" s="17">
        <v>0</v>
      </c>
      <c r="W106" s="17" t="s">
        <v>1020</v>
      </c>
      <c r="X106" s="17">
        <v>73.41</v>
      </c>
      <c r="Y106" s="17">
        <v>5</v>
      </c>
      <c r="Z106" s="17">
        <v>2016</v>
      </c>
      <c r="AA106" s="17" t="s">
        <v>15</v>
      </c>
      <c r="AB106" s="17" t="s">
        <v>1021</v>
      </c>
    </row>
    <row r="107" spans="1:28" x14ac:dyDescent="0.25">
      <c r="A107" s="17">
        <v>1142</v>
      </c>
      <c r="B107" s="17" t="s">
        <v>1522</v>
      </c>
      <c r="C107" s="19">
        <v>41911</v>
      </c>
      <c r="D107" s="19">
        <v>41915</v>
      </c>
      <c r="E107" s="17" t="s">
        <v>5</v>
      </c>
      <c r="F107" s="17" t="s">
        <v>1523</v>
      </c>
      <c r="G107" s="17" t="s">
        <v>76</v>
      </c>
      <c r="H107" s="17" t="s">
        <v>8</v>
      </c>
      <c r="I107" s="17" t="s">
        <v>671</v>
      </c>
      <c r="J107" s="17" t="s">
        <v>795</v>
      </c>
      <c r="K107" s="17" t="s">
        <v>908</v>
      </c>
      <c r="L107" s="17">
        <v>90045</v>
      </c>
      <c r="M107" s="17" t="s">
        <v>957</v>
      </c>
      <c r="N107" s="17" t="s">
        <v>1524</v>
      </c>
      <c r="O107" s="17" t="s">
        <v>959</v>
      </c>
      <c r="P107" s="17" t="s">
        <v>1115</v>
      </c>
      <c r="Q107" s="17" t="s">
        <v>1525</v>
      </c>
      <c r="R107" s="17">
        <v>204.6</v>
      </c>
      <c r="S107" s="17">
        <v>2</v>
      </c>
      <c r="T107" s="17" t="s">
        <v>1526</v>
      </c>
      <c r="U107" s="17" t="s">
        <v>1527</v>
      </c>
      <c r="V107" s="17">
        <v>0</v>
      </c>
      <c r="W107" s="17" t="s">
        <v>1020</v>
      </c>
      <c r="X107" s="17">
        <v>53.195999999999998</v>
      </c>
      <c r="Y107" s="17">
        <v>4</v>
      </c>
      <c r="Z107" s="17">
        <v>2014</v>
      </c>
      <c r="AA107" s="17" t="s">
        <v>23</v>
      </c>
      <c r="AB107" s="17" t="s">
        <v>1079</v>
      </c>
    </row>
    <row r="108" spans="1:28" x14ac:dyDescent="0.25">
      <c r="A108" s="17">
        <v>1143</v>
      </c>
      <c r="B108" s="17" t="s">
        <v>1522</v>
      </c>
      <c r="C108" s="19">
        <v>41911</v>
      </c>
      <c r="D108" s="19">
        <v>41915</v>
      </c>
      <c r="E108" s="17" t="s">
        <v>5</v>
      </c>
      <c r="F108" s="17" t="s">
        <v>1523</v>
      </c>
      <c r="G108" s="17" t="s">
        <v>76</v>
      </c>
      <c r="H108" s="17" t="s">
        <v>8</v>
      </c>
      <c r="I108" s="17" t="s">
        <v>671</v>
      </c>
      <c r="J108" s="17" t="s">
        <v>795</v>
      </c>
      <c r="K108" s="17" t="s">
        <v>908</v>
      </c>
      <c r="L108" s="17">
        <v>90045</v>
      </c>
      <c r="M108" s="17" t="s">
        <v>957</v>
      </c>
      <c r="N108" s="17" t="s">
        <v>1203</v>
      </c>
      <c r="O108" s="17" t="s">
        <v>960</v>
      </c>
      <c r="P108" s="17" t="s">
        <v>1075</v>
      </c>
      <c r="Q108" s="17" t="s">
        <v>1204</v>
      </c>
      <c r="R108" s="17">
        <v>8.7200000000000006</v>
      </c>
      <c r="S108" s="17">
        <v>4</v>
      </c>
      <c r="T108" s="17" t="s">
        <v>1205</v>
      </c>
      <c r="U108" s="17" t="s">
        <v>1528</v>
      </c>
      <c r="V108" s="17">
        <v>0</v>
      </c>
      <c r="W108" s="17" t="s">
        <v>1020</v>
      </c>
      <c r="X108" s="17">
        <v>2.8776000000000002</v>
      </c>
      <c r="Y108" s="17">
        <v>4</v>
      </c>
      <c r="Z108" s="17">
        <v>2014</v>
      </c>
      <c r="AA108" s="17" t="s">
        <v>23</v>
      </c>
      <c r="AB108" s="17" t="s">
        <v>1079</v>
      </c>
    </row>
    <row r="109" spans="1:28" x14ac:dyDescent="0.25">
      <c r="A109" s="17">
        <v>1144</v>
      </c>
      <c r="B109" s="17" t="s">
        <v>1522</v>
      </c>
      <c r="C109" s="19">
        <v>41911</v>
      </c>
      <c r="D109" s="19">
        <v>41915</v>
      </c>
      <c r="E109" s="17" t="s">
        <v>5</v>
      </c>
      <c r="F109" s="17" t="s">
        <v>1523</v>
      </c>
      <c r="G109" s="17" t="s">
        <v>76</v>
      </c>
      <c r="H109" s="17" t="s">
        <v>8</v>
      </c>
      <c r="I109" s="17" t="s">
        <v>671</v>
      </c>
      <c r="J109" s="17" t="s">
        <v>795</v>
      </c>
      <c r="K109" s="17" t="s">
        <v>908</v>
      </c>
      <c r="L109" s="17">
        <v>90045</v>
      </c>
      <c r="M109" s="17" t="s">
        <v>957</v>
      </c>
      <c r="N109" s="17" t="s">
        <v>1529</v>
      </c>
      <c r="O109" s="17" t="s">
        <v>960</v>
      </c>
      <c r="P109" s="17" t="s">
        <v>965</v>
      </c>
      <c r="Q109" s="17" t="s">
        <v>1530</v>
      </c>
      <c r="R109" s="17">
        <v>6.48</v>
      </c>
      <c r="S109" s="17">
        <v>1</v>
      </c>
      <c r="T109" s="17" t="s">
        <v>1066</v>
      </c>
      <c r="U109" s="17" t="s">
        <v>1531</v>
      </c>
      <c r="V109" s="17">
        <v>0</v>
      </c>
      <c r="W109" s="17" t="s">
        <v>1020</v>
      </c>
      <c r="X109" s="17">
        <v>3.1103999999999998</v>
      </c>
      <c r="Y109" s="17">
        <v>4</v>
      </c>
      <c r="Z109" s="17">
        <v>2014</v>
      </c>
      <c r="AA109" s="17" t="s">
        <v>23</v>
      </c>
      <c r="AB109" s="17" t="s">
        <v>1079</v>
      </c>
    </row>
    <row r="110" spans="1:28" x14ac:dyDescent="0.25">
      <c r="A110" s="17">
        <v>1146</v>
      </c>
      <c r="B110" s="17" t="s">
        <v>1522</v>
      </c>
      <c r="C110" s="19">
        <v>41911</v>
      </c>
      <c r="D110" s="19">
        <v>41915</v>
      </c>
      <c r="E110" s="17" t="s">
        <v>5</v>
      </c>
      <c r="F110" s="17" t="s">
        <v>1523</v>
      </c>
      <c r="G110" s="17" t="s">
        <v>76</v>
      </c>
      <c r="H110" s="17" t="s">
        <v>8</v>
      </c>
      <c r="I110" s="17" t="s">
        <v>671</v>
      </c>
      <c r="J110" s="17" t="s">
        <v>795</v>
      </c>
      <c r="K110" s="17" t="s">
        <v>908</v>
      </c>
      <c r="L110" s="17">
        <v>90045</v>
      </c>
      <c r="M110" s="17" t="s">
        <v>957</v>
      </c>
      <c r="N110" s="17" t="s">
        <v>1532</v>
      </c>
      <c r="O110" s="17" t="s">
        <v>960</v>
      </c>
      <c r="P110" s="17" t="s">
        <v>977</v>
      </c>
      <c r="Q110" s="17" t="s">
        <v>1533</v>
      </c>
      <c r="R110" s="17">
        <v>62.18</v>
      </c>
      <c r="S110" s="17">
        <v>1</v>
      </c>
      <c r="T110" s="17" t="s">
        <v>1534</v>
      </c>
      <c r="U110" s="17" t="s">
        <v>1535</v>
      </c>
      <c r="V110" s="17">
        <v>0</v>
      </c>
      <c r="W110" s="17" t="s">
        <v>1020</v>
      </c>
      <c r="X110" s="17">
        <v>16.788599999999999</v>
      </c>
      <c r="Y110" s="17">
        <v>4</v>
      </c>
      <c r="Z110" s="17">
        <v>2014</v>
      </c>
      <c r="AA110" s="17" t="s">
        <v>23</v>
      </c>
      <c r="AB110" s="17" t="s">
        <v>1079</v>
      </c>
    </row>
    <row r="111" spans="1:28" x14ac:dyDescent="0.25">
      <c r="A111" s="17">
        <v>1229</v>
      </c>
      <c r="B111" s="17" t="s">
        <v>1536</v>
      </c>
      <c r="C111" s="19">
        <v>43045</v>
      </c>
      <c r="D111" s="19">
        <v>43050</v>
      </c>
      <c r="E111" s="17" t="s">
        <v>5</v>
      </c>
      <c r="F111" s="17" t="s">
        <v>1537</v>
      </c>
      <c r="G111" s="17" t="s">
        <v>668</v>
      </c>
      <c r="H111" s="17" t="s">
        <v>8</v>
      </c>
      <c r="I111" s="17" t="s">
        <v>671</v>
      </c>
      <c r="J111" s="17" t="s">
        <v>795</v>
      </c>
      <c r="K111" s="17" t="s">
        <v>908</v>
      </c>
      <c r="L111" s="17">
        <v>90045</v>
      </c>
      <c r="M111" s="17" t="s">
        <v>957</v>
      </c>
      <c r="N111" s="17" t="s">
        <v>1538</v>
      </c>
      <c r="O111" s="17" t="s">
        <v>960</v>
      </c>
      <c r="P111" s="17" t="s">
        <v>1224</v>
      </c>
      <c r="Q111" s="17" t="s">
        <v>1539</v>
      </c>
      <c r="R111" s="17">
        <v>15.28</v>
      </c>
      <c r="S111" s="17">
        <v>2</v>
      </c>
      <c r="T111" s="17" t="s">
        <v>1540</v>
      </c>
      <c r="U111" s="17" t="s">
        <v>1541</v>
      </c>
      <c r="V111" s="17">
        <v>0</v>
      </c>
      <c r="W111" s="17" t="s">
        <v>1020</v>
      </c>
      <c r="X111" s="17">
        <v>7.4871999999999996</v>
      </c>
      <c r="Y111" s="17">
        <v>5</v>
      </c>
      <c r="Z111" s="17">
        <v>2017</v>
      </c>
      <c r="AA111" s="17" t="s">
        <v>21</v>
      </c>
      <c r="AB111" s="17" t="s">
        <v>1036</v>
      </c>
    </row>
    <row r="112" spans="1:28" x14ac:dyDescent="0.25">
      <c r="A112" s="17">
        <v>1230</v>
      </c>
      <c r="B112" s="17" t="s">
        <v>1536</v>
      </c>
      <c r="C112" s="19">
        <v>43045</v>
      </c>
      <c r="D112" s="19">
        <v>43050</v>
      </c>
      <c r="E112" s="17" t="s">
        <v>5</v>
      </c>
      <c r="F112" s="17" t="s">
        <v>1537</v>
      </c>
      <c r="G112" s="17" t="s">
        <v>668</v>
      </c>
      <c r="H112" s="17" t="s">
        <v>8</v>
      </c>
      <c r="I112" s="17" t="s">
        <v>671</v>
      </c>
      <c r="J112" s="17" t="s">
        <v>795</v>
      </c>
      <c r="K112" s="17" t="s">
        <v>908</v>
      </c>
      <c r="L112" s="17">
        <v>90045</v>
      </c>
      <c r="M112" s="17" t="s">
        <v>957</v>
      </c>
      <c r="N112" s="17" t="s">
        <v>1542</v>
      </c>
      <c r="O112" s="17" t="s">
        <v>959</v>
      </c>
      <c r="P112" s="17" t="s">
        <v>1115</v>
      </c>
      <c r="Q112" s="17" t="s">
        <v>1543</v>
      </c>
      <c r="R112" s="17">
        <v>8.73</v>
      </c>
      <c r="S112" s="17">
        <v>1</v>
      </c>
      <c r="T112" s="17" t="s">
        <v>1544</v>
      </c>
      <c r="U112" s="17" t="s">
        <v>1545</v>
      </c>
      <c r="V112" s="17">
        <v>0</v>
      </c>
      <c r="W112" s="17" t="s">
        <v>1020</v>
      </c>
      <c r="X112" s="17">
        <v>2.9681999999999999</v>
      </c>
      <c r="Y112" s="17">
        <v>5</v>
      </c>
      <c r="Z112" s="17">
        <v>2017</v>
      </c>
      <c r="AA112" s="17" t="s">
        <v>21</v>
      </c>
      <c r="AB112" s="17" t="s">
        <v>1036</v>
      </c>
    </row>
    <row r="113" spans="1:28" x14ac:dyDescent="0.25">
      <c r="A113" s="17">
        <v>1231</v>
      </c>
      <c r="B113" s="17" t="s">
        <v>1536</v>
      </c>
      <c r="C113" s="19">
        <v>43045</v>
      </c>
      <c r="D113" s="19">
        <v>43050</v>
      </c>
      <c r="E113" s="17" t="s">
        <v>5</v>
      </c>
      <c r="F113" s="17" t="s">
        <v>1537</v>
      </c>
      <c r="G113" s="17" t="s">
        <v>668</v>
      </c>
      <c r="H113" s="17" t="s">
        <v>8</v>
      </c>
      <c r="I113" s="17" t="s">
        <v>671</v>
      </c>
      <c r="J113" s="17" t="s">
        <v>795</v>
      </c>
      <c r="K113" s="17" t="s">
        <v>908</v>
      </c>
      <c r="L113" s="17">
        <v>90045</v>
      </c>
      <c r="M113" s="17" t="s">
        <v>957</v>
      </c>
      <c r="N113" s="17" t="s">
        <v>1546</v>
      </c>
      <c r="O113" s="17" t="s">
        <v>960</v>
      </c>
      <c r="P113" s="17" t="s">
        <v>1032</v>
      </c>
      <c r="Q113" s="17" t="s">
        <v>1547</v>
      </c>
      <c r="R113" s="17">
        <v>5.68</v>
      </c>
      <c r="S113" s="17">
        <v>2</v>
      </c>
      <c r="T113" s="17" t="s">
        <v>1548</v>
      </c>
      <c r="U113" s="17" t="s">
        <v>1549</v>
      </c>
      <c r="V113" s="17">
        <v>0</v>
      </c>
      <c r="W113" s="17" t="s">
        <v>1020</v>
      </c>
      <c r="X113" s="17">
        <v>1.7607999999999999</v>
      </c>
      <c r="Y113" s="17">
        <v>5</v>
      </c>
      <c r="Z113" s="17">
        <v>2017</v>
      </c>
      <c r="AA113" s="17" t="s">
        <v>21</v>
      </c>
      <c r="AB113" s="17" t="s">
        <v>1036</v>
      </c>
    </row>
    <row r="114" spans="1:28" x14ac:dyDescent="0.25">
      <c r="A114" s="17">
        <v>1267</v>
      </c>
      <c r="B114" s="17" t="s">
        <v>1550</v>
      </c>
      <c r="C114" s="19">
        <v>41997</v>
      </c>
      <c r="D114" s="19">
        <v>42002</v>
      </c>
      <c r="E114" s="17" t="s">
        <v>5</v>
      </c>
      <c r="F114" s="17" t="s">
        <v>1551</v>
      </c>
      <c r="G114" s="17" t="s">
        <v>1552</v>
      </c>
      <c r="H114" s="17" t="s">
        <v>9</v>
      </c>
      <c r="I114" s="17" t="s">
        <v>671</v>
      </c>
      <c r="J114" s="17" t="s">
        <v>795</v>
      </c>
      <c r="K114" s="17" t="s">
        <v>908</v>
      </c>
      <c r="L114" s="17">
        <v>90045</v>
      </c>
      <c r="M114" s="17" t="s">
        <v>957</v>
      </c>
      <c r="N114" s="17" t="s">
        <v>1553</v>
      </c>
      <c r="O114" s="17" t="s">
        <v>960</v>
      </c>
      <c r="P114" s="17" t="s">
        <v>977</v>
      </c>
      <c r="Q114" s="17" t="s">
        <v>1554</v>
      </c>
      <c r="R114" s="17">
        <v>142.86000000000001</v>
      </c>
      <c r="S114" s="17">
        <v>1</v>
      </c>
      <c r="T114" s="17" t="s">
        <v>1555</v>
      </c>
      <c r="U114" s="17" t="s">
        <v>1556</v>
      </c>
      <c r="V114" s="17">
        <v>0</v>
      </c>
      <c r="W114" s="17" t="s">
        <v>1020</v>
      </c>
      <c r="X114" s="17">
        <v>41.429400000000001</v>
      </c>
      <c r="Y114" s="17">
        <v>5</v>
      </c>
      <c r="Z114" s="17">
        <v>2014</v>
      </c>
      <c r="AA114" s="17" t="s">
        <v>14</v>
      </c>
      <c r="AB114" s="17" t="s">
        <v>1079</v>
      </c>
    </row>
    <row r="115" spans="1:28" x14ac:dyDescent="0.25">
      <c r="A115" s="17">
        <v>1504</v>
      </c>
      <c r="B115" s="17" t="s">
        <v>1557</v>
      </c>
      <c r="C115" s="19">
        <v>42698</v>
      </c>
      <c r="D115" s="19">
        <v>42705</v>
      </c>
      <c r="E115" s="17" t="s">
        <v>5</v>
      </c>
      <c r="F115" s="17" t="s">
        <v>1558</v>
      </c>
      <c r="G115" s="17" t="s">
        <v>51</v>
      </c>
      <c r="H115" s="17" t="s">
        <v>10</v>
      </c>
      <c r="I115" s="17" t="s">
        <v>671</v>
      </c>
      <c r="J115" s="17" t="s">
        <v>795</v>
      </c>
      <c r="K115" s="17" t="s">
        <v>908</v>
      </c>
      <c r="L115" s="17">
        <v>90045</v>
      </c>
      <c r="M115" s="17" t="s">
        <v>957</v>
      </c>
      <c r="N115" s="17" t="s">
        <v>1559</v>
      </c>
      <c r="O115" s="17" t="s">
        <v>959</v>
      </c>
      <c r="P115" s="17" t="s">
        <v>1115</v>
      </c>
      <c r="Q115" s="17" t="s">
        <v>1560</v>
      </c>
      <c r="R115" s="17">
        <v>9.94</v>
      </c>
      <c r="S115" s="17">
        <v>2</v>
      </c>
      <c r="T115" s="17" t="s">
        <v>1561</v>
      </c>
      <c r="U115" s="17" t="s">
        <v>1562</v>
      </c>
      <c r="V115" s="17">
        <v>0</v>
      </c>
      <c r="W115" s="17" t="s">
        <v>1020</v>
      </c>
      <c r="X115" s="17">
        <v>3.0813999999999999</v>
      </c>
      <c r="Y115" s="17">
        <v>7</v>
      </c>
      <c r="Z115" s="17">
        <v>2016</v>
      </c>
      <c r="AA115" s="17" t="s">
        <v>21</v>
      </c>
      <c r="AB115" s="17" t="s">
        <v>1021</v>
      </c>
    </row>
    <row r="116" spans="1:28" x14ac:dyDescent="0.25">
      <c r="A116" s="17">
        <v>2405</v>
      </c>
      <c r="B116" s="17" t="s">
        <v>1563</v>
      </c>
      <c r="C116" s="19">
        <v>43015</v>
      </c>
      <c r="D116" s="19">
        <v>43019</v>
      </c>
      <c r="E116" s="17" t="s">
        <v>5</v>
      </c>
      <c r="F116" s="17" t="s">
        <v>1564</v>
      </c>
      <c r="G116" s="17" t="s">
        <v>471</v>
      </c>
      <c r="H116" s="17" t="s">
        <v>8</v>
      </c>
      <c r="I116" s="17" t="s">
        <v>671</v>
      </c>
      <c r="J116" s="17" t="s">
        <v>795</v>
      </c>
      <c r="K116" s="17" t="s">
        <v>908</v>
      </c>
      <c r="L116" s="17">
        <v>90045</v>
      </c>
      <c r="M116" s="17" t="s">
        <v>957</v>
      </c>
      <c r="N116" s="17" t="s">
        <v>1057</v>
      </c>
      <c r="O116" s="17" t="s">
        <v>961</v>
      </c>
      <c r="P116" s="17" t="s">
        <v>962</v>
      </c>
      <c r="Q116" s="17" t="s">
        <v>1565</v>
      </c>
      <c r="R116" s="17">
        <v>1115.9100000000001</v>
      </c>
      <c r="S116" s="17">
        <v>9</v>
      </c>
      <c r="T116" s="17" t="s">
        <v>1566</v>
      </c>
      <c r="U116" s="17" t="s">
        <v>1567</v>
      </c>
      <c r="V116" s="17">
        <v>0</v>
      </c>
      <c r="W116" s="17" t="s">
        <v>1020</v>
      </c>
      <c r="X116" s="17">
        <v>200.8638</v>
      </c>
      <c r="Y116" s="17">
        <v>4</v>
      </c>
      <c r="Z116" s="17">
        <v>2017</v>
      </c>
      <c r="AA116" s="17" t="s">
        <v>22</v>
      </c>
      <c r="AB116" s="17" t="s">
        <v>1036</v>
      </c>
    </row>
    <row r="117" spans="1:28" x14ac:dyDescent="0.25">
      <c r="A117" s="17">
        <v>2413</v>
      </c>
      <c r="B117" s="17" t="s">
        <v>1568</v>
      </c>
      <c r="C117" s="19">
        <v>41955</v>
      </c>
      <c r="D117" s="19">
        <v>41959</v>
      </c>
      <c r="E117" s="17" t="s">
        <v>5</v>
      </c>
      <c r="F117" s="17" t="s">
        <v>1569</v>
      </c>
      <c r="G117" s="17" t="s">
        <v>346</v>
      </c>
      <c r="H117" s="17" t="s">
        <v>8</v>
      </c>
      <c r="I117" s="17" t="s">
        <v>671</v>
      </c>
      <c r="J117" s="17" t="s">
        <v>795</v>
      </c>
      <c r="K117" s="17" t="s">
        <v>908</v>
      </c>
      <c r="L117" s="17">
        <v>90045</v>
      </c>
      <c r="M117" s="17" t="s">
        <v>957</v>
      </c>
      <c r="N117" s="17" t="s">
        <v>1570</v>
      </c>
      <c r="O117" s="17" t="s">
        <v>960</v>
      </c>
      <c r="P117" s="17" t="s">
        <v>965</v>
      </c>
      <c r="Q117" s="17" t="s">
        <v>1571</v>
      </c>
      <c r="R117" s="17">
        <v>11.96</v>
      </c>
      <c r="S117" s="17">
        <v>2</v>
      </c>
      <c r="T117" s="17" t="s">
        <v>1409</v>
      </c>
      <c r="U117" s="17" t="s">
        <v>1572</v>
      </c>
      <c r="V117" s="17">
        <v>0</v>
      </c>
      <c r="W117" s="17" t="s">
        <v>1020</v>
      </c>
      <c r="X117" s="17">
        <v>5.8604000000000003</v>
      </c>
      <c r="Y117" s="17">
        <v>4</v>
      </c>
      <c r="Z117" s="17">
        <v>2014</v>
      </c>
      <c r="AA117" s="17" t="s">
        <v>21</v>
      </c>
      <c r="AB117" s="17" t="s">
        <v>1079</v>
      </c>
    </row>
    <row r="118" spans="1:28" x14ac:dyDescent="0.25">
      <c r="A118" s="17">
        <v>2510</v>
      </c>
      <c r="B118" s="17" t="s">
        <v>1573</v>
      </c>
      <c r="C118" s="19">
        <v>42796</v>
      </c>
      <c r="D118" s="19">
        <v>42802</v>
      </c>
      <c r="E118" s="17" t="s">
        <v>5</v>
      </c>
      <c r="F118" s="17" t="s">
        <v>1574</v>
      </c>
      <c r="G118" s="17" t="s">
        <v>422</v>
      </c>
      <c r="H118" s="17" t="s">
        <v>9</v>
      </c>
      <c r="I118" s="17" t="s">
        <v>671</v>
      </c>
      <c r="J118" s="17" t="s">
        <v>795</v>
      </c>
      <c r="K118" s="17" t="s">
        <v>908</v>
      </c>
      <c r="L118" s="17">
        <v>90045</v>
      </c>
      <c r="M118" s="17" t="s">
        <v>957</v>
      </c>
      <c r="N118" s="17" t="s">
        <v>1575</v>
      </c>
      <c r="O118" s="17" t="s">
        <v>961</v>
      </c>
      <c r="P118" s="17" t="s">
        <v>962</v>
      </c>
      <c r="Q118" s="17" t="s">
        <v>1576</v>
      </c>
      <c r="R118" s="17">
        <v>479.94</v>
      </c>
      <c r="S118" s="17">
        <v>6</v>
      </c>
      <c r="T118" s="17" t="s">
        <v>1448</v>
      </c>
      <c r="U118" s="17" t="s">
        <v>1577</v>
      </c>
      <c r="V118" s="17">
        <v>0</v>
      </c>
      <c r="W118" s="17" t="s">
        <v>1020</v>
      </c>
      <c r="X118" s="17">
        <v>52.793399999999998</v>
      </c>
      <c r="Y118" s="17">
        <v>6</v>
      </c>
      <c r="Z118" s="17">
        <v>2017</v>
      </c>
      <c r="AA118" s="17" t="s">
        <v>19</v>
      </c>
      <c r="AB118" s="17" t="s">
        <v>1036</v>
      </c>
    </row>
    <row r="119" spans="1:28" x14ac:dyDescent="0.25">
      <c r="A119" s="17">
        <v>2637</v>
      </c>
      <c r="B119" s="17" t="s">
        <v>1578</v>
      </c>
      <c r="C119" s="19">
        <v>42231</v>
      </c>
      <c r="D119" s="19">
        <v>42235</v>
      </c>
      <c r="E119" s="17" t="s">
        <v>5</v>
      </c>
      <c r="F119" s="17" t="s">
        <v>1579</v>
      </c>
      <c r="G119" s="17" t="s">
        <v>1580</v>
      </c>
      <c r="H119" s="17" t="s">
        <v>9</v>
      </c>
      <c r="I119" s="17" t="s">
        <v>671</v>
      </c>
      <c r="J119" s="17" t="s">
        <v>795</v>
      </c>
      <c r="K119" s="17" t="s">
        <v>908</v>
      </c>
      <c r="L119" s="17">
        <v>90045</v>
      </c>
      <c r="M119" s="17" t="s">
        <v>957</v>
      </c>
      <c r="N119" s="17" t="s">
        <v>1581</v>
      </c>
      <c r="O119" s="17" t="s">
        <v>960</v>
      </c>
      <c r="P119" s="17" t="s">
        <v>977</v>
      </c>
      <c r="Q119" s="17" t="s">
        <v>1582</v>
      </c>
      <c r="R119" s="17">
        <v>323.10000000000002</v>
      </c>
      <c r="S119" s="17">
        <v>2</v>
      </c>
      <c r="T119" s="17" t="s">
        <v>1583</v>
      </c>
      <c r="U119" s="17" t="s">
        <v>1584</v>
      </c>
      <c r="V119" s="17">
        <v>0</v>
      </c>
      <c r="W119" s="17" t="s">
        <v>1020</v>
      </c>
      <c r="X119" s="17">
        <v>61.389000000000003</v>
      </c>
      <c r="Y119" s="17">
        <v>4</v>
      </c>
      <c r="Z119" s="17">
        <v>2015</v>
      </c>
      <c r="AA119" s="17" t="s">
        <v>13</v>
      </c>
      <c r="AB119" s="17" t="s">
        <v>1061</v>
      </c>
    </row>
    <row r="120" spans="1:28" x14ac:dyDescent="0.25">
      <c r="A120" s="17">
        <v>2670</v>
      </c>
      <c r="B120" s="17" t="s">
        <v>1585</v>
      </c>
      <c r="C120" s="19">
        <v>42241</v>
      </c>
      <c r="D120" s="19">
        <v>42246</v>
      </c>
      <c r="E120" s="17" t="s">
        <v>5</v>
      </c>
      <c r="F120" s="17" t="s">
        <v>1331</v>
      </c>
      <c r="G120" s="17" t="s">
        <v>1332</v>
      </c>
      <c r="H120" s="17" t="s">
        <v>10</v>
      </c>
      <c r="I120" s="17" t="s">
        <v>671</v>
      </c>
      <c r="J120" s="17" t="s">
        <v>795</v>
      </c>
      <c r="K120" s="17" t="s">
        <v>908</v>
      </c>
      <c r="L120" s="17">
        <v>90045</v>
      </c>
      <c r="M120" s="17" t="s">
        <v>957</v>
      </c>
      <c r="N120" s="17" t="s">
        <v>1586</v>
      </c>
      <c r="O120" s="17" t="s">
        <v>960</v>
      </c>
      <c r="P120" s="17" t="s">
        <v>973</v>
      </c>
      <c r="Q120" s="17" t="s">
        <v>1587</v>
      </c>
      <c r="R120" s="17">
        <v>105.96</v>
      </c>
      <c r="S120" s="17">
        <v>4</v>
      </c>
      <c r="T120" s="17" t="s">
        <v>1588</v>
      </c>
      <c r="U120" s="17" t="s">
        <v>1589</v>
      </c>
      <c r="V120" s="17">
        <v>0</v>
      </c>
      <c r="W120" s="17" t="s">
        <v>1020</v>
      </c>
      <c r="X120" s="17">
        <v>29.668800000000001</v>
      </c>
      <c r="Y120" s="17">
        <v>5</v>
      </c>
      <c r="Z120" s="17">
        <v>2015</v>
      </c>
      <c r="AA120" s="17" t="s">
        <v>13</v>
      </c>
      <c r="AB120" s="17" t="s">
        <v>1061</v>
      </c>
    </row>
    <row r="121" spans="1:28" x14ac:dyDescent="0.25">
      <c r="A121" s="17">
        <v>3074</v>
      </c>
      <c r="B121" s="17" t="s">
        <v>1590</v>
      </c>
      <c r="C121" s="19">
        <v>42372</v>
      </c>
      <c r="D121" s="19">
        <v>42374</v>
      </c>
      <c r="E121" s="17" t="s">
        <v>2</v>
      </c>
      <c r="F121" s="17" t="s">
        <v>1591</v>
      </c>
      <c r="G121" s="17" t="s">
        <v>397</v>
      </c>
      <c r="H121" s="17" t="s">
        <v>8</v>
      </c>
      <c r="I121" s="17" t="s">
        <v>671</v>
      </c>
      <c r="J121" s="17" t="s">
        <v>795</v>
      </c>
      <c r="K121" s="17" t="s">
        <v>908</v>
      </c>
      <c r="L121" s="17">
        <v>90045</v>
      </c>
      <c r="M121" s="17" t="s">
        <v>957</v>
      </c>
      <c r="N121" s="17" t="s">
        <v>1592</v>
      </c>
      <c r="O121" s="17" t="s">
        <v>960</v>
      </c>
      <c r="P121" s="17" t="s">
        <v>977</v>
      </c>
      <c r="Q121" s="17" t="s">
        <v>1593</v>
      </c>
      <c r="R121" s="17">
        <v>114.46</v>
      </c>
      <c r="S121" s="17">
        <v>2</v>
      </c>
      <c r="T121" s="17" t="s">
        <v>1594</v>
      </c>
      <c r="U121" s="17" t="s">
        <v>1595</v>
      </c>
      <c r="V121" s="17">
        <v>0</v>
      </c>
      <c r="W121" s="17" t="s">
        <v>1020</v>
      </c>
      <c r="X121" s="17">
        <v>28.614999999999998</v>
      </c>
      <c r="Y121" s="17">
        <v>2</v>
      </c>
      <c r="Z121" s="17">
        <v>2016</v>
      </c>
      <c r="AA121" s="17" t="s">
        <v>16</v>
      </c>
      <c r="AB121" s="17" t="s">
        <v>1021</v>
      </c>
    </row>
    <row r="122" spans="1:28" x14ac:dyDescent="0.25">
      <c r="A122" s="17">
        <v>3647</v>
      </c>
      <c r="B122" s="17" t="s">
        <v>1596</v>
      </c>
      <c r="C122" s="19">
        <v>41845</v>
      </c>
      <c r="D122" s="19">
        <v>41847</v>
      </c>
      <c r="E122" s="17" t="s">
        <v>4</v>
      </c>
      <c r="F122" s="17" t="s">
        <v>1597</v>
      </c>
      <c r="G122" s="17" t="s">
        <v>657</v>
      </c>
      <c r="H122" s="17" t="s">
        <v>10</v>
      </c>
      <c r="I122" s="17" t="s">
        <v>671</v>
      </c>
      <c r="J122" s="17" t="s">
        <v>795</v>
      </c>
      <c r="K122" s="17" t="s">
        <v>908</v>
      </c>
      <c r="L122" s="17">
        <v>90045</v>
      </c>
      <c r="M122" s="17" t="s">
        <v>957</v>
      </c>
      <c r="N122" s="17" t="s">
        <v>1598</v>
      </c>
      <c r="O122" s="17" t="s">
        <v>960</v>
      </c>
      <c r="P122" s="17" t="s">
        <v>965</v>
      </c>
      <c r="Q122" s="17" t="s">
        <v>1599</v>
      </c>
      <c r="R122" s="17">
        <v>6.48</v>
      </c>
      <c r="S122" s="17">
        <v>1</v>
      </c>
      <c r="T122" s="17" t="s">
        <v>1066</v>
      </c>
      <c r="U122" s="17" t="s">
        <v>1600</v>
      </c>
      <c r="V122" s="17">
        <v>0</v>
      </c>
      <c r="W122" s="17" t="s">
        <v>1020</v>
      </c>
      <c r="X122" s="17">
        <v>3.1751999999999998</v>
      </c>
      <c r="Y122" s="17">
        <v>2</v>
      </c>
      <c r="Z122" s="17">
        <v>2014</v>
      </c>
      <c r="AA122" s="17" t="s">
        <v>17</v>
      </c>
      <c r="AB122" s="17" t="s">
        <v>1079</v>
      </c>
    </row>
    <row r="123" spans="1:28" x14ac:dyDescent="0.25">
      <c r="A123" s="17">
        <v>3648</v>
      </c>
      <c r="B123" s="17" t="s">
        <v>1596</v>
      </c>
      <c r="C123" s="19">
        <v>41845</v>
      </c>
      <c r="D123" s="19">
        <v>41847</v>
      </c>
      <c r="E123" s="17" t="s">
        <v>4</v>
      </c>
      <c r="F123" s="17" t="s">
        <v>1597</v>
      </c>
      <c r="G123" s="17" t="s">
        <v>657</v>
      </c>
      <c r="H123" s="17" t="s">
        <v>10</v>
      </c>
      <c r="I123" s="17" t="s">
        <v>671</v>
      </c>
      <c r="J123" s="17" t="s">
        <v>795</v>
      </c>
      <c r="K123" s="17" t="s">
        <v>908</v>
      </c>
      <c r="L123" s="17">
        <v>90045</v>
      </c>
      <c r="M123" s="17" t="s">
        <v>957</v>
      </c>
      <c r="N123" s="17" t="s">
        <v>1601</v>
      </c>
      <c r="O123" s="17" t="s">
        <v>960</v>
      </c>
      <c r="P123" s="17" t="s">
        <v>1169</v>
      </c>
      <c r="Q123" s="17" t="s">
        <v>1602</v>
      </c>
      <c r="R123" s="17">
        <v>15.52</v>
      </c>
      <c r="S123" s="17">
        <v>4</v>
      </c>
      <c r="T123" s="17" t="s">
        <v>1603</v>
      </c>
      <c r="U123" s="17" t="s">
        <v>1604</v>
      </c>
      <c r="V123" s="17">
        <v>0</v>
      </c>
      <c r="W123" s="17" t="s">
        <v>1020</v>
      </c>
      <c r="X123" s="17">
        <v>4.5007999999999999</v>
      </c>
      <c r="Y123" s="17">
        <v>2</v>
      </c>
      <c r="Z123" s="17">
        <v>2014</v>
      </c>
      <c r="AA123" s="17" t="s">
        <v>17</v>
      </c>
      <c r="AB123" s="17" t="s">
        <v>1079</v>
      </c>
    </row>
    <row r="124" spans="1:28" x14ac:dyDescent="0.25">
      <c r="A124" s="17">
        <v>3712</v>
      </c>
      <c r="B124" s="17" t="s">
        <v>1605</v>
      </c>
      <c r="C124" s="19">
        <v>43023</v>
      </c>
      <c r="D124" s="19">
        <v>43025</v>
      </c>
      <c r="E124" s="17" t="s">
        <v>2</v>
      </c>
      <c r="F124" s="17" t="s">
        <v>1606</v>
      </c>
      <c r="G124" s="17" t="s">
        <v>550</v>
      </c>
      <c r="H124" s="17" t="s">
        <v>9</v>
      </c>
      <c r="I124" s="17" t="s">
        <v>671</v>
      </c>
      <c r="J124" s="17" t="s">
        <v>795</v>
      </c>
      <c r="K124" s="17" t="s">
        <v>908</v>
      </c>
      <c r="L124" s="17">
        <v>90045</v>
      </c>
      <c r="M124" s="17" t="s">
        <v>957</v>
      </c>
      <c r="N124" s="17" t="s">
        <v>1607</v>
      </c>
      <c r="O124" s="17" t="s">
        <v>960</v>
      </c>
      <c r="P124" s="17" t="s">
        <v>965</v>
      </c>
      <c r="Q124" s="17" t="s">
        <v>1608</v>
      </c>
      <c r="R124" s="17">
        <v>204.95</v>
      </c>
      <c r="S124" s="17">
        <v>5</v>
      </c>
      <c r="T124" s="17" t="s">
        <v>1609</v>
      </c>
      <c r="U124" s="17" t="s">
        <v>1610</v>
      </c>
      <c r="V124" s="17">
        <v>0</v>
      </c>
      <c r="W124" s="17" t="s">
        <v>1020</v>
      </c>
      <c r="X124" s="17">
        <v>100.4255</v>
      </c>
      <c r="Y124" s="17">
        <v>2</v>
      </c>
      <c r="Z124" s="17">
        <v>2017</v>
      </c>
      <c r="AA124" s="17" t="s">
        <v>22</v>
      </c>
      <c r="AB124" s="17" t="s">
        <v>1036</v>
      </c>
    </row>
    <row r="125" spans="1:28" x14ac:dyDescent="0.25">
      <c r="A125" s="17">
        <v>3787</v>
      </c>
      <c r="B125" s="17" t="s">
        <v>1611</v>
      </c>
      <c r="C125" s="19">
        <v>42674</v>
      </c>
      <c r="D125" s="19">
        <v>42678</v>
      </c>
      <c r="E125" s="17" t="s">
        <v>5</v>
      </c>
      <c r="F125" s="17" t="s">
        <v>1612</v>
      </c>
      <c r="G125" s="17" t="s">
        <v>341</v>
      </c>
      <c r="H125" s="17" t="s">
        <v>9</v>
      </c>
      <c r="I125" s="17" t="s">
        <v>671</v>
      </c>
      <c r="J125" s="17" t="s">
        <v>795</v>
      </c>
      <c r="K125" s="17" t="s">
        <v>908</v>
      </c>
      <c r="L125" s="17">
        <v>90045</v>
      </c>
      <c r="M125" s="17" t="s">
        <v>957</v>
      </c>
      <c r="N125" s="17" t="s">
        <v>1613</v>
      </c>
      <c r="O125" s="17" t="s">
        <v>960</v>
      </c>
      <c r="P125" s="17" t="s">
        <v>977</v>
      </c>
      <c r="Q125" s="17" t="s">
        <v>1614</v>
      </c>
      <c r="R125" s="17">
        <v>1085.42</v>
      </c>
      <c r="S125" s="17">
        <v>7</v>
      </c>
      <c r="T125" s="17" t="s">
        <v>1615</v>
      </c>
      <c r="U125" s="17" t="s">
        <v>1616</v>
      </c>
      <c r="V125" s="17">
        <v>0</v>
      </c>
      <c r="W125" s="17" t="s">
        <v>1020</v>
      </c>
      <c r="X125" s="17">
        <v>282.20920000000001</v>
      </c>
      <c r="Y125" s="17">
        <v>4</v>
      </c>
      <c r="Z125" s="17">
        <v>2016</v>
      </c>
      <c r="AA125" s="17" t="s">
        <v>22</v>
      </c>
      <c r="AB125" s="17" t="s">
        <v>1021</v>
      </c>
    </row>
    <row r="126" spans="1:28" x14ac:dyDescent="0.25">
      <c r="A126" s="17">
        <v>3903</v>
      </c>
      <c r="B126" s="17" t="s">
        <v>1617</v>
      </c>
      <c r="C126" s="19">
        <v>42279</v>
      </c>
      <c r="D126" s="19">
        <v>42284</v>
      </c>
      <c r="E126" s="17" t="s">
        <v>4</v>
      </c>
      <c r="F126" s="17" t="s">
        <v>1618</v>
      </c>
      <c r="G126" s="17" t="s">
        <v>148</v>
      </c>
      <c r="H126" s="17" t="s">
        <v>10</v>
      </c>
      <c r="I126" s="17" t="s">
        <v>671</v>
      </c>
      <c r="J126" s="17" t="s">
        <v>795</v>
      </c>
      <c r="K126" s="17" t="s">
        <v>908</v>
      </c>
      <c r="L126" s="17">
        <v>90045</v>
      </c>
      <c r="M126" s="17" t="s">
        <v>957</v>
      </c>
      <c r="N126" s="17" t="s">
        <v>1619</v>
      </c>
      <c r="O126" s="17" t="s">
        <v>960</v>
      </c>
      <c r="P126" s="17" t="s">
        <v>977</v>
      </c>
      <c r="Q126" s="17" t="s">
        <v>1620</v>
      </c>
      <c r="R126" s="17">
        <v>270.33999999999997</v>
      </c>
      <c r="S126" s="17">
        <v>14</v>
      </c>
      <c r="T126" s="17" t="s">
        <v>1621</v>
      </c>
      <c r="U126" s="17" t="s">
        <v>1622</v>
      </c>
      <c r="V126" s="17">
        <v>0</v>
      </c>
      <c r="W126" s="17" t="s">
        <v>1020</v>
      </c>
      <c r="X126" s="17">
        <v>75.6952</v>
      </c>
      <c r="Y126" s="17">
        <v>5</v>
      </c>
      <c r="Z126" s="17">
        <v>2015</v>
      </c>
      <c r="AA126" s="17" t="s">
        <v>22</v>
      </c>
      <c r="AB126" s="17" t="s">
        <v>1061</v>
      </c>
    </row>
    <row r="127" spans="1:28" x14ac:dyDescent="0.25">
      <c r="A127" s="17">
        <v>3963</v>
      </c>
      <c r="B127" s="17" t="s">
        <v>1623</v>
      </c>
      <c r="C127" s="19">
        <v>42785</v>
      </c>
      <c r="D127" s="19">
        <v>42786</v>
      </c>
      <c r="E127" s="17" t="s">
        <v>2</v>
      </c>
      <c r="F127" s="17" t="s">
        <v>1624</v>
      </c>
      <c r="G127" s="17" t="s">
        <v>230</v>
      </c>
      <c r="H127" s="17" t="s">
        <v>10</v>
      </c>
      <c r="I127" s="17" t="s">
        <v>671</v>
      </c>
      <c r="J127" s="17" t="s">
        <v>795</v>
      </c>
      <c r="K127" s="17" t="s">
        <v>908</v>
      </c>
      <c r="L127" s="17">
        <v>90045</v>
      </c>
      <c r="M127" s="17" t="s">
        <v>957</v>
      </c>
      <c r="N127" s="17" t="s">
        <v>1625</v>
      </c>
      <c r="O127" s="17" t="s">
        <v>960</v>
      </c>
      <c r="P127" s="17" t="s">
        <v>1032</v>
      </c>
      <c r="Q127" s="17" t="s">
        <v>1626</v>
      </c>
      <c r="R127" s="17">
        <v>12.84</v>
      </c>
      <c r="S127" s="17">
        <v>3</v>
      </c>
      <c r="T127" s="17" t="s">
        <v>1272</v>
      </c>
      <c r="U127" s="17" t="s">
        <v>1627</v>
      </c>
      <c r="V127" s="17">
        <v>0</v>
      </c>
      <c r="W127" s="17" t="s">
        <v>1020</v>
      </c>
      <c r="X127" s="17">
        <v>3.4668000000000001</v>
      </c>
      <c r="Y127" s="17">
        <v>1</v>
      </c>
      <c r="Z127" s="17">
        <v>2017</v>
      </c>
      <c r="AA127" s="17" t="s">
        <v>15</v>
      </c>
      <c r="AB127" s="17" t="s">
        <v>1036</v>
      </c>
    </row>
    <row r="128" spans="1:28" x14ac:dyDescent="0.25">
      <c r="A128" s="17">
        <v>3964</v>
      </c>
      <c r="B128" s="17" t="s">
        <v>1623</v>
      </c>
      <c r="C128" s="19">
        <v>42785</v>
      </c>
      <c r="D128" s="19">
        <v>42786</v>
      </c>
      <c r="E128" s="17" t="s">
        <v>2</v>
      </c>
      <c r="F128" s="17" t="s">
        <v>1624</v>
      </c>
      <c r="G128" s="17" t="s">
        <v>230</v>
      </c>
      <c r="H128" s="17" t="s">
        <v>10</v>
      </c>
      <c r="I128" s="17" t="s">
        <v>671</v>
      </c>
      <c r="J128" s="17" t="s">
        <v>795</v>
      </c>
      <c r="K128" s="17" t="s">
        <v>908</v>
      </c>
      <c r="L128" s="17">
        <v>90045</v>
      </c>
      <c r="M128" s="17" t="s">
        <v>957</v>
      </c>
      <c r="N128" s="17" t="s">
        <v>1628</v>
      </c>
      <c r="O128" s="17" t="s">
        <v>959</v>
      </c>
      <c r="P128" s="17" t="s">
        <v>1115</v>
      </c>
      <c r="Q128" s="17" t="s">
        <v>1629</v>
      </c>
      <c r="R128" s="17">
        <v>44.67</v>
      </c>
      <c r="S128" s="17">
        <v>3</v>
      </c>
      <c r="T128" s="17" t="s">
        <v>1630</v>
      </c>
      <c r="U128" s="17" t="s">
        <v>1631</v>
      </c>
      <c r="V128" s="17">
        <v>0</v>
      </c>
      <c r="W128" s="17" t="s">
        <v>1020</v>
      </c>
      <c r="X128" s="17">
        <v>12.0609</v>
      </c>
      <c r="Y128" s="17">
        <v>1</v>
      </c>
      <c r="Z128" s="17">
        <v>2017</v>
      </c>
      <c r="AA128" s="17" t="s">
        <v>15</v>
      </c>
      <c r="AB128" s="17" t="s">
        <v>1036</v>
      </c>
    </row>
    <row r="129" spans="1:28" x14ac:dyDescent="0.25">
      <c r="A129" s="17">
        <v>3985</v>
      </c>
      <c r="B129" s="17" t="s">
        <v>1632</v>
      </c>
      <c r="C129" s="19">
        <v>42558</v>
      </c>
      <c r="D129" s="19">
        <v>42560</v>
      </c>
      <c r="E129" s="17" t="s">
        <v>4</v>
      </c>
      <c r="F129" s="17" t="s">
        <v>1633</v>
      </c>
      <c r="G129" s="17" t="s">
        <v>146</v>
      </c>
      <c r="H129" s="17" t="s">
        <v>8</v>
      </c>
      <c r="I129" s="17" t="s">
        <v>671</v>
      </c>
      <c r="J129" s="17" t="s">
        <v>795</v>
      </c>
      <c r="K129" s="17" t="s">
        <v>908</v>
      </c>
      <c r="L129" s="17">
        <v>90045</v>
      </c>
      <c r="M129" s="17" t="s">
        <v>957</v>
      </c>
      <c r="N129" s="17" t="s">
        <v>1634</v>
      </c>
      <c r="O129" s="17" t="s">
        <v>960</v>
      </c>
      <c r="P129" s="17" t="s">
        <v>965</v>
      </c>
      <c r="Q129" s="17" t="s">
        <v>1635</v>
      </c>
      <c r="R129" s="17">
        <v>48.94</v>
      </c>
      <c r="S129" s="17">
        <v>1</v>
      </c>
      <c r="T129" s="17" t="s">
        <v>1520</v>
      </c>
      <c r="U129" s="17" t="s">
        <v>1636</v>
      </c>
      <c r="V129" s="17">
        <v>0</v>
      </c>
      <c r="W129" s="17" t="s">
        <v>1020</v>
      </c>
      <c r="X129" s="17">
        <v>24.47</v>
      </c>
      <c r="Y129" s="17">
        <v>2</v>
      </c>
      <c r="Z129" s="17">
        <v>2016</v>
      </c>
      <c r="AA129" s="17" t="s">
        <v>17</v>
      </c>
      <c r="AB129" s="17" t="s">
        <v>1021</v>
      </c>
    </row>
    <row r="130" spans="1:28" x14ac:dyDescent="0.25">
      <c r="A130" s="17">
        <v>4179</v>
      </c>
      <c r="B130" s="17" t="s">
        <v>1637</v>
      </c>
      <c r="C130" s="19">
        <v>42537</v>
      </c>
      <c r="D130" s="19">
        <v>42539</v>
      </c>
      <c r="E130" s="17" t="s">
        <v>4</v>
      </c>
      <c r="F130" s="17" t="s">
        <v>1638</v>
      </c>
      <c r="G130" s="17" t="s">
        <v>98</v>
      </c>
      <c r="H130" s="17" t="s">
        <v>8</v>
      </c>
      <c r="I130" s="17" t="s">
        <v>671</v>
      </c>
      <c r="J130" s="17" t="s">
        <v>795</v>
      </c>
      <c r="K130" s="17" t="s">
        <v>908</v>
      </c>
      <c r="L130" s="17">
        <v>90045</v>
      </c>
      <c r="M130" s="17" t="s">
        <v>957</v>
      </c>
      <c r="N130" s="17" t="s">
        <v>1639</v>
      </c>
      <c r="O130" s="17" t="s">
        <v>960</v>
      </c>
      <c r="P130" s="17" t="s">
        <v>965</v>
      </c>
      <c r="Q130" s="17" t="s">
        <v>1640</v>
      </c>
      <c r="R130" s="17">
        <v>46.35</v>
      </c>
      <c r="S130" s="17">
        <v>5</v>
      </c>
      <c r="T130" s="17" t="s">
        <v>1641</v>
      </c>
      <c r="U130" s="17" t="s">
        <v>1642</v>
      </c>
      <c r="V130" s="17">
        <v>0</v>
      </c>
      <c r="W130" s="17" t="s">
        <v>1020</v>
      </c>
      <c r="X130" s="17">
        <v>21.784500000000001</v>
      </c>
      <c r="Y130" s="17">
        <v>2</v>
      </c>
      <c r="Z130" s="17">
        <v>2016</v>
      </c>
      <c r="AA130" s="17" t="s">
        <v>18</v>
      </c>
      <c r="AB130" s="17" t="s">
        <v>1021</v>
      </c>
    </row>
    <row r="131" spans="1:28" x14ac:dyDescent="0.25">
      <c r="A131" s="17">
        <v>4312</v>
      </c>
      <c r="B131" s="17" t="s">
        <v>1643</v>
      </c>
      <c r="C131" s="19">
        <v>41947</v>
      </c>
      <c r="D131" s="19">
        <v>41954</v>
      </c>
      <c r="E131" s="17" t="s">
        <v>5</v>
      </c>
      <c r="F131" s="17" t="s">
        <v>1233</v>
      </c>
      <c r="G131" s="17" t="s">
        <v>665</v>
      </c>
      <c r="H131" s="17" t="s">
        <v>8</v>
      </c>
      <c r="I131" s="17" t="s">
        <v>671</v>
      </c>
      <c r="J131" s="17" t="s">
        <v>795</v>
      </c>
      <c r="K131" s="17" t="s">
        <v>908</v>
      </c>
      <c r="L131" s="17">
        <v>90045</v>
      </c>
      <c r="M131" s="17" t="s">
        <v>957</v>
      </c>
      <c r="N131" s="17" t="s">
        <v>1644</v>
      </c>
      <c r="O131" s="17" t="s">
        <v>960</v>
      </c>
      <c r="P131" s="17" t="s">
        <v>965</v>
      </c>
      <c r="Q131" s="17" t="s">
        <v>1645</v>
      </c>
      <c r="R131" s="17">
        <v>19.440000000000001</v>
      </c>
      <c r="S131" s="17">
        <v>3</v>
      </c>
      <c r="T131" s="17" t="s">
        <v>1066</v>
      </c>
      <c r="U131" s="17" t="s">
        <v>1216</v>
      </c>
      <c r="V131" s="17">
        <v>0</v>
      </c>
      <c r="W131" s="17" t="s">
        <v>1020</v>
      </c>
      <c r="X131" s="17">
        <v>9.3312000000000008</v>
      </c>
      <c r="Y131" s="17">
        <v>7</v>
      </c>
      <c r="Z131" s="17">
        <v>2014</v>
      </c>
      <c r="AA131" s="17" t="s">
        <v>21</v>
      </c>
      <c r="AB131" s="17" t="s">
        <v>1079</v>
      </c>
    </row>
    <row r="132" spans="1:28" x14ac:dyDescent="0.25">
      <c r="A132" s="17">
        <v>4315</v>
      </c>
      <c r="B132" s="17" t="s">
        <v>1646</v>
      </c>
      <c r="C132" s="19">
        <v>42180</v>
      </c>
      <c r="D132" s="19">
        <v>42186</v>
      </c>
      <c r="E132" s="17" t="s">
        <v>5</v>
      </c>
      <c r="F132" s="17" t="s">
        <v>1647</v>
      </c>
      <c r="G132" s="17" t="s">
        <v>37</v>
      </c>
      <c r="H132" s="17" t="s">
        <v>8</v>
      </c>
      <c r="I132" s="17" t="s">
        <v>671</v>
      </c>
      <c r="J132" s="17" t="s">
        <v>795</v>
      </c>
      <c r="K132" s="17" t="s">
        <v>908</v>
      </c>
      <c r="L132" s="17">
        <v>90045</v>
      </c>
      <c r="M132" s="17" t="s">
        <v>957</v>
      </c>
      <c r="N132" s="17" t="s">
        <v>1648</v>
      </c>
      <c r="O132" s="17" t="s">
        <v>960</v>
      </c>
      <c r="P132" s="17" t="s">
        <v>1032</v>
      </c>
      <c r="Q132" s="17" t="s">
        <v>1649</v>
      </c>
      <c r="R132" s="17">
        <v>20.96</v>
      </c>
      <c r="S132" s="17">
        <v>2</v>
      </c>
      <c r="T132" s="17" t="s">
        <v>1650</v>
      </c>
      <c r="U132" s="17" t="s">
        <v>1651</v>
      </c>
      <c r="V132" s="17">
        <v>0</v>
      </c>
      <c r="W132" s="17" t="s">
        <v>1020</v>
      </c>
      <c r="X132" s="17">
        <v>5.24</v>
      </c>
      <c r="Y132" s="17">
        <v>6</v>
      </c>
      <c r="Z132" s="17">
        <v>2015</v>
      </c>
      <c r="AA132" s="17" t="s">
        <v>18</v>
      </c>
      <c r="AB132" s="17" t="s">
        <v>1061</v>
      </c>
    </row>
    <row r="133" spans="1:28" x14ac:dyDescent="0.25">
      <c r="A133" s="17">
        <v>4317</v>
      </c>
      <c r="B133" s="17" t="s">
        <v>1646</v>
      </c>
      <c r="C133" s="19">
        <v>42180</v>
      </c>
      <c r="D133" s="19">
        <v>42186</v>
      </c>
      <c r="E133" s="17" t="s">
        <v>5</v>
      </c>
      <c r="F133" s="17" t="s">
        <v>1647</v>
      </c>
      <c r="G133" s="17" t="s">
        <v>37</v>
      </c>
      <c r="H133" s="17" t="s">
        <v>8</v>
      </c>
      <c r="I133" s="17" t="s">
        <v>671</v>
      </c>
      <c r="J133" s="17" t="s">
        <v>795</v>
      </c>
      <c r="K133" s="17" t="s">
        <v>908</v>
      </c>
      <c r="L133" s="17">
        <v>90045</v>
      </c>
      <c r="M133" s="17" t="s">
        <v>957</v>
      </c>
      <c r="N133" s="17" t="s">
        <v>1088</v>
      </c>
      <c r="O133" s="17" t="s">
        <v>960</v>
      </c>
      <c r="P133" s="17" t="s">
        <v>977</v>
      </c>
      <c r="Q133" s="17" t="s">
        <v>1089</v>
      </c>
      <c r="R133" s="17">
        <v>304.23</v>
      </c>
      <c r="S133" s="17">
        <v>3</v>
      </c>
      <c r="T133" s="17" t="s">
        <v>1090</v>
      </c>
      <c r="U133" s="17" t="s">
        <v>1652</v>
      </c>
      <c r="V133" s="17">
        <v>0</v>
      </c>
      <c r="W133" s="17" t="s">
        <v>1020</v>
      </c>
      <c r="X133" s="17">
        <v>9.1268999999999991</v>
      </c>
      <c r="Y133" s="17">
        <v>6</v>
      </c>
      <c r="Z133" s="17">
        <v>2015</v>
      </c>
      <c r="AA133" s="17" t="s">
        <v>18</v>
      </c>
      <c r="AB133" s="17" t="s">
        <v>1061</v>
      </c>
    </row>
    <row r="134" spans="1:28" x14ac:dyDescent="0.25">
      <c r="A134" s="17">
        <v>4505</v>
      </c>
      <c r="B134" s="17" t="s">
        <v>1653</v>
      </c>
      <c r="C134" s="19">
        <v>41997</v>
      </c>
      <c r="D134" s="19">
        <v>42002</v>
      </c>
      <c r="E134" s="17" t="s">
        <v>5</v>
      </c>
      <c r="F134" s="17" t="s">
        <v>1654</v>
      </c>
      <c r="G134" s="17" t="s">
        <v>90</v>
      </c>
      <c r="H134" s="17" t="s">
        <v>10</v>
      </c>
      <c r="I134" s="17" t="s">
        <v>671</v>
      </c>
      <c r="J134" s="17" t="s">
        <v>795</v>
      </c>
      <c r="K134" s="17" t="s">
        <v>908</v>
      </c>
      <c r="L134" s="17">
        <v>90045</v>
      </c>
      <c r="M134" s="17" t="s">
        <v>957</v>
      </c>
      <c r="N134" s="17" t="s">
        <v>1655</v>
      </c>
      <c r="O134" s="17" t="s">
        <v>960</v>
      </c>
      <c r="P134" s="17" t="s">
        <v>973</v>
      </c>
      <c r="Q134" s="17" t="s">
        <v>1656</v>
      </c>
      <c r="R134" s="17">
        <v>361.96</v>
      </c>
      <c r="S134" s="17">
        <v>2</v>
      </c>
      <c r="T134" s="17" t="s">
        <v>1657</v>
      </c>
      <c r="U134" s="17" t="s">
        <v>1658</v>
      </c>
      <c r="V134" s="17">
        <v>0</v>
      </c>
      <c r="W134" s="17" t="s">
        <v>1020</v>
      </c>
      <c r="X134" s="17">
        <v>101.3488</v>
      </c>
      <c r="Y134" s="17">
        <v>5</v>
      </c>
      <c r="Z134" s="17">
        <v>2014</v>
      </c>
      <c r="AA134" s="17" t="s">
        <v>14</v>
      </c>
      <c r="AB134" s="17" t="s">
        <v>1079</v>
      </c>
    </row>
    <row r="135" spans="1:28" x14ac:dyDescent="0.25">
      <c r="A135" s="17">
        <v>4506</v>
      </c>
      <c r="B135" s="17" t="s">
        <v>1653</v>
      </c>
      <c r="C135" s="19">
        <v>41997</v>
      </c>
      <c r="D135" s="19">
        <v>42002</v>
      </c>
      <c r="E135" s="17" t="s">
        <v>5</v>
      </c>
      <c r="F135" s="17" t="s">
        <v>1654</v>
      </c>
      <c r="G135" s="17" t="s">
        <v>90</v>
      </c>
      <c r="H135" s="17" t="s">
        <v>10</v>
      </c>
      <c r="I135" s="17" t="s">
        <v>671</v>
      </c>
      <c r="J135" s="17" t="s">
        <v>795</v>
      </c>
      <c r="K135" s="17" t="s">
        <v>908</v>
      </c>
      <c r="L135" s="17">
        <v>90045</v>
      </c>
      <c r="M135" s="17" t="s">
        <v>957</v>
      </c>
      <c r="N135" s="17" t="s">
        <v>1659</v>
      </c>
      <c r="O135" s="17" t="s">
        <v>961</v>
      </c>
      <c r="P135" s="17" t="s">
        <v>962</v>
      </c>
      <c r="Q135" s="17" t="s">
        <v>1660</v>
      </c>
      <c r="R135" s="17">
        <v>62.85</v>
      </c>
      <c r="S135" s="17">
        <v>3</v>
      </c>
      <c r="T135" s="17" t="s">
        <v>1661</v>
      </c>
      <c r="U135" s="17" t="s">
        <v>1662</v>
      </c>
      <c r="V135" s="17">
        <v>0</v>
      </c>
      <c r="W135" s="17" t="s">
        <v>1020</v>
      </c>
      <c r="X135" s="17">
        <v>13.198499999999999</v>
      </c>
      <c r="Y135" s="17">
        <v>5</v>
      </c>
      <c r="Z135" s="17">
        <v>2014</v>
      </c>
      <c r="AA135" s="17" t="s">
        <v>14</v>
      </c>
      <c r="AB135" s="17" t="s">
        <v>1079</v>
      </c>
    </row>
    <row r="136" spans="1:28" x14ac:dyDescent="0.25">
      <c r="A136" s="17">
        <v>4508</v>
      </c>
      <c r="B136" s="17" t="s">
        <v>1653</v>
      </c>
      <c r="C136" s="19">
        <v>41997</v>
      </c>
      <c r="D136" s="19">
        <v>42002</v>
      </c>
      <c r="E136" s="17" t="s">
        <v>5</v>
      </c>
      <c r="F136" s="17" t="s">
        <v>1654</v>
      </c>
      <c r="G136" s="17" t="s">
        <v>90</v>
      </c>
      <c r="H136" s="17" t="s">
        <v>10</v>
      </c>
      <c r="I136" s="17" t="s">
        <v>671</v>
      </c>
      <c r="J136" s="17" t="s">
        <v>795</v>
      </c>
      <c r="K136" s="17" t="s">
        <v>908</v>
      </c>
      <c r="L136" s="17">
        <v>90045</v>
      </c>
      <c r="M136" s="17" t="s">
        <v>957</v>
      </c>
      <c r="N136" s="17" t="s">
        <v>1663</v>
      </c>
      <c r="O136" s="17" t="s">
        <v>960</v>
      </c>
      <c r="P136" s="17" t="s">
        <v>977</v>
      </c>
      <c r="Q136" s="17" t="s">
        <v>1664</v>
      </c>
      <c r="R136" s="17">
        <v>20.34</v>
      </c>
      <c r="S136" s="17">
        <v>1</v>
      </c>
      <c r="T136" s="17" t="s">
        <v>1665</v>
      </c>
      <c r="U136" s="17" t="s">
        <v>1666</v>
      </c>
      <c r="V136" s="17">
        <v>0</v>
      </c>
      <c r="W136" s="17" t="s">
        <v>1020</v>
      </c>
      <c r="X136" s="17">
        <v>0.2034</v>
      </c>
      <c r="Y136" s="17">
        <v>5</v>
      </c>
      <c r="Z136" s="17">
        <v>2014</v>
      </c>
      <c r="AA136" s="17" t="s">
        <v>14</v>
      </c>
      <c r="AB136" s="17" t="s">
        <v>1079</v>
      </c>
    </row>
    <row r="137" spans="1:28" x14ac:dyDescent="0.25">
      <c r="A137" s="17">
        <v>4509</v>
      </c>
      <c r="B137" s="17" t="s">
        <v>1653</v>
      </c>
      <c r="C137" s="19">
        <v>41997</v>
      </c>
      <c r="D137" s="19">
        <v>42002</v>
      </c>
      <c r="E137" s="17" t="s">
        <v>5</v>
      </c>
      <c r="F137" s="17" t="s">
        <v>1654</v>
      </c>
      <c r="G137" s="17" t="s">
        <v>90</v>
      </c>
      <c r="H137" s="17" t="s">
        <v>10</v>
      </c>
      <c r="I137" s="17" t="s">
        <v>671</v>
      </c>
      <c r="J137" s="17" t="s">
        <v>795</v>
      </c>
      <c r="K137" s="17" t="s">
        <v>908</v>
      </c>
      <c r="L137" s="17">
        <v>90045</v>
      </c>
      <c r="M137" s="17" t="s">
        <v>957</v>
      </c>
      <c r="N137" s="17" t="s">
        <v>1667</v>
      </c>
      <c r="O137" s="17" t="s">
        <v>959</v>
      </c>
      <c r="P137" s="17" t="s">
        <v>1115</v>
      </c>
      <c r="Q137" s="17" t="s">
        <v>1668</v>
      </c>
      <c r="R137" s="17">
        <v>23.99</v>
      </c>
      <c r="S137" s="17">
        <v>1</v>
      </c>
      <c r="T137" s="17" t="s">
        <v>1669</v>
      </c>
      <c r="U137" s="17" t="s">
        <v>1670</v>
      </c>
      <c r="V137" s="17">
        <v>0</v>
      </c>
      <c r="W137" s="17" t="s">
        <v>1020</v>
      </c>
      <c r="X137" s="17">
        <v>5.5176999999999996</v>
      </c>
      <c r="Y137" s="17">
        <v>5</v>
      </c>
      <c r="Z137" s="17">
        <v>2014</v>
      </c>
      <c r="AA137" s="17" t="s">
        <v>14</v>
      </c>
      <c r="AB137" s="17" t="s">
        <v>1079</v>
      </c>
    </row>
    <row r="138" spans="1:28" x14ac:dyDescent="0.25">
      <c r="A138" s="17">
        <v>4584</v>
      </c>
      <c r="B138" s="17" t="s">
        <v>1671</v>
      </c>
      <c r="C138" s="19">
        <v>42608</v>
      </c>
      <c r="D138" s="19">
        <v>42610</v>
      </c>
      <c r="E138" s="17" t="s">
        <v>4</v>
      </c>
      <c r="F138" s="17" t="s">
        <v>1672</v>
      </c>
      <c r="G138" s="17" t="s">
        <v>641</v>
      </c>
      <c r="H138" s="17" t="s">
        <v>9</v>
      </c>
      <c r="I138" s="17" t="s">
        <v>671</v>
      </c>
      <c r="J138" s="17" t="s">
        <v>795</v>
      </c>
      <c r="K138" s="17" t="s">
        <v>908</v>
      </c>
      <c r="L138" s="17">
        <v>90045</v>
      </c>
      <c r="M138" s="17" t="s">
        <v>957</v>
      </c>
      <c r="N138" s="17" t="s">
        <v>1673</v>
      </c>
      <c r="O138" s="17" t="s">
        <v>960</v>
      </c>
      <c r="P138" s="17" t="s">
        <v>1032</v>
      </c>
      <c r="Q138" s="17" t="s">
        <v>1674</v>
      </c>
      <c r="R138" s="17">
        <v>8.26</v>
      </c>
      <c r="S138" s="17">
        <v>2</v>
      </c>
      <c r="T138" s="17" t="s">
        <v>1098</v>
      </c>
      <c r="U138" s="17" t="s">
        <v>1675</v>
      </c>
      <c r="V138" s="17">
        <v>0</v>
      </c>
      <c r="W138" s="17" t="s">
        <v>1020</v>
      </c>
      <c r="X138" s="17">
        <v>3.7995999999999999</v>
      </c>
      <c r="Y138" s="17">
        <v>2</v>
      </c>
      <c r="Z138" s="17">
        <v>2016</v>
      </c>
      <c r="AA138" s="17" t="s">
        <v>13</v>
      </c>
      <c r="AB138" s="17" t="s">
        <v>1021</v>
      </c>
    </row>
    <row r="139" spans="1:28" x14ac:dyDescent="0.25">
      <c r="A139" s="17">
        <v>4637</v>
      </c>
      <c r="B139" s="17" t="s">
        <v>1676</v>
      </c>
      <c r="C139" s="19">
        <v>42852</v>
      </c>
      <c r="D139" s="19">
        <v>42854</v>
      </c>
      <c r="E139" s="17" t="s">
        <v>2</v>
      </c>
      <c r="F139" s="17" t="s">
        <v>1523</v>
      </c>
      <c r="G139" s="17" t="s">
        <v>76</v>
      </c>
      <c r="H139" s="17" t="s">
        <v>8</v>
      </c>
      <c r="I139" s="17" t="s">
        <v>671</v>
      </c>
      <c r="J139" s="17" t="s">
        <v>795</v>
      </c>
      <c r="K139" s="17" t="s">
        <v>908</v>
      </c>
      <c r="L139" s="17">
        <v>90045</v>
      </c>
      <c r="M139" s="17" t="s">
        <v>957</v>
      </c>
      <c r="N139" s="17" t="s">
        <v>1677</v>
      </c>
      <c r="O139" s="17" t="s">
        <v>960</v>
      </c>
      <c r="P139" s="17" t="s">
        <v>1032</v>
      </c>
      <c r="Q139" s="17" t="s">
        <v>1678</v>
      </c>
      <c r="R139" s="17">
        <v>123.92</v>
      </c>
      <c r="S139" s="17">
        <v>4</v>
      </c>
      <c r="T139" s="17" t="s">
        <v>1679</v>
      </c>
      <c r="U139" s="17" t="s">
        <v>1680</v>
      </c>
      <c r="V139" s="17">
        <v>0</v>
      </c>
      <c r="W139" s="17" t="s">
        <v>1020</v>
      </c>
      <c r="X139" s="17">
        <v>33.458399999999997</v>
      </c>
      <c r="Y139" s="17">
        <v>2</v>
      </c>
      <c r="Z139" s="17">
        <v>2017</v>
      </c>
      <c r="AA139" s="17" t="s">
        <v>12</v>
      </c>
      <c r="AB139" s="17" t="s">
        <v>1036</v>
      </c>
    </row>
    <row r="140" spans="1:28" x14ac:dyDescent="0.25">
      <c r="A140" s="17">
        <v>4638</v>
      </c>
      <c r="B140" s="17" t="s">
        <v>1676</v>
      </c>
      <c r="C140" s="19">
        <v>42852</v>
      </c>
      <c r="D140" s="19">
        <v>42854</v>
      </c>
      <c r="E140" s="17" t="s">
        <v>2</v>
      </c>
      <c r="F140" s="17" t="s">
        <v>1523</v>
      </c>
      <c r="G140" s="17" t="s">
        <v>76</v>
      </c>
      <c r="H140" s="17" t="s">
        <v>8</v>
      </c>
      <c r="I140" s="17" t="s">
        <v>671</v>
      </c>
      <c r="J140" s="17" t="s">
        <v>795</v>
      </c>
      <c r="K140" s="17" t="s">
        <v>908</v>
      </c>
      <c r="L140" s="17">
        <v>90045</v>
      </c>
      <c r="M140" s="17" t="s">
        <v>957</v>
      </c>
      <c r="N140" s="17" t="s">
        <v>1673</v>
      </c>
      <c r="O140" s="17" t="s">
        <v>960</v>
      </c>
      <c r="P140" s="17" t="s">
        <v>1032</v>
      </c>
      <c r="Q140" s="17" t="s">
        <v>1674</v>
      </c>
      <c r="R140" s="17">
        <v>12.39</v>
      </c>
      <c r="S140" s="17">
        <v>3</v>
      </c>
      <c r="T140" s="17" t="s">
        <v>1098</v>
      </c>
      <c r="U140" s="17" t="s">
        <v>1681</v>
      </c>
      <c r="V140" s="17">
        <v>0</v>
      </c>
      <c r="W140" s="17" t="s">
        <v>1020</v>
      </c>
      <c r="X140" s="17">
        <v>5.6993999999999998</v>
      </c>
      <c r="Y140" s="17">
        <v>2</v>
      </c>
      <c r="Z140" s="17">
        <v>2017</v>
      </c>
      <c r="AA140" s="17" t="s">
        <v>12</v>
      </c>
      <c r="AB140" s="17" t="s">
        <v>1036</v>
      </c>
    </row>
    <row r="141" spans="1:28" x14ac:dyDescent="0.25">
      <c r="A141" s="17">
        <v>4639</v>
      </c>
      <c r="B141" s="17" t="s">
        <v>1676</v>
      </c>
      <c r="C141" s="19">
        <v>42852</v>
      </c>
      <c r="D141" s="19">
        <v>42854</v>
      </c>
      <c r="E141" s="17" t="s">
        <v>2</v>
      </c>
      <c r="F141" s="17" t="s">
        <v>1523</v>
      </c>
      <c r="G141" s="17" t="s">
        <v>76</v>
      </c>
      <c r="H141" s="17" t="s">
        <v>8</v>
      </c>
      <c r="I141" s="17" t="s">
        <v>671</v>
      </c>
      <c r="J141" s="17" t="s">
        <v>795</v>
      </c>
      <c r="K141" s="17" t="s">
        <v>908</v>
      </c>
      <c r="L141" s="17">
        <v>90045</v>
      </c>
      <c r="M141" s="17" t="s">
        <v>957</v>
      </c>
      <c r="N141" s="17" t="s">
        <v>1682</v>
      </c>
      <c r="O141" s="17" t="s">
        <v>960</v>
      </c>
      <c r="P141" s="17" t="s">
        <v>1032</v>
      </c>
      <c r="Q141" s="17" t="s">
        <v>1683</v>
      </c>
      <c r="R141" s="17">
        <v>47.3</v>
      </c>
      <c r="S141" s="17">
        <v>2</v>
      </c>
      <c r="T141" s="17" t="s">
        <v>1684</v>
      </c>
      <c r="U141" s="17" t="s">
        <v>1685</v>
      </c>
      <c r="V141" s="17">
        <v>0</v>
      </c>
      <c r="W141" s="17" t="s">
        <v>1020</v>
      </c>
      <c r="X141" s="17">
        <v>12.298</v>
      </c>
      <c r="Y141" s="17">
        <v>2</v>
      </c>
      <c r="Z141" s="17">
        <v>2017</v>
      </c>
      <c r="AA141" s="17" t="s">
        <v>12</v>
      </c>
      <c r="AB141" s="17" t="s">
        <v>1036</v>
      </c>
    </row>
    <row r="142" spans="1:28" x14ac:dyDescent="0.25">
      <c r="A142" s="17">
        <v>4950</v>
      </c>
      <c r="B142" s="17" t="s">
        <v>1686</v>
      </c>
      <c r="C142" s="19">
        <v>43066</v>
      </c>
      <c r="D142" s="19">
        <v>43071</v>
      </c>
      <c r="E142" s="17" t="s">
        <v>5</v>
      </c>
      <c r="F142" s="17" t="s">
        <v>1638</v>
      </c>
      <c r="G142" s="17" t="s">
        <v>98</v>
      </c>
      <c r="H142" s="17" t="s">
        <v>8</v>
      </c>
      <c r="I142" s="17" t="s">
        <v>671</v>
      </c>
      <c r="J142" s="17" t="s">
        <v>795</v>
      </c>
      <c r="K142" s="17" t="s">
        <v>908</v>
      </c>
      <c r="L142" s="17">
        <v>90045</v>
      </c>
      <c r="M142" s="17" t="s">
        <v>957</v>
      </c>
      <c r="N142" s="17" t="s">
        <v>1687</v>
      </c>
      <c r="O142" s="17" t="s">
        <v>959</v>
      </c>
      <c r="P142" s="17" t="s">
        <v>1115</v>
      </c>
      <c r="Q142" s="17" t="s">
        <v>1688</v>
      </c>
      <c r="R142" s="17">
        <v>18.84</v>
      </c>
      <c r="S142" s="17">
        <v>3</v>
      </c>
      <c r="T142" s="17" t="s">
        <v>1689</v>
      </c>
      <c r="U142" s="17" t="s">
        <v>1690</v>
      </c>
      <c r="V142" s="17">
        <v>0</v>
      </c>
      <c r="W142" s="17" t="s">
        <v>1020</v>
      </c>
      <c r="X142" s="17">
        <v>6.0288000000000004</v>
      </c>
      <c r="Y142" s="17">
        <v>5</v>
      </c>
      <c r="Z142" s="17">
        <v>2017</v>
      </c>
      <c r="AA142" s="17" t="s">
        <v>21</v>
      </c>
      <c r="AB142" s="17" t="s">
        <v>1036</v>
      </c>
    </row>
    <row r="143" spans="1:28" x14ac:dyDescent="0.25">
      <c r="A143" s="17">
        <v>5000</v>
      </c>
      <c r="B143" s="17" t="s">
        <v>1691</v>
      </c>
      <c r="C143" s="19">
        <v>42400</v>
      </c>
      <c r="D143" s="19">
        <v>42404</v>
      </c>
      <c r="E143" s="17" t="s">
        <v>5</v>
      </c>
      <c r="F143" s="17" t="s">
        <v>1692</v>
      </c>
      <c r="G143" s="17" t="s">
        <v>567</v>
      </c>
      <c r="H143" s="17" t="s">
        <v>10</v>
      </c>
      <c r="I143" s="17" t="s">
        <v>671</v>
      </c>
      <c r="J143" s="17" t="s">
        <v>795</v>
      </c>
      <c r="K143" s="17" t="s">
        <v>908</v>
      </c>
      <c r="L143" s="17">
        <v>90045</v>
      </c>
      <c r="M143" s="17" t="s">
        <v>957</v>
      </c>
      <c r="N143" s="17" t="s">
        <v>1693</v>
      </c>
      <c r="O143" s="17" t="s">
        <v>960</v>
      </c>
      <c r="P143" s="17" t="s">
        <v>965</v>
      </c>
      <c r="Q143" s="17" t="s">
        <v>1271</v>
      </c>
      <c r="R143" s="17">
        <v>56.7</v>
      </c>
      <c r="S143" s="17">
        <v>5</v>
      </c>
      <c r="T143" s="17" t="s">
        <v>1694</v>
      </c>
      <c r="U143" s="17" t="s">
        <v>1695</v>
      </c>
      <c r="V143" s="17">
        <v>0</v>
      </c>
      <c r="W143" s="17" t="s">
        <v>1020</v>
      </c>
      <c r="X143" s="17">
        <v>27.783000000000001</v>
      </c>
      <c r="Y143" s="17">
        <v>4</v>
      </c>
      <c r="Z143" s="17">
        <v>2016</v>
      </c>
      <c r="AA143" s="17" t="s">
        <v>16</v>
      </c>
      <c r="AB143" s="17" t="s">
        <v>1021</v>
      </c>
    </row>
    <row r="144" spans="1:28" x14ac:dyDescent="0.25">
      <c r="A144" s="17">
        <v>5145</v>
      </c>
      <c r="B144" s="17" t="s">
        <v>1696</v>
      </c>
      <c r="C144" s="19">
        <v>42768</v>
      </c>
      <c r="D144" s="19">
        <v>42773</v>
      </c>
      <c r="E144" s="17" t="s">
        <v>5</v>
      </c>
      <c r="F144" s="17" t="s">
        <v>1140</v>
      </c>
      <c r="G144" s="17" t="s">
        <v>337</v>
      </c>
      <c r="H144" s="17" t="s">
        <v>8</v>
      </c>
      <c r="I144" s="17" t="s">
        <v>671</v>
      </c>
      <c r="J144" s="17" t="s">
        <v>795</v>
      </c>
      <c r="K144" s="17" t="s">
        <v>908</v>
      </c>
      <c r="L144" s="17">
        <v>90045</v>
      </c>
      <c r="M144" s="17" t="s">
        <v>957</v>
      </c>
      <c r="N144" s="17" t="s">
        <v>1697</v>
      </c>
      <c r="O144" s="17" t="s">
        <v>959</v>
      </c>
      <c r="P144" s="17" t="s">
        <v>1115</v>
      </c>
      <c r="Q144" s="17" t="s">
        <v>1698</v>
      </c>
      <c r="R144" s="17">
        <v>86.26</v>
      </c>
      <c r="S144" s="17">
        <v>2</v>
      </c>
      <c r="T144" s="17" t="s">
        <v>1699</v>
      </c>
      <c r="U144" s="17" t="s">
        <v>1700</v>
      </c>
      <c r="V144" s="17">
        <v>0</v>
      </c>
      <c r="W144" s="17" t="s">
        <v>1020</v>
      </c>
      <c r="X144" s="17">
        <v>29.328399999999998</v>
      </c>
      <c r="Y144" s="17">
        <v>5</v>
      </c>
      <c r="Z144" s="17">
        <v>2017</v>
      </c>
      <c r="AA144" s="17" t="s">
        <v>15</v>
      </c>
      <c r="AB144" s="17" t="s">
        <v>1036</v>
      </c>
    </row>
    <row r="145" spans="1:28" x14ac:dyDescent="0.25">
      <c r="A145" s="17">
        <v>5146</v>
      </c>
      <c r="B145" s="17" t="s">
        <v>1696</v>
      </c>
      <c r="C145" s="19">
        <v>42768</v>
      </c>
      <c r="D145" s="19">
        <v>42773</v>
      </c>
      <c r="E145" s="17" t="s">
        <v>5</v>
      </c>
      <c r="F145" s="17" t="s">
        <v>1140</v>
      </c>
      <c r="G145" s="17" t="s">
        <v>337</v>
      </c>
      <c r="H145" s="17" t="s">
        <v>8</v>
      </c>
      <c r="I145" s="17" t="s">
        <v>671</v>
      </c>
      <c r="J145" s="17" t="s">
        <v>795</v>
      </c>
      <c r="K145" s="17" t="s">
        <v>908</v>
      </c>
      <c r="L145" s="17">
        <v>90045</v>
      </c>
      <c r="M145" s="17" t="s">
        <v>957</v>
      </c>
      <c r="N145" s="17" t="s">
        <v>1701</v>
      </c>
      <c r="O145" s="17" t="s">
        <v>960</v>
      </c>
      <c r="P145" s="17" t="s">
        <v>977</v>
      </c>
      <c r="Q145" s="17" t="s">
        <v>1702</v>
      </c>
      <c r="R145" s="17">
        <v>139.04</v>
      </c>
      <c r="S145" s="17">
        <v>4</v>
      </c>
      <c r="T145" s="17" t="s">
        <v>1703</v>
      </c>
      <c r="U145" s="17" t="s">
        <v>1704</v>
      </c>
      <c r="V145" s="17">
        <v>0</v>
      </c>
      <c r="W145" s="17" t="s">
        <v>1020</v>
      </c>
      <c r="X145" s="17">
        <v>38.931199999999997</v>
      </c>
      <c r="Y145" s="17">
        <v>5</v>
      </c>
      <c r="Z145" s="17">
        <v>2017</v>
      </c>
      <c r="AA145" s="17" t="s">
        <v>15</v>
      </c>
      <c r="AB145" s="17" t="s">
        <v>1036</v>
      </c>
    </row>
    <row r="146" spans="1:28" x14ac:dyDescent="0.25">
      <c r="A146" s="17">
        <v>5147</v>
      </c>
      <c r="B146" s="17" t="s">
        <v>1696</v>
      </c>
      <c r="C146" s="19">
        <v>42768</v>
      </c>
      <c r="D146" s="19">
        <v>42773</v>
      </c>
      <c r="E146" s="17" t="s">
        <v>5</v>
      </c>
      <c r="F146" s="17" t="s">
        <v>1140</v>
      </c>
      <c r="G146" s="17" t="s">
        <v>337</v>
      </c>
      <c r="H146" s="17" t="s">
        <v>8</v>
      </c>
      <c r="I146" s="17" t="s">
        <v>671</v>
      </c>
      <c r="J146" s="17" t="s">
        <v>795</v>
      </c>
      <c r="K146" s="17" t="s">
        <v>908</v>
      </c>
      <c r="L146" s="17">
        <v>90045</v>
      </c>
      <c r="M146" s="17" t="s">
        <v>957</v>
      </c>
      <c r="N146" s="17" t="s">
        <v>1705</v>
      </c>
      <c r="O146" s="17" t="s">
        <v>960</v>
      </c>
      <c r="P146" s="17" t="s">
        <v>973</v>
      </c>
      <c r="Q146" s="17" t="s">
        <v>1706</v>
      </c>
      <c r="R146" s="17">
        <v>46.8</v>
      </c>
      <c r="S146" s="17">
        <v>4</v>
      </c>
      <c r="T146" s="17" t="s">
        <v>1707</v>
      </c>
      <c r="U146" s="17" t="s">
        <v>1708</v>
      </c>
      <c r="V146" s="17">
        <v>0</v>
      </c>
      <c r="W146" s="17" t="s">
        <v>1020</v>
      </c>
      <c r="X146" s="17">
        <v>16.38</v>
      </c>
      <c r="Y146" s="17">
        <v>5</v>
      </c>
      <c r="Z146" s="17">
        <v>2017</v>
      </c>
      <c r="AA146" s="17" t="s">
        <v>15</v>
      </c>
      <c r="AB146" s="17" t="s">
        <v>1036</v>
      </c>
    </row>
    <row r="147" spans="1:28" x14ac:dyDescent="0.25">
      <c r="A147" s="17">
        <v>5346</v>
      </c>
      <c r="B147" s="17" t="s">
        <v>1709</v>
      </c>
      <c r="C147" s="19">
        <v>42815</v>
      </c>
      <c r="D147" s="19">
        <v>42817</v>
      </c>
      <c r="E147" s="17" t="s">
        <v>4</v>
      </c>
      <c r="F147" s="17" t="s">
        <v>1710</v>
      </c>
      <c r="G147" s="17" t="s">
        <v>605</v>
      </c>
      <c r="H147" s="17" t="s">
        <v>8</v>
      </c>
      <c r="I147" s="17" t="s">
        <v>671</v>
      </c>
      <c r="J147" s="17" t="s">
        <v>795</v>
      </c>
      <c r="K147" s="17" t="s">
        <v>908</v>
      </c>
      <c r="L147" s="17">
        <v>90045</v>
      </c>
      <c r="M147" s="17" t="s">
        <v>957</v>
      </c>
      <c r="N147" s="17" t="s">
        <v>1711</v>
      </c>
      <c r="O147" s="17" t="s">
        <v>960</v>
      </c>
      <c r="P147" s="17" t="s">
        <v>977</v>
      </c>
      <c r="Q147" s="17" t="s">
        <v>1712</v>
      </c>
      <c r="R147" s="17">
        <v>725.84</v>
      </c>
      <c r="S147" s="17">
        <v>4</v>
      </c>
      <c r="T147" s="17" t="s">
        <v>1713</v>
      </c>
      <c r="U147" s="17" t="s">
        <v>1714</v>
      </c>
      <c r="V147" s="17">
        <v>0</v>
      </c>
      <c r="W147" s="17" t="s">
        <v>1020</v>
      </c>
      <c r="X147" s="17">
        <v>210.49359999999999</v>
      </c>
      <c r="Y147" s="17">
        <v>2</v>
      </c>
      <c r="Z147" s="17">
        <v>2017</v>
      </c>
      <c r="AA147" s="17" t="s">
        <v>19</v>
      </c>
      <c r="AB147" s="17" t="s">
        <v>1036</v>
      </c>
    </row>
    <row r="148" spans="1:28" x14ac:dyDescent="0.25">
      <c r="A148" s="17">
        <v>5380</v>
      </c>
      <c r="B148" s="17" t="s">
        <v>1715</v>
      </c>
      <c r="C148" s="19">
        <v>42596</v>
      </c>
      <c r="D148" s="19">
        <v>42600</v>
      </c>
      <c r="E148" s="17" t="s">
        <v>5</v>
      </c>
      <c r="F148" s="17" t="s">
        <v>1716</v>
      </c>
      <c r="G148" s="17" t="s">
        <v>324</v>
      </c>
      <c r="H148" s="17" t="s">
        <v>8</v>
      </c>
      <c r="I148" s="17" t="s">
        <v>671</v>
      </c>
      <c r="J148" s="17" t="s">
        <v>795</v>
      </c>
      <c r="K148" s="17" t="s">
        <v>908</v>
      </c>
      <c r="L148" s="17">
        <v>90045</v>
      </c>
      <c r="M148" s="17" t="s">
        <v>957</v>
      </c>
      <c r="N148" s="17" t="s">
        <v>1717</v>
      </c>
      <c r="O148" s="17" t="s">
        <v>960</v>
      </c>
      <c r="P148" s="17" t="s">
        <v>965</v>
      </c>
      <c r="Q148" s="17" t="s">
        <v>1718</v>
      </c>
      <c r="R148" s="17">
        <v>15.54</v>
      </c>
      <c r="S148" s="17">
        <v>3</v>
      </c>
      <c r="T148" s="17" t="s">
        <v>1719</v>
      </c>
      <c r="U148" s="17" t="s">
        <v>1720</v>
      </c>
      <c r="V148" s="17">
        <v>0</v>
      </c>
      <c r="W148" s="17" t="s">
        <v>1020</v>
      </c>
      <c r="X148" s="17">
        <v>7.6146000000000003</v>
      </c>
      <c r="Y148" s="17">
        <v>4</v>
      </c>
      <c r="Z148" s="17">
        <v>2016</v>
      </c>
      <c r="AA148" s="17" t="s">
        <v>13</v>
      </c>
      <c r="AB148" s="17" t="s">
        <v>1021</v>
      </c>
    </row>
    <row r="149" spans="1:28" x14ac:dyDescent="0.25">
      <c r="A149" s="17">
        <v>5389</v>
      </c>
      <c r="B149" s="17" t="s">
        <v>1721</v>
      </c>
      <c r="C149" s="19">
        <v>42784</v>
      </c>
      <c r="D149" s="19">
        <v>42787</v>
      </c>
      <c r="E149" s="17" t="s">
        <v>4</v>
      </c>
      <c r="F149" s="17" t="s">
        <v>1722</v>
      </c>
      <c r="G149" s="17" t="s">
        <v>171</v>
      </c>
      <c r="H149" s="17" t="s">
        <v>9</v>
      </c>
      <c r="I149" s="17" t="s">
        <v>671</v>
      </c>
      <c r="J149" s="17" t="s">
        <v>795</v>
      </c>
      <c r="K149" s="17" t="s">
        <v>908</v>
      </c>
      <c r="L149" s="17">
        <v>90045</v>
      </c>
      <c r="M149" s="17" t="s">
        <v>957</v>
      </c>
      <c r="N149" s="17" t="s">
        <v>1723</v>
      </c>
      <c r="O149" s="17" t="s">
        <v>961</v>
      </c>
      <c r="P149" s="17" t="s">
        <v>962</v>
      </c>
      <c r="Q149" s="17" t="s">
        <v>1724</v>
      </c>
      <c r="R149" s="17">
        <v>109.53</v>
      </c>
      <c r="S149" s="17">
        <v>3</v>
      </c>
      <c r="T149" s="17" t="s">
        <v>1725</v>
      </c>
      <c r="U149" s="17" t="s">
        <v>1726</v>
      </c>
      <c r="V149" s="17">
        <v>0</v>
      </c>
      <c r="W149" s="17" t="s">
        <v>1020</v>
      </c>
      <c r="X149" s="17">
        <v>47.097900000000003</v>
      </c>
      <c r="Y149" s="17">
        <v>3</v>
      </c>
      <c r="Z149" s="17">
        <v>2017</v>
      </c>
      <c r="AA149" s="17" t="s">
        <v>15</v>
      </c>
      <c r="AB149" s="17" t="s">
        <v>1036</v>
      </c>
    </row>
    <row r="150" spans="1:28" x14ac:dyDescent="0.25">
      <c r="A150" s="17">
        <v>5390</v>
      </c>
      <c r="B150" s="17" t="s">
        <v>1721</v>
      </c>
      <c r="C150" s="19">
        <v>42784</v>
      </c>
      <c r="D150" s="19">
        <v>42787</v>
      </c>
      <c r="E150" s="17" t="s">
        <v>4</v>
      </c>
      <c r="F150" s="17" t="s">
        <v>1722</v>
      </c>
      <c r="G150" s="17" t="s">
        <v>171</v>
      </c>
      <c r="H150" s="17" t="s">
        <v>9</v>
      </c>
      <c r="I150" s="17" t="s">
        <v>671</v>
      </c>
      <c r="J150" s="17" t="s">
        <v>795</v>
      </c>
      <c r="K150" s="17" t="s">
        <v>908</v>
      </c>
      <c r="L150" s="17">
        <v>90045</v>
      </c>
      <c r="M150" s="17" t="s">
        <v>957</v>
      </c>
      <c r="N150" s="17" t="s">
        <v>1727</v>
      </c>
      <c r="O150" s="17" t="s">
        <v>960</v>
      </c>
      <c r="P150" s="17" t="s">
        <v>1266</v>
      </c>
      <c r="Q150" s="17" t="s">
        <v>1728</v>
      </c>
      <c r="R150" s="17">
        <v>9.82</v>
      </c>
      <c r="S150" s="17">
        <v>2</v>
      </c>
      <c r="T150" s="17" t="s">
        <v>1729</v>
      </c>
      <c r="U150" s="17" t="s">
        <v>1730</v>
      </c>
      <c r="V150" s="17">
        <v>0</v>
      </c>
      <c r="W150" s="17" t="s">
        <v>1020</v>
      </c>
      <c r="X150" s="17">
        <v>4.8117999999999999</v>
      </c>
      <c r="Y150" s="17">
        <v>3</v>
      </c>
      <c r="Z150" s="17">
        <v>2017</v>
      </c>
      <c r="AA150" s="17" t="s">
        <v>15</v>
      </c>
      <c r="AB150" s="17" t="s">
        <v>1036</v>
      </c>
    </row>
    <row r="151" spans="1:28" x14ac:dyDescent="0.25">
      <c r="A151" s="17">
        <v>5406</v>
      </c>
      <c r="B151" s="17" t="s">
        <v>1731</v>
      </c>
      <c r="C151" s="19">
        <v>42422</v>
      </c>
      <c r="D151" s="19">
        <v>42426</v>
      </c>
      <c r="E151" s="17" t="s">
        <v>5</v>
      </c>
      <c r="F151" s="17" t="s">
        <v>1732</v>
      </c>
      <c r="G151" s="17" t="s">
        <v>1733</v>
      </c>
      <c r="H151" s="17" t="s">
        <v>8</v>
      </c>
      <c r="I151" s="17" t="s">
        <v>671</v>
      </c>
      <c r="J151" s="17" t="s">
        <v>795</v>
      </c>
      <c r="K151" s="17" t="s">
        <v>908</v>
      </c>
      <c r="L151" s="17">
        <v>90045</v>
      </c>
      <c r="M151" s="17" t="s">
        <v>957</v>
      </c>
      <c r="N151" s="17" t="s">
        <v>1734</v>
      </c>
      <c r="O151" s="17" t="s">
        <v>961</v>
      </c>
      <c r="P151" s="17" t="s">
        <v>962</v>
      </c>
      <c r="Q151" s="17" t="s">
        <v>1735</v>
      </c>
      <c r="R151" s="17">
        <v>36.24</v>
      </c>
      <c r="S151" s="17">
        <v>1</v>
      </c>
      <c r="T151" s="17" t="s">
        <v>1736</v>
      </c>
      <c r="U151" s="17" t="s">
        <v>1737</v>
      </c>
      <c r="V151" s="17">
        <v>0</v>
      </c>
      <c r="W151" s="17" t="s">
        <v>1020</v>
      </c>
      <c r="X151" s="17">
        <v>15.220800000000001</v>
      </c>
      <c r="Y151" s="17">
        <v>4</v>
      </c>
      <c r="Z151" s="17">
        <v>2016</v>
      </c>
      <c r="AA151" s="17" t="s">
        <v>15</v>
      </c>
      <c r="AB151" s="17" t="s">
        <v>1021</v>
      </c>
    </row>
    <row r="152" spans="1:28" x14ac:dyDescent="0.25">
      <c r="A152" s="17">
        <v>5407</v>
      </c>
      <c r="B152" s="17" t="s">
        <v>1731</v>
      </c>
      <c r="C152" s="19">
        <v>42422</v>
      </c>
      <c r="D152" s="19">
        <v>42426</v>
      </c>
      <c r="E152" s="17" t="s">
        <v>5</v>
      </c>
      <c r="F152" s="17" t="s">
        <v>1732</v>
      </c>
      <c r="G152" s="17" t="s">
        <v>1733</v>
      </c>
      <c r="H152" s="17" t="s">
        <v>8</v>
      </c>
      <c r="I152" s="17" t="s">
        <v>671</v>
      </c>
      <c r="J152" s="17" t="s">
        <v>795</v>
      </c>
      <c r="K152" s="17" t="s">
        <v>908</v>
      </c>
      <c r="L152" s="17">
        <v>90045</v>
      </c>
      <c r="M152" s="17" t="s">
        <v>957</v>
      </c>
      <c r="N152" s="17" t="s">
        <v>1738</v>
      </c>
      <c r="O152" s="17" t="s">
        <v>960</v>
      </c>
      <c r="P152" s="17" t="s">
        <v>1075</v>
      </c>
      <c r="Q152" s="17" t="s">
        <v>1739</v>
      </c>
      <c r="R152" s="17">
        <v>10.65</v>
      </c>
      <c r="S152" s="17">
        <v>3</v>
      </c>
      <c r="T152" s="17" t="s">
        <v>1740</v>
      </c>
      <c r="U152" s="17" t="s">
        <v>1741</v>
      </c>
      <c r="V152" s="17">
        <v>0</v>
      </c>
      <c r="W152" s="17" t="s">
        <v>1020</v>
      </c>
      <c r="X152" s="17">
        <v>5.0054999999999996</v>
      </c>
      <c r="Y152" s="17">
        <v>4</v>
      </c>
      <c r="Z152" s="17">
        <v>2016</v>
      </c>
      <c r="AA152" s="17" t="s">
        <v>15</v>
      </c>
      <c r="AB152" s="17" t="s">
        <v>1021</v>
      </c>
    </row>
    <row r="153" spans="1:28" x14ac:dyDescent="0.25">
      <c r="A153" s="17">
        <v>5426</v>
      </c>
      <c r="B153" s="17" t="s">
        <v>1742</v>
      </c>
      <c r="C153" s="19">
        <v>42707</v>
      </c>
      <c r="D153" s="19">
        <v>42710</v>
      </c>
      <c r="E153" s="17" t="s">
        <v>2</v>
      </c>
      <c r="F153" s="17" t="s">
        <v>1743</v>
      </c>
      <c r="G153" s="17" t="s">
        <v>489</v>
      </c>
      <c r="H153" s="17" t="s">
        <v>8</v>
      </c>
      <c r="I153" s="17" t="s">
        <v>671</v>
      </c>
      <c r="J153" s="17" t="s">
        <v>795</v>
      </c>
      <c r="K153" s="17" t="s">
        <v>908</v>
      </c>
      <c r="L153" s="17">
        <v>90045</v>
      </c>
      <c r="M153" s="17" t="s">
        <v>957</v>
      </c>
      <c r="N153" s="17" t="s">
        <v>1744</v>
      </c>
      <c r="O153" s="17" t="s">
        <v>961</v>
      </c>
      <c r="P153" s="17" t="s">
        <v>962</v>
      </c>
      <c r="Q153" s="17" t="s">
        <v>1745</v>
      </c>
      <c r="R153" s="17">
        <v>1649.95</v>
      </c>
      <c r="S153" s="17">
        <v>5</v>
      </c>
      <c r="T153" s="17" t="s">
        <v>1746</v>
      </c>
      <c r="U153" s="17" t="s">
        <v>1747</v>
      </c>
      <c r="V153" s="17">
        <v>0</v>
      </c>
      <c r="W153" s="17" t="s">
        <v>1020</v>
      </c>
      <c r="X153" s="17">
        <v>659.98</v>
      </c>
      <c r="Y153" s="17">
        <v>3</v>
      </c>
      <c r="Z153" s="17">
        <v>2016</v>
      </c>
      <c r="AA153" s="17" t="s">
        <v>14</v>
      </c>
      <c r="AB153" s="17" t="s">
        <v>1021</v>
      </c>
    </row>
    <row r="154" spans="1:28" x14ac:dyDescent="0.25">
      <c r="A154" s="17">
        <v>5427</v>
      </c>
      <c r="B154" s="17" t="s">
        <v>1742</v>
      </c>
      <c r="C154" s="19">
        <v>42707</v>
      </c>
      <c r="D154" s="19">
        <v>42710</v>
      </c>
      <c r="E154" s="17" t="s">
        <v>2</v>
      </c>
      <c r="F154" s="17" t="s">
        <v>1743</v>
      </c>
      <c r="G154" s="17" t="s">
        <v>489</v>
      </c>
      <c r="H154" s="17" t="s">
        <v>8</v>
      </c>
      <c r="I154" s="17" t="s">
        <v>671</v>
      </c>
      <c r="J154" s="17" t="s">
        <v>795</v>
      </c>
      <c r="K154" s="17" t="s">
        <v>908</v>
      </c>
      <c r="L154" s="17">
        <v>90045</v>
      </c>
      <c r="M154" s="17" t="s">
        <v>957</v>
      </c>
      <c r="N154" s="17" t="s">
        <v>1748</v>
      </c>
      <c r="O154" s="17" t="s">
        <v>959</v>
      </c>
      <c r="P154" s="17" t="s">
        <v>1115</v>
      </c>
      <c r="Q154" s="17" t="s">
        <v>1749</v>
      </c>
      <c r="R154" s="17">
        <v>111.9</v>
      </c>
      <c r="S154" s="17">
        <v>6</v>
      </c>
      <c r="T154" s="17" t="s">
        <v>1750</v>
      </c>
      <c r="U154" s="17" t="s">
        <v>1751</v>
      </c>
      <c r="V154" s="17">
        <v>0</v>
      </c>
      <c r="W154" s="17" t="s">
        <v>1020</v>
      </c>
      <c r="X154" s="17">
        <v>51.473999999999997</v>
      </c>
      <c r="Y154" s="17">
        <v>3</v>
      </c>
      <c r="Z154" s="17">
        <v>2016</v>
      </c>
      <c r="AA154" s="17" t="s">
        <v>14</v>
      </c>
      <c r="AB154" s="17" t="s">
        <v>1021</v>
      </c>
    </row>
    <row r="155" spans="1:28" x14ac:dyDescent="0.25">
      <c r="A155" s="17">
        <v>5961</v>
      </c>
      <c r="B155" s="17" t="s">
        <v>1752</v>
      </c>
      <c r="C155" s="19">
        <v>42775</v>
      </c>
      <c r="D155" s="19">
        <v>42780</v>
      </c>
      <c r="E155" s="17" t="s">
        <v>4</v>
      </c>
      <c r="F155" s="17" t="s">
        <v>1753</v>
      </c>
      <c r="G155" s="17" t="s">
        <v>423</v>
      </c>
      <c r="H155" s="17" t="s">
        <v>9</v>
      </c>
      <c r="I155" s="17" t="s">
        <v>671</v>
      </c>
      <c r="J155" s="17" t="s">
        <v>795</v>
      </c>
      <c r="K155" s="17" t="s">
        <v>908</v>
      </c>
      <c r="L155" s="17">
        <v>90045</v>
      </c>
      <c r="M155" s="17" t="s">
        <v>957</v>
      </c>
      <c r="N155" s="17" t="s">
        <v>1754</v>
      </c>
      <c r="O155" s="17" t="s">
        <v>959</v>
      </c>
      <c r="P155" s="17" t="s">
        <v>1115</v>
      </c>
      <c r="Q155" s="17" t="s">
        <v>1755</v>
      </c>
      <c r="R155" s="17">
        <v>21.12</v>
      </c>
      <c r="S155" s="17">
        <v>4</v>
      </c>
      <c r="T155" s="17" t="s">
        <v>1756</v>
      </c>
      <c r="U155" s="17" t="s">
        <v>1757</v>
      </c>
      <c r="V155" s="17">
        <v>0</v>
      </c>
      <c r="W155" s="17" t="s">
        <v>1020</v>
      </c>
      <c r="X155" s="17">
        <v>6.5472000000000001</v>
      </c>
      <c r="Y155" s="17">
        <v>5</v>
      </c>
      <c r="Z155" s="17">
        <v>2017</v>
      </c>
      <c r="AA155" s="17" t="s">
        <v>15</v>
      </c>
      <c r="AB155" s="17" t="s">
        <v>1036</v>
      </c>
    </row>
    <row r="156" spans="1:28" x14ac:dyDescent="0.25">
      <c r="A156" s="17">
        <v>6222</v>
      </c>
      <c r="B156" s="17" t="s">
        <v>1758</v>
      </c>
      <c r="C156" s="19">
        <v>42992</v>
      </c>
      <c r="D156" s="19">
        <v>42996</v>
      </c>
      <c r="E156" s="17" t="s">
        <v>4</v>
      </c>
      <c r="F156" s="17" t="s">
        <v>1759</v>
      </c>
      <c r="G156" s="17" t="s">
        <v>348</v>
      </c>
      <c r="H156" s="17" t="s">
        <v>8</v>
      </c>
      <c r="I156" s="17" t="s">
        <v>671</v>
      </c>
      <c r="J156" s="17" t="s">
        <v>795</v>
      </c>
      <c r="K156" s="17" t="s">
        <v>908</v>
      </c>
      <c r="L156" s="17">
        <v>90045</v>
      </c>
      <c r="M156" s="17" t="s">
        <v>957</v>
      </c>
      <c r="N156" s="17" t="s">
        <v>1760</v>
      </c>
      <c r="O156" s="17" t="s">
        <v>960</v>
      </c>
      <c r="P156" s="17" t="s">
        <v>1266</v>
      </c>
      <c r="Q156" s="17" t="s">
        <v>1761</v>
      </c>
      <c r="R156" s="17">
        <v>56.7</v>
      </c>
      <c r="S156" s="17">
        <v>9</v>
      </c>
      <c r="T156" s="17" t="s">
        <v>1762</v>
      </c>
      <c r="U156" s="17" t="s">
        <v>1763</v>
      </c>
      <c r="V156" s="17">
        <v>0</v>
      </c>
      <c r="W156" s="17" t="s">
        <v>1020</v>
      </c>
      <c r="X156" s="17">
        <v>26.082000000000001</v>
      </c>
      <c r="Y156" s="17">
        <v>4</v>
      </c>
      <c r="Z156" s="17">
        <v>2017</v>
      </c>
      <c r="AA156" s="17" t="s">
        <v>23</v>
      </c>
      <c r="AB156" s="17" t="s">
        <v>1036</v>
      </c>
    </row>
    <row r="157" spans="1:28" x14ac:dyDescent="0.25">
      <c r="A157" s="17">
        <v>6617</v>
      </c>
      <c r="B157" s="17" t="s">
        <v>1764</v>
      </c>
      <c r="C157" s="19">
        <v>42538</v>
      </c>
      <c r="D157" s="19">
        <v>42540</v>
      </c>
      <c r="E157" s="17" t="s">
        <v>2</v>
      </c>
      <c r="F157" s="17" t="s">
        <v>1765</v>
      </c>
      <c r="G157" s="17" t="s">
        <v>1766</v>
      </c>
      <c r="H157" s="17" t="s">
        <v>8</v>
      </c>
      <c r="I157" s="17" t="s">
        <v>671</v>
      </c>
      <c r="J157" s="17" t="s">
        <v>795</v>
      </c>
      <c r="K157" s="17" t="s">
        <v>908</v>
      </c>
      <c r="L157" s="17">
        <v>90045</v>
      </c>
      <c r="M157" s="17" t="s">
        <v>957</v>
      </c>
      <c r="N157" s="17" t="s">
        <v>1767</v>
      </c>
      <c r="O157" s="17" t="s">
        <v>960</v>
      </c>
      <c r="P157" s="17" t="s">
        <v>1266</v>
      </c>
      <c r="Q157" s="17" t="s">
        <v>1768</v>
      </c>
      <c r="R157" s="17">
        <v>22.5</v>
      </c>
      <c r="S157" s="17">
        <v>6</v>
      </c>
      <c r="T157" s="17" t="s">
        <v>1769</v>
      </c>
      <c r="U157" s="17" t="s">
        <v>1707</v>
      </c>
      <c r="V157" s="17">
        <v>0</v>
      </c>
      <c r="W157" s="17" t="s">
        <v>1020</v>
      </c>
      <c r="X157" s="17">
        <v>10.8</v>
      </c>
      <c r="Y157" s="17">
        <v>2</v>
      </c>
      <c r="Z157" s="17">
        <v>2016</v>
      </c>
      <c r="AA157" s="17" t="s">
        <v>18</v>
      </c>
      <c r="AB157" s="17" t="s">
        <v>1021</v>
      </c>
    </row>
    <row r="158" spans="1:28" x14ac:dyDescent="0.25">
      <c r="A158" s="17">
        <v>6618</v>
      </c>
      <c r="B158" s="17" t="s">
        <v>1764</v>
      </c>
      <c r="C158" s="19">
        <v>42538</v>
      </c>
      <c r="D158" s="19">
        <v>42540</v>
      </c>
      <c r="E158" s="17" t="s">
        <v>2</v>
      </c>
      <c r="F158" s="17" t="s">
        <v>1765</v>
      </c>
      <c r="G158" s="17" t="s">
        <v>1766</v>
      </c>
      <c r="H158" s="17" t="s">
        <v>8</v>
      </c>
      <c r="I158" s="17" t="s">
        <v>671</v>
      </c>
      <c r="J158" s="17" t="s">
        <v>795</v>
      </c>
      <c r="K158" s="17" t="s">
        <v>908</v>
      </c>
      <c r="L158" s="17">
        <v>90045</v>
      </c>
      <c r="M158" s="17" t="s">
        <v>957</v>
      </c>
      <c r="N158" s="17" t="s">
        <v>1770</v>
      </c>
      <c r="O158" s="17" t="s">
        <v>960</v>
      </c>
      <c r="P158" s="17" t="s">
        <v>965</v>
      </c>
      <c r="Q158" s="17" t="s">
        <v>1771</v>
      </c>
      <c r="R158" s="17">
        <v>219.84</v>
      </c>
      <c r="S158" s="17">
        <v>4</v>
      </c>
      <c r="T158" s="17" t="s">
        <v>1772</v>
      </c>
      <c r="U158" s="17" t="s">
        <v>1773</v>
      </c>
      <c r="V158" s="17">
        <v>0</v>
      </c>
      <c r="W158" s="17" t="s">
        <v>1020</v>
      </c>
      <c r="X158" s="17">
        <v>107.7216</v>
      </c>
      <c r="Y158" s="17">
        <v>2</v>
      </c>
      <c r="Z158" s="17">
        <v>2016</v>
      </c>
      <c r="AA158" s="17" t="s">
        <v>18</v>
      </c>
      <c r="AB158" s="17" t="s">
        <v>1021</v>
      </c>
    </row>
    <row r="159" spans="1:28" x14ac:dyDescent="0.25">
      <c r="A159" s="17">
        <v>6850</v>
      </c>
      <c r="B159" s="17" t="s">
        <v>1774</v>
      </c>
      <c r="C159" s="19">
        <v>41749</v>
      </c>
      <c r="D159" s="19">
        <v>41754</v>
      </c>
      <c r="E159" s="17" t="s">
        <v>5</v>
      </c>
      <c r="F159" s="17" t="s">
        <v>1775</v>
      </c>
      <c r="G159" s="17" t="s">
        <v>93</v>
      </c>
      <c r="H159" s="17" t="s">
        <v>8</v>
      </c>
      <c r="I159" s="17" t="s">
        <v>671</v>
      </c>
      <c r="J159" s="17" t="s">
        <v>795</v>
      </c>
      <c r="K159" s="17" t="s">
        <v>908</v>
      </c>
      <c r="L159" s="17">
        <v>90045</v>
      </c>
      <c r="M159" s="17" t="s">
        <v>957</v>
      </c>
      <c r="N159" s="17" t="s">
        <v>1776</v>
      </c>
      <c r="O159" s="17" t="s">
        <v>959</v>
      </c>
      <c r="P159" s="17" t="s">
        <v>1115</v>
      </c>
      <c r="Q159" s="17" t="s">
        <v>1777</v>
      </c>
      <c r="R159" s="17">
        <v>59.92</v>
      </c>
      <c r="S159" s="17">
        <v>4</v>
      </c>
      <c r="T159" s="17" t="s">
        <v>1778</v>
      </c>
      <c r="U159" s="17" t="s">
        <v>1779</v>
      </c>
      <c r="V159" s="17">
        <v>0</v>
      </c>
      <c r="W159" s="17" t="s">
        <v>1020</v>
      </c>
      <c r="X159" s="17">
        <v>27.563199999999998</v>
      </c>
      <c r="Y159" s="17">
        <v>5</v>
      </c>
      <c r="Z159" s="17">
        <v>2014</v>
      </c>
      <c r="AA159" s="17" t="s">
        <v>12</v>
      </c>
      <c r="AB159" s="17" t="s">
        <v>1079</v>
      </c>
    </row>
    <row r="160" spans="1:28" x14ac:dyDescent="0.25">
      <c r="A160" s="17">
        <v>7003</v>
      </c>
      <c r="B160" s="17" t="s">
        <v>1780</v>
      </c>
      <c r="C160" s="19">
        <v>41870</v>
      </c>
      <c r="D160" s="19">
        <v>41872</v>
      </c>
      <c r="E160" s="17" t="s">
        <v>4</v>
      </c>
      <c r="F160" s="17" t="s">
        <v>1781</v>
      </c>
      <c r="G160" s="17" t="s">
        <v>195</v>
      </c>
      <c r="H160" s="17" t="s">
        <v>9</v>
      </c>
      <c r="I160" s="17" t="s">
        <v>671</v>
      </c>
      <c r="J160" s="17" t="s">
        <v>795</v>
      </c>
      <c r="K160" s="17" t="s">
        <v>908</v>
      </c>
      <c r="L160" s="17">
        <v>90045</v>
      </c>
      <c r="M160" s="17" t="s">
        <v>957</v>
      </c>
      <c r="N160" s="17" t="s">
        <v>1782</v>
      </c>
      <c r="O160" s="17" t="s">
        <v>959</v>
      </c>
      <c r="P160" s="17" t="s">
        <v>1115</v>
      </c>
      <c r="Q160" s="17" t="s">
        <v>1783</v>
      </c>
      <c r="R160" s="17">
        <v>289.24</v>
      </c>
      <c r="S160" s="17">
        <v>7</v>
      </c>
      <c r="T160" s="17" t="s">
        <v>1784</v>
      </c>
      <c r="U160" s="17" t="s">
        <v>1785</v>
      </c>
      <c r="V160" s="17">
        <v>0</v>
      </c>
      <c r="W160" s="17" t="s">
        <v>1020</v>
      </c>
      <c r="X160" s="17">
        <v>26.031600000000001</v>
      </c>
      <c r="Y160" s="17">
        <v>2</v>
      </c>
      <c r="Z160" s="17">
        <v>2014</v>
      </c>
      <c r="AA160" s="17" t="s">
        <v>13</v>
      </c>
      <c r="AB160" s="17" t="s">
        <v>1079</v>
      </c>
    </row>
    <row r="161" spans="1:28" x14ac:dyDescent="0.25">
      <c r="A161" s="17">
        <v>7338</v>
      </c>
      <c r="B161" s="17" t="s">
        <v>1786</v>
      </c>
      <c r="C161" s="19">
        <v>42999</v>
      </c>
      <c r="D161" s="19">
        <v>43001</v>
      </c>
      <c r="E161" s="17" t="s">
        <v>2</v>
      </c>
      <c r="F161" s="17" t="s">
        <v>1787</v>
      </c>
      <c r="G161" s="17" t="s">
        <v>107</v>
      </c>
      <c r="H161" s="17" t="s">
        <v>9</v>
      </c>
      <c r="I161" s="17" t="s">
        <v>671</v>
      </c>
      <c r="J161" s="17" t="s">
        <v>795</v>
      </c>
      <c r="K161" s="17" t="s">
        <v>908</v>
      </c>
      <c r="L161" s="17">
        <v>90045</v>
      </c>
      <c r="M161" s="17" t="s">
        <v>957</v>
      </c>
      <c r="N161" s="17" t="s">
        <v>1788</v>
      </c>
      <c r="O161" s="17" t="s">
        <v>960</v>
      </c>
      <c r="P161" s="17" t="s">
        <v>977</v>
      </c>
      <c r="Q161" s="17" t="s">
        <v>1789</v>
      </c>
      <c r="R161" s="17">
        <v>15.51</v>
      </c>
      <c r="S161" s="17">
        <v>1</v>
      </c>
      <c r="T161" s="17" t="s">
        <v>1790</v>
      </c>
      <c r="U161" s="17" t="s">
        <v>1791</v>
      </c>
      <c r="V161" s="17">
        <v>0</v>
      </c>
      <c r="W161" s="17" t="s">
        <v>1020</v>
      </c>
      <c r="X161" s="17">
        <v>3.8774999999999999</v>
      </c>
      <c r="Y161" s="17">
        <v>2</v>
      </c>
      <c r="Z161" s="17">
        <v>2017</v>
      </c>
      <c r="AA161" s="17" t="s">
        <v>23</v>
      </c>
      <c r="AB161" s="17" t="s">
        <v>1036</v>
      </c>
    </row>
    <row r="162" spans="1:28" x14ac:dyDescent="0.25">
      <c r="A162" s="17">
        <v>7468</v>
      </c>
      <c r="B162" s="17" t="s">
        <v>1792</v>
      </c>
      <c r="C162" s="19">
        <v>43050</v>
      </c>
      <c r="D162" s="19">
        <v>43054</v>
      </c>
      <c r="E162" s="17" t="s">
        <v>4</v>
      </c>
      <c r="F162" s="17" t="s">
        <v>1793</v>
      </c>
      <c r="G162" s="17" t="s">
        <v>1794</v>
      </c>
      <c r="H162" s="17" t="s">
        <v>10</v>
      </c>
      <c r="I162" s="17" t="s">
        <v>671</v>
      </c>
      <c r="J162" s="17" t="s">
        <v>795</v>
      </c>
      <c r="K162" s="17" t="s">
        <v>908</v>
      </c>
      <c r="L162" s="17">
        <v>90045</v>
      </c>
      <c r="M162" s="17" t="s">
        <v>957</v>
      </c>
      <c r="N162" s="17" t="s">
        <v>1542</v>
      </c>
      <c r="O162" s="17" t="s">
        <v>959</v>
      </c>
      <c r="P162" s="17" t="s">
        <v>1115</v>
      </c>
      <c r="Q162" s="17" t="s">
        <v>1543</v>
      </c>
      <c r="R162" s="17">
        <v>34.92</v>
      </c>
      <c r="S162" s="17">
        <v>4</v>
      </c>
      <c r="T162" s="17" t="s">
        <v>1544</v>
      </c>
      <c r="U162" s="17" t="s">
        <v>1795</v>
      </c>
      <c r="V162" s="17">
        <v>0</v>
      </c>
      <c r="W162" s="17" t="s">
        <v>1020</v>
      </c>
      <c r="X162" s="17">
        <v>11.8728</v>
      </c>
      <c r="Y162" s="17">
        <v>4</v>
      </c>
      <c r="Z162" s="17">
        <v>2017</v>
      </c>
      <c r="AA162" s="17" t="s">
        <v>21</v>
      </c>
      <c r="AB162" s="17" t="s">
        <v>1036</v>
      </c>
    </row>
    <row r="163" spans="1:28" x14ac:dyDescent="0.25">
      <c r="A163" s="17">
        <v>7569</v>
      </c>
      <c r="B163" s="17" t="s">
        <v>1796</v>
      </c>
      <c r="C163" s="19">
        <v>41978</v>
      </c>
      <c r="D163" s="19">
        <v>41983</v>
      </c>
      <c r="E163" s="17" t="s">
        <v>5</v>
      </c>
      <c r="F163" s="17" t="s">
        <v>1343</v>
      </c>
      <c r="G163" s="17" t="s">
        <v>544</v>
      </c>
      <c r="H163" s="17" t="s">
        <v>8</v>
      </c>
      <c r="I163" s="17" t="s">
        <v>671</v>
      </c>
      <c r="J163" s="17" t="s">
        <v>795</v>
      </c>
      <c r="K163" s="17" t="s">
        <v>908</v>
      </c>
      <c r="L163" s="17">
        <v>90045</v>
      </c>
      <c r="M163" s="17" t="s">
        <v>957</v>
      </c>
      <c r="N163" s="17" t="s">
        <v>1797</v>
      </c>
      <c r="O163" s="17" t="s">
        <v>960</v>
      </c>
      <c r="P163" s="17" t="s">
        <v>1032</v>
      </c>
      <c r="Q163" s="17" t="s">
        <v>1798</v>
      </c>
      <c r="R163" s="17">
        <v>26.46</v>
      </c>
      <c r="S163" s="17">
        <v>9</v>
      </c>
      <c r="T163" s="17" t="s">
        <v>1039</v>
      </c>
      <c r="U163" s="17" t="s">
        <v>1799</v>
      </c>
      <c r="V163" s="17">
        <v>0</v>
      </c>
      <c r="W163" s="17" t="s">
        <v>1020</v>
      </c>
      <c r="X163" s="17">
        <v>11.907</v>
      </c>
      <c r="Y163" s="17">
        <v>5</v>
      </c>
      <c r="Z163" s="17">
        <v>2014</v>
      </c>
      <c r="AA163" s="17" t="s">
        <v>14</v>
      </c>
      <c r="AB163" s="17" t="s">
        <v>1079</v>
      </c>
    </row>
    <row r="164" spans="1:28" x14ac:dyDescent="0.25">
      <c r="A164" s="17">
        <v>7570</v>
      </c>
      <c r="B164" s="17" t="s">
        <v>1796</v>
      </c>
      <c r="C164" s="19">
        <v>41978</v>
      </c>
      <c r="D164" s="19">
        <v>41983</v>
      </c>
      <c r="E164" s="17" t="s">
        <v>5</v>
      </c>
      <c r="F164" s="17" t="s">
        <v>1343</v>
      </c>
      <c r="G164" s="17" t="s">
        <v>544</v>
      </c>
      <c r="H164" s="17" t="s">
        <v>8</v>
      </c>
      <c r="I164" s="17" t="s">
        <v>671</v>
      </c>
      <c r="J164" s="17" t="s">
        <v>795</v>
      </c>
      <c r="K164" s="17" t="s">
        <v>908</v>
      </c>
      <c r="L164" s="17">
        <v>90045</v>
      </c>
      <c r="M164" s="17" t="s">
        <v>957</v>
      </c>
      <c r="N164" s="17" t="s">
        <v>1800</v>
      </c>
      <c r="O164" s="17" t="s">
        <v>960</v>
      </c>
      <c r="P164" s="17" t="s">
        <v>965</v>
      </c>
      <c r="Q164" s="17" t="s">
        <v>1801</v>
      </c>
      <c r="R164" s="17">
        <v>49.12</v>
      </c>
      <c r="S164" s="17">
        <v>4</v>
      </c>
      <c r="T164" s="17" t="s">
        <v>1802</v>
      </c>
      <c r="U164" s="17" t="s">
        <v>1803</v>
      </c>
      <c r="V164" s="17">
        <v>0</v>
      </c>
      <c r="W164" s="17" t="s">
        <v>1020</v>
      </c>
      <c r="X164" s="17">
        <v>23.086400000000001</v>
      </c>
      <c r="Y164" s="17">
        <v>5</v>
      </c>
      <c r="Z164" s="17">
        <v>2014</v>
      </c>
      <c r="AA164" s="17" t="s">
        <v>14</v>
      </c>
      <c r="AB164" s="17" t="s">
        <v>1079</v>
      </c>
    </row>
    <row r="165" spans="1:28" x14ac:dyDescent="0.25">
      <c r="A165" s="17">
        <v>7571</v>
      </c>
      <c r="B165" s="17" t="s">
        <v>1796</v>
      </c>
      <c r="C165" s="19">
        <v>41978</v>
      </c>
      <c r="D165" s="19">
        <v>41983</v>
      </c>
      <c r="E165" s="17" t="s">
        <v>5</v>
      </c>
      <c r="F165" s="17" t="s">
        <v>1343</v>
      </c>
      <c r="G165" s="17" t="s">
        <v>544</v>
      </c>
      <c r="H165" s="17" t="s">
        <v>8</v>
      </c>
      <c r="I165" s="17" t="s">
        <v>671</v>
      </c>
      <c r="J165" s="17" t="s">
        <v>795</v>
      </c>
      <c r="K165" s="17" t="s">
        <v>908</v>
      </c>
      <c r="L165" s="17">
        <v>90045</v>
      </c>
      <c r="M165" s="17" t="s">
        <v>957</v>
      </c>
      <c r="N165" s="17" t="s">
        <v>1804</v>
      </c>
      <c r="O165" s="17" t="s">
        <v>960</v>
      </c>
      <c r="P165" s="17" t="s">
        <v>1075</v>
      </c>
      <c r="Q165" s="17" t="s">
        <v>1805</v>
      </c>
      <c r="R165" s="17">
        <v>15</v>
      </c>
      <c r="S165" s="17">
        <v>3</v>
      </c>
      <c r="T165" s="17" t="s">
        <v>1806</v>
      </c>
      <c r="U165" s="17" t="s">
        <v>1807</v>
      </c>
      <c r="V165" s="17">
        <v>0</v>
      </c>
      <c r="W165" s="17" t="s">
        <v>1020</v>
      </c>
      <c r="X165" s="17">
        <v>7.2</v>
      </c>
      <c r="Y165" s="17">
        <v>5</v>
      </c>
      <c r="Z165" s="17">
        <v>2014</v>
      </c>
      <c r="AA165" s="17" t="s">
        <v>14</v>
      </c>
      <c r="AB165" s="17" t="s">
        <v>1079</v>
      </c>
    </row>
    <row r="166" spans="1:28" x14ac:dyDescent="0.25">
      <c r="A166" s="17">
        <v>7869</v>
      </c>
      <c r="B166" s="17" t="s">
        <v>1808</v>
      </c>
      <c r="C166" s="19">
        <v>42517</v>
      </c>
      <c r="D166" s="19">
        <v>42523</v>
      </c>
      <c r="E166" s="17" t="s">
        <v>5</v>
      </c>
      <c r="F166" s="17" t="s">
        <v>1809</v>
      </c>
      <c r="G166" s="17" t="s">
        <v>1810</v>
      </c>
      <c r="H166" s="17" t="s">
        <v>8</v>
      </c>
      <c r="I166" s="17" t="s">
        <v>671</v>
      </c>
      <c r="J166" s="17" t="s">
        <v>795</v>
      </c>
      <c r="K166" s="17" t="s">
        <v>908</v>
      </c>
      <c r="L166" s="17">
        <v>90045</v>
      </c>
      <c r="M166" s="17" t="s">
        <v>957</v>
      </c>
      <c r="N166" s="17" t="s">
        <v>1811</v>
      </c>
      <c r="O166" s="17" t="s">
        <v>960</v>
      </c>
      <c r="P166" s="17" t="s">
        <v>965</v>
      </c>
      <c r="Q166" s="17" t="s">
        <v>1812</v>
      </c>
      <c r="R166" s="17">
        <v>13.38</v>
      </c>
      <c r="S166" s="17">
        <v>2</v>
      </c>
      <c r="T166" s="17" t="s">
        <v>1813</v>
      </c>
      <c r="U166" s="17" t="s">
        <v>1814</v>
      </c>
      <c r="V166" s="17">
        <v>0</v>
      </c>
      <c r="W166" s="17" t="s">
        <v>1020</v>
      </c>
      <c r="X166" s="17">
        <v>6.1547999999999998</v>
      </c>
      <c r="Y166" s="17">
        <v>6</v>
      </c>
      <c r="Z166" s="17">
        <v>2016</v>
      </c>
      <c r="AA166" s="17" t="s">
        <v>20</v>
      </c>
      <c r="AB166" s="17" t="s">
        <v>1021</v>
      </c>
    </row>
    <row r="167" spans="1:28" x14ac:dyDescent="0.25">
      <c r="A167" s="17">
        <v>8100</v>
      </c>
      <c r="B167" s="17" t="s">
        <v>1815</v>
      </c>
      <c r="C167" s="19">
        <v>42439</v>
      </c>
      <c r="D167" s="19">
        <v>42442</v>
      </c>
      <c r="E167" s="17" t="s">
        <v>2</v>
      </c>
      <c r="F167" s="17" t="s">
        <v>1816</v>
      </c>
      <c r="G167" s="17" t="s">
        <v>981</v>
      </c>
      <c r="H167" s="17" t="s">
        <v>10</v>
      </c>
      <c r="I167" s="17" t="s">
        <v>671</v>
      </c>
      <c r="J167" s="17" t="s">
        <v>795</v>
      </c>
      <c r="K167" s="17" t="s">
        <v>908</v>
      </c>
      <c r="L167" s="17">
        <v>90045</v>
      </c>
      <c r="M167" s="17" t="s">
        <v>957</v>
      </c>
      <c r="N167" s="17" t="s">
        <v>1817</v>
      </c>
      <c r="O167" s="17" t="s">
        <v>961</v>
      </c>
      <c r="P167" s="17" t="s">
        <v>962</v>
      </c>
      <c r="Q167" s="17" t="s">
        <v>1818</v>
      </c>
      <c r="R167" s="17">
        <v>26.85</v>
      </c>
      <c r="S167" s="17">
        <v>3</v>
      </c>
      <c r="T167" s="17" t="s">
        <v>1819</v>
      </c>
      <c r="U167" s="17" t="s">
        <v>1820</v>
      </c>
      <c r="V167" s="17">
        <v>0</v>
      </c>
      <c r="W167" s="17" t="s">
        <v>1020</v>
      </c>
      <c r="X167" s="17">
        <v>5.1014999999999997</v>
      </c>
      <c r="Y167" s="17">
        <v>3</v>
      </c>
      <c r="Z167" s="17">
        <v>2016</v>
      </c>
      <c r="AA167" s="17" t="s">
        <v>19</v>
      </c>
      <c r="AB167" s="17" t="s">
        <v>1021</v>
      </c>
    </row>
    <row r="168" spans="1:28" x14ac:dyDescent="0.25">
      <c r="A168" s="17">
        <v>8102</v>
      </c>
      <c r="B168" s="17" t="s">
        <v>1821</v>
      </c>
      <c r="C168" s="19">
        <v>42146</v>
      </c>
      <c r="D168" s="19">
        <v>42150</v>
      </c>
      <c r="E168" s="17" t="s">
        <v>5</v>
      </c>
      <c r="F168" s="17" t="s">
        <v>1822</v>
      </c>
      <c r="G168" s="17" t="s">
        <v>575</v>
      </c>
      <c r="H168" s="17" t="s">
        <v>8</v>
      </c>
      <c r="I168" s="17" t="s">
        <v>671</v>
      </c>
      <c r="J168" s="17" t="s">
        <v>795</v>
      </c>
      <c r="K168" s="17" t="s">
        <v>908</v>
      </c>
      <c r="L168" s="17">
        <v>90045</v>
      </c>
      <c r="M168" s="17" t="s">
        <v>957</v>
      </c>
      <c r="N168" s="17" t="s">
        <v>1823</v>
      </c>
      <c r="O168" s="17" t="s">
        <v>960</v>
      </c>
      <c r="P168" s="17" t="s">
        <v>1266</v>
      </c>
      <c r="Q168" s="17" t="s">
        <v>1824</v>
      </c>
      <c r="R168" s="17">
        <v>8.26</v>
      </c>
      <c r="S168" s="17">
        <v>2</v>
      </c>
      <c r="T168" s="17" t="s">
        <v>1098</v>
      </c>
      <c r="U168" s="17" t="s">
        <v>1675</v>
      </c>
      <c r="V168" s="17">
        <v>0</v>
      </c>
      <c r="W168" s="17" t="s">
        <v>1020</v>
      </c>
      <c r="X168" s="17">
        <v>3.7995999999999999</v>
      </c>
      <c r="Y168" s="17">
        <v>4</v>
      </c>
      <c r="Z168" s="17">
        <v>2015</v>
      </c>
      <c r="AA168" s="17" t="s">
        <v>20</v>
      </c>
      <c r="AB168" s="17" t="s">
        <v>1061</v>
      </c>
    </row>
    <row r="169" spans="1:28" x14ac:dyDescent="0.25">
      <c r="A169" s="17">
        <v>8104</v>
      </c>
      <c r="B169" s="17" t="s">
        <v>1821</v>
      </c>
      <c r="C169" s="19">
        <v>42146</v>
      </c>
      <c r="D169" s="19">
        <v>42150</v>
      </c>
      <c r="E169" s="17" t="s">
        <v>5</v>
      </c>
      <c r="F169" s="17" t="s">
        <v>1822</v>
      </c>
      <c r="G169" s="17" t="s">
        <v>575</v>
      </c>
      <c r="H169" s="17" t="s">
        <v>8</v>
      </c>
      <c r="I169" s="17" t="s">
        <v>671</v>
      </c>
      <c r="J169" s="17" t="s">
        <v>795</v>
      </c>
      <c r="K169" s="17" t="s">
        <v>908</v>
      </c>
      <c r="L169" s="17">
        <v>90045</v>
      </c>
      <c r="M169" s="17" t="s">
        <v>957</v>
      </c>
      <c r="N169" s="17" t="s">
        <v>1825</v>
      </c>
      <c r="O169" s="17" t="s">
        <v>960</v>
      </c>
      <c r="P169" s="17" t="s">
        <v>977</v>
      </c>
      <c r="Q169" s="17" t="s">
        <v>1826</v>
      </c>
      <c r="R169" s="17">
        <v>104.79</v>
      </c>
      <c r="S169" s="17">
        <v>7</v>
      </c>
      <c r="T169" s="17" t="s">
        <v>1827</v>
      </c>
      <c r="U169" s="17" t="s">
        <v>1828</v>
      </c>
      <c r="V169" s="17">
        <v>0</v>
      </c>
      <c r="W169" s="17" t="s">
        <v>1020</v>
      </c>
      <c r="X169" s="17">
        <v>29.341200000000001</v>
      </c>
      <c r="Y169" s="17">
        <v>4</v>
      </c>
      <c r="Z169" s="17">
        <v>2015</v>
      </c>
      <c r="AA169" s="17" t="s">
        <v>20</v>
      </c>
      <c r="AB169" s="17" t="s">
        <v>1061</v>
      </c>
    </row>
    <row r="170" spans="1:28" x14ac:dyDescent="0.25">
      <c r="A170" s="17">
        <v>8118</v>
      </c>
      <c r="B170" s="17" t="s">
        <v>1829</v>
      </c>
      <c r="C170" s="19">
        <v>42916</v>
      </c>
      <c r="D170" s="19">
        <v>42921</v>
      </c>
      <c r="E170" s="17" t="s">
        <v>5</v>
      </c>
      <c r="F170" s="17" t="s">
        <v>1830</v>
      </c>
      <c r="G170" s="17" t="s">
        <v>631</v>
      </c>
      <c r="H170" s="17" t="s">
        <v>8</v>
      </c>
      <c r="I170" s="17" t="s">
        <v>671</v>
      </c>
      <c r="J170" s="17" t="s">
        <v>795</v>
      </c>
      <c r="K170" s="17" t="s">
        <v>908</v>
      </c>
      <c r="L170" s="17">
        <v>90045</v>
      </c>
      <c r="M170" s="17" t="s">
        <v>957</v>
      </c>
      <c r="N170" s="17" t="s">
        <v>1607</v>
      </c>
      <c r="O170" s="17" t="s">
        <v>960</v>
      </c>
      <c r="P170" s="17" t="s">
        <v>965</v>
      </c>
      <c r="Q170" s="17" t="s">
        <v>1608</v>
      </c>
      <c r="R170" s="17">
        <v>204.95</v>
      </c>
      <c r="S170" s="17">
        <v>5</v>
      </c>
      <c r="T170" s="17" t="s">
        <v>1609</v>
      </c>
      <c r="U170" s="17" t="s">
        <v>1610</v>
      </c>
      <c r="V170" s="17">
        <v>0</v>
      </c>
      <c r="W170" s="17" t="s">
        <v>1020</v>
      </c>
      <c r="X170" s="17">
        <v>100.4255</v>
      </c>
      <c r="Y170" s="17">
        <v>5</v>
      </c>
      <c r="Z170" s="17">
        <v>2017</v>
      </c>
      <c r="AA170" s="17" t="s">
        <v>18</v>
      </c>
      <c r="AB170" s="17" t="s">
        <v>1036</v>
      </c>
    </row>
    <row r="171" spans="1:28" x14ac:dyDescent="0.25">
      <c r="A171" s="17">
        <v>9058</v>
      </c>
      <c r="B171" s="17" t="s">
        <v>1831</v>
      </c>
      <c r="C171" s="19">
        <v>42297</v>
      </c>
      <c r="D171" s="19">
        <v>42301</v>
      </c>
      <c r="E171" s="17" t="s">
        <v>5</v>
      </c>
      <c r="F171" s="17" t="s">
        <v>1832</v>
      </c>
      <c r="G171" s="17" t="s">
        <v>608</v>
      </c>
      <c r="H171" s="17" t="s">
        <v>8</v>
      </c>
      <c r="I171" s="17" t="s">
        <v>671</v>
      </c>
      <c r="J171" s="17" t="s">
        <v>795</v>
      </c>
      <c r="K171" s="17" t="s">
        <v>908</v>
      </c>
      <c r="L171" s="17">
        <v>90045</v>
      </c>
      <c r="M171" s="17" t="s">
        <v>957</v>
      </c>
      <c r="N171" s="17" t="s">
        <v>1833</v>
      </c>
      <c r="O171" s="17" t="s">
        <v>959</v>
      </c>
      <c r="P171" s="17" t="s">
        <v>1115</v>
      </c>
      <c r="Q171" s="17" t="s">
        <v>1834</v>
      </c>
      <c r="R171" s="17">
        <v>74.760000000000005</v>
      </c>
      <c r="S171" s="17">
        <v>7</v>
      </c>
      <c r="T171" s="17" t="s">
        <v>1835</v>
      </c>
      <c r="U171" s="17" t="s">
        <v>1836</v>
      </c>
      <c r="V171" s="17">
        <v>0</v>
      </c>
      <c r="W171" s="17" t="s">
        <v>1020</v>
      </c>
      <c r="X171" s="17">
        <v>23.923200000000001</v>
      </c>
      <c r="Y171" s="17">
        <v>4</v>
      </c>
      <c r="Z171" s="17">
        <v>2015</v>
      </c>
      <c r="AA171" s="17" t="s">
        <v>22</v>
      </c>
      <c r="AB171" s="17" t="s">
        <v>1061</v>
      </c>
    </row>
    <row r="172" spans="1:28" x14ac:dyDescent="0.25">
      <c r="A172" s="17">
        <v>9231</v>
      </c>
      <c r="B172" s="17" t="s">
        <v>1837</v>
      </c>
      <c r="C172" s="19">
        <v>42939</v>
      </c>
      <c r="D172" s="19">
        <v>42942</v>
      </c>
      <c r="E172" s="17" t="s">
        <v>2</v>
      </c>
      <c r="F172" s="17" t="s">
        <v>1838</v>
      </c>
      <c r="G172" s="17" t="s">
        <v>645</v>
      </c>
      <c r="H172" s="17" t="s">
        <v>8</v>
      </c>
      <c r="I172" s="17" t="s">
        <v>671</v>
      </c>
      <c r="J172" s="17" t="s">
        <v>795</v>
      </c>
      <c r="K172" s="17" t="s">
        <v>908</v>
      </c>
      <c r="L172" s="17">
        <v>90045</v>
      </c>
      <c r="M172" s="17" t="s">
        <v>957</v>
      </c>
      <c r="N172" s="17" t="s">
        <v>1839</v>
      </c>
      <c r="O172" s="17" t="s">
        <v>960</v>
      </c>
      <c r="P172" s="17" t="s">
        <v>965</v>
      </c>
      <c r="Q172" s="17" t="s">
        <v>1840</v>
      </c>
      <c r="R172" s="17">
        <v>58.32</v>
      </c>
      <c r="S172" s="17">
        <v>9</v>
      </c>
      <c r="T172" s="17" t="s">
        <v>1066</v>
      </c>
      <c r="U172" s="17" t="s">
        <v>1841</v>
      </c>
      <c r="V172" s="17">
        <v>0</v>
      </c>
      <c r="W172" s="17" t="s">
        <v>1020</v>
      </c>
      <c r="X172" s="17">
        <v>27.993600000000001</v>
      </c>
      <c r="Y172" s="17">
        <v>3</v>
      </c>
      <c r="Z172" s="17">
        <v>2017</v>
      </c>
      <c r="AA172" s="17" t="s">
        <v>17</v>
      </c>
      <c r="AB172" s="17" t="s">
        <v>1036</v>
      </c>
    </row>
    <row r="173" spans="1:28" x14ac:dyDescent="0.25">
      <c r="A173" s="17">
        <v>9376</v>
      </c>
      <c r="B173" s="17" t="s">
        <v>1842</v>
      </c>
      <c r="C173" s="19">
        <v>42352</v>
      </c>
      <c r="D173" s="19">
        <v>42357</v>
      </c>
      <c r="E173" s="17" t="s">
        <v>4</v>
      </c>
      <c r="F173" s="17" t="s">
        <v>1843</v>
      </c>
      <c r="G173" s="17" t="s">
        <v>1844</v>
      </c>
      <c r="H173" s="17" t="s">
        <v>8</v>
      </c>
      <c r="I173" s="17" t="s">
        <v>671</v>
      </c>
      <c r="J173" s="17" t="s">
        <v>795</v>
      </c>
      <c r="K173" s="17" t="s">
        <v>908</v>
      </c>
      <c r="L173" s="17">
        <v>90045</v>
      </c>
      <c r="M173" s="17" t="s">
        <v>957</v>
      </c>
      <c r="N173" s="17" t="s">
        <v>1845</v>
      </c>
      <c r="O173" s="17" t="s">
        <v>961</v>
      </c>
      <c r="P173" s="17" t="s">
        <v>962</v>
      </c>
      <c r="Q173" s="17" t="s">
        <v>1846</v>
      </c>
      <c r="R173" s="17">
        <v>50</v>
      </c>
      <c r="S173" s="17">
        <v>2</v>
      </c>
      <c r="T173" s="17" t="s">
        <v>1847</v>
      </c>
      <c r="U173" s="17" t="s">
        <v>1848</v>
      </c>
      <c r="V173" s="17">
        <v>0</v>
      </c>
      <c r="W173" s="17" t="s">
        <v>1020</v>
      </c>
      <c r="X173" s="17">
        <v>10.5</v>
      </c>
      <c r="Y173" s="17">
        <v>5</v>
      </c>
      <c r="Z173" s="17">
        <v>2015</v>
      </c>
      <c r="AA173" s="17" t="s">
        <v>14</v>
      </c>
      <c r="AB173" s="17" t="s">
        <v>1061</v>
      </c>
    </row>
    <row r="174" spans="1:28" x14ac:dyDescent="0.25">
      <c r="A174" s="17">
        <v>9565</v>
      </c>
      <c r="B174" s="17" t="s">
        <v>1849</v>
      </c>
      <c r="C174" s="19">
        <v>42156</v>
      </c>
      <c r="D174" s="19">
        <v>42163</v>
      </c>
      <c r="E174" s="17" t="s">
        <v>5</v>
      </c>
      <c r="F174" s="17" t="s">
        <v>1850</v>
      </c>
      <c r="G174" s="17" t="s">
        <v>129</v>
      </c>
      <c r="H174" s="17" t="s">
        <v>10</v>
      </c>
      <c r="I174" s="17" t="s">
        <v>671</v>
      </c>
      <c r="J174" s="17" t="s">
        <v>795</v>
      </c>
      <c r="K174" s="17" t="s">
        <v>908</v>
      </c>
      <c r="L174" s="17">
        <v>90045</v>
      </c>
      <c r="M174" s="17" t="s">
        <v>957</v>
      </c>
      <c r="N174" s="17" t="s">
        <v>1851</v>
      </c>
      <c r="O174" s="17" t="s">
        <v>960</v>
      </c>
      <c r="P174" s="17" t="s">
        <v>965</v>
      </c>
      <c r="Q174" s="17" t="s">
        <v>1852</v>
      </c>
      <c r="R174" s="17">
        <v>11.76</v>
      </c>
      <c r="S174" s="17">
        <v>2</v>
      </c>
      <c r="T174" s="17" t="s">
        <v>1853</v>
      </c>
      <c r="U174" s="17" t="s">
        <v>1854</v>
      </c>
      <c r="V174" s="17">
        <v>0</v>
      </c>
      <c r="W174" s="17" t="s">
        <v>1020</v>
      </c>
      <c r="X174" s="17">
        <v>5.7624000000000004</v>
      </c>
      <c r="Y174" s="17">
        <v>7</v>
      </c>
      <c r="Z174" s="17">
        <v>2015</v>
      </c>
      <c r="AA174" s="17" t="s">
        <v>18</v>
      </c>
      <c r="AB174" s="17" t="s">
        <v>1061</v>
      </c>
    </row>
    <row r="175" spans="1:28" x14ac:dyDescent="0.25">
      <c r="A175" s="17">
        <v>9610</v>
      </c>
      <c r="B175" s="17" t="s">
        <v>1855</v>
      </c>
      <c r="C175" s="19">
        <v>42506</v>
      </c>
      <c r="D175" s="19">
        <v>42509</v>
      </c>
      <c r="E175" s="17" t="s">
        <v>4</v>
      </c>
      <c r="F175" s="17" t="s">
        <v>1856</v>
      </c>
      <c r="G175" s="17" t="s">
        <v>569</v>
      </c>
      <c r="H175" s="17" t="s">
        <v>8</v>
      </c>
      <c r="I175" s="17" t="s">
        <v>671</v>
      </c>
      <c r="J175" s="17" t="s">
        <v>795</v>
      </c>
      <c r="K175" s="17" t="s">
        <v>908</v>
      </c>
      <c r="L175" s="17">
        <v>90045</v>
      </c>
      <c r="M175" s="17" t="s">
        <v>957</v>
      </c>
      <c r="N175" s="17" t="s">
        <v>1857</v>
      </c>
      <c r="O175" s="17" t="s">
        <v>959</v>
      </c>
      <c r="P175" s="17" t="s">
        <v>1115</v>
      </c>
      <c r="Q175" s="17" t="s">
        <v>1858</v>
      </c>
      <c r="R175" s="17">
        <v>282.83999999999997</v>
      </c>
      <c r="S175" s="17">
        <v>4</v>
      </c>
      <c r="T175" s="17" t="s">
        <v>1859</v>
      </c>
      <c r="U175" s="17" t="s">
        <v>1860</v>
      </c>
      <c r="V175" s="17">
        <v>0</v>
      </c>
      <c r="W175" s="17" t="s">
        <v>1020</v>
      </c>
      <c r="X175" s="17">
        <v>19.7988</v>
      </c>
      <c r="Y175" s="17">
        <v>3</v>
      </c>
      <c r="Z175" s="17">
        <v>2016</v>
      </c>
      <c r="AA175" s="17" t="s">
        <v>20</v>
      </c>
      <c r="AB175" s="17" t="s">
        <v>1021</v>
      </c>
    </row>
    <row r="176" spans="1:28" x14ac:dyDescent="0.25">
      <c r="A176" s="17">
        <v>9611</v>
      </c>
      <c r="B176" s="17" t="s">
        <v>1855</v>
      </c>
      <c r="C176" s="19">
        <v>42506</v>
      </c>
      <c r="D176" s="19">
        <v>42509</v>
      </c>
      <c r="E176" s="17" t="s">
        <v>4</v>
      </c>
      <c r="F176" s="17" t="s">
        <v>1856</v>
      </c>
      <c r="G176" s="17" t="s">
        <v>569</v>
      </c>
      <c r="H176" s="17" t="s">
        <v>8</v>
      </c>
      <c r="I176" s="17" t="s">
        <v>671</v>
      </c>
      <c r="J176" s="17" t="s">
        <v>795</v>
      </c>
      <c r="K176" s="17" t="s">
        <v>908</v>
      </c>
      <c r="L176" s="17">
        <v>90045</v>
      </c>
      <c r="M176" s="17" t="s">
        <v>957</v>
      </c>
      <c r="N176" s="17" t="s">
        <v>1861</v>
      </c>
      <c r="O176" s="17" t="s">
        <v>960</v>
      </c>
      <c r="P176" s="17" t="s">
        <v>1266</v>
      </c>
      <c r="Q176" s="17" t="s">
        <v>1862</v>
      </c>
      <c r="R176" s="17">
        <v>27.72</v>
      </c>
      <c r="S176" s="17">
        <v>9</v>
      </c>
      <c r="T176" s="17" t="s">
        <v>1863</v>
      </c>
      <c r="U176" s="17" t="s">
        <v>1864</v>
      </c>
      <c r="V176" s="17">
        <v>0</v>
      </c>
      <c r="W176" s="17" t="s">
        <v>1020</v>
      </c>
      <c r="X176" s="17">
        <v>13.3056</v>
      </c>
      <c r="Y176" s="17">
        <v>3</v>
      </c>
      <c r="Z176" s="17">
        <v>2016</v>
      </c>
      <c r="AA176" s="17" t="s">
        <v>20</v>
      </c>
      <c r="AB176" s="17" t="s">
        <v>1021</v>
      </c>
    </row>
    <row r="177" spans="1:28" x14ac:dyDescent="0.25">
      <c r="A177" s="17">
        <v>9651</v>
      </c>
      <c r="B177" s="17" t="s">
        <v>1865</v>
      </c>
      <c r="C177" s="19">
        <v>42700</v>
      </c>
      <c r="D177" s="19">
        <v>42704</v>
      </c>
      <c r="E177" s="17" t="s">
        <v>5</v>
      </c>
      <c r="F177" s="17" t="s">
        <v>1866</v>
      </c>
      <c r="G177" s="17" t="s">
        <v>421</v>
      </c>
      <c r="H177" s="17" t="s">
        <v>8</v>
      </c>
      <c r="I177" s="17" t="s">
        <v>671</v>
      </c>
      <c r="J177" s="17" t="s">
        <v>795</v>
      </c>
      <c r="K177" s="17" t="s">
        <v>908</v>
      </c>
      <c r="L177" s="17">
        <v>90045</v>
      </c>
      <c r="M177" s="17" t="s">
        <v>957</v>
      </c>
      <c r="N177" s="17" t="s">
        <v>1867</v>
      </c>
      <c r="O177" s="17" t="s">
        <v>960</v>
      </c>
      <c r="P177" s="17" t="s">
        <v>1032</v>
      </c>
      <c r="Q177" s="17" t="s">
        <v>1868</v>
      </c>
      <c r="R177" s="17">
        <v>37.17</v>
      </c>
      <c r="S177" s="17">
        <v>9</v>
      </c>
      <c r="T177" s="17" t="s">
        <v>1098</v>
      </c>
      <c r="U177" s="17" t="s">
        <v>1869</v>
      </c>
      <c r="V177" s="17">
        <v>0</v>
      </c>
      <c r="W177" s="17" t="s">
        <v>1020</v>
      </c>
      <c r="X177" s="17">
        <v>10.4076</v>
      </c>
      <c r="Y177" s="17">
        <v>4</v>
      </c>
      <c r="Z177" s="17">
        <v>2016</v>
      </c>
      <c r="AA177" s="17" t="s">
        <v>21</v>
      </c>
      <c r="AB177" s="17" t="s">
        <v>1021</v>
      </c>
    </row>
    <row r="178" spans="1:28" x14ac:dyDescent="0.25">
      <c r="A178" s="17">
        <v>9652</v>
      </c>
      <c r="B178" s="17" t="s">
        <v>1865</v>
      </c>
      <c r="C178" s="19">
        <v>42700</v>
      </c>
      <c r="D178" s="19">
        <v>42704</v>
      </c>
      <c r="E178" s="17" t="s">
        <v>5</v>
      </c>
      <c r="F178" s="17" t="s">
        <v>1866</v>
      </c>
      <c r="G178" s="17" t="s">
        <v>421</v>
      </c>
      <c r="H178" s="17" t="s">
        <v>8</v>
      </c>
      <c r="I178" s="17" t="s">
        <v>671</v>
      </c>
      <c r="J178" s="17" t="s">
        <v>795</v>
      </c>
      <c r="K178" s="17" t="s">
        <v>908</v>
      </c>
      <c r="L178" s="17">
        <v>90045</v>
      </c>
      <c r="M178" s="17" t="s">
        <v>957</v>
      </c>
      <c r="N178" s="17" t="s">
        <v>1870</v>
      </c>
      <c r="O178" s="17" t="s">
        <v>960</v>
      </c>
      <c r="P178" s="17" t="s">
        <v>973</v>
      </c>
      <c r="Q178" s="17" t="s">
        <v>1871</v>
      </c>
      <c r="R178" s="17">
        <v>64.959999999999994</v>
      </c>
      <c r="S178" s="17">
        <v>2</v>
      </c>
      <c r="T178" s="17" t="s">
        <v>1117</v>
      </c>
      <c r="U178" s="17" t="s">
        <v>1872</v>
      </c>
      <c r="V178" s="17">
        <v>0</v>
      </c>
      <c r="W178" s="17" t="s">
        <v>1020</v>
      </c>
      <c r="X178" s="17">
        <v>19.488</v>
      </c>
      <c r="Y178" s="17">
        <v>4</v>
      </c>
      <c r="Z178" s="17">
        <v>2016</v>
      </c>
      <c r="AA178" s="17" t="s">
        <v>21</v>
      </c>
      <c r="AB178" s="17" t="s">
        <v>1021</v>
      </c>
    </row>
    <row r="179" spans="1:28" x14ac:dyDescent="0.25">
      <c r="A179" s="17">
        <v>9653</v>
      </c>
      <c r="B179" s="17" t="s">
        <v>1865</v>
      </c>
      <c r="C179" s="19">
        <v>42700</v>
      </c>
      <c r="D179" s="19">
        <v>42704</v>
      </c>
      <c r="E179" s="17" t="s">
        <v>5</v>
      </c>
      <c r="F179" s="17" t="s">
        <v>1866</v>
      </c>
      <c r="G179" s="17" t="s">
        <v>421</v>
      </c>
      <c r="H179" s="17" t="s">
        <v>8</v>
      </c>
      <c r="I179" s="17" t="s">
        <v>671</v>
      </c>
      <c r="J179" s="17" t="s">
        <v>795</v>
      </c>
      <c r="K179" s="17" t="s">
        <v>908</v>
      </c>
      <c r="L179" s="17">
        <v>90045</v>
      </c>
      <c r="M179" s="17" t="s">
        <v>957</v>
      </c>
      <c r="N179" s="17" t="s">
        <v>1873</v>
      </c>
      <c r="O179" s="17" t="s">
        <v>959</v>
      </c>
      <c r="P179" s="17" t="s">
        <v>1115</v>
      </c>
      <c r="Q179" s="17" t="s">
        <v>1874</v>
      </c>
      <c r="R179" s="17">
        <v>595.38</v>
      </c>
      <c r="S179" s="17">
        <v>6</v>
      </c>
      <c r="T179" s="17" t="s">
        <v>1875</v>
      </c>
      <c r="U179" s="17" t="s">
        <v>1876</v>
      </c>
      <c r="V179" s="17">
        <v>0</v>
      </c>
      <c r="W179" s="17" t="s">
        <v>1020</v>
      </c>
      <c r="X179" s="17">
        <v>297.69</v>
      </c>
      <c r="Y179" s="17">
        <v>4</v>
      </c>
      <c r="Z179" s="17">
        <v>2016</v>
      </c>
      <c r="AA179" s="17" t="s">
        <v>21</v>
      </c>
      <c r="AB179" s="17" t="s">
        <v>1021</v>
      </c>
    </row>
    <row r="180" spans="1:28" x14ac:dyDescent="0.25">
      <c r="A180" s="17">
        <v>9708</v>
      </c>
      <c r="B180" s="17" t="s">
        <v>1877</v>
      </c>
      <c r="C180" s="19">
        <v>42664</v>
      </c>
      <c r="D180" s="19">
        <v>42670</v>
      </c>
      <c r="E180" s="17" t="s">
        <v>5</v>
      </c>
      <c r="F180" s="17" t="s">
        <v>1878</v>
      </c>
      <c r="G180" s="17" t="s">
        <v>123</v>
      </c>
      <c r="H180" s="17" t="s">
        <v>8</v>
      </c>
      <c r="I180" s="17" t="s">
        <v>671</v>
      </c>
      <c r="J180" s="17" t="s">
        <v>795</v>
      </c>
      <c r="K180" s="17" t="s">
        <v>908</v>
      </c>
      <c r="L180" s="17">
        <v>90045</v>
      </c>
      <c r="M180" s="17" t="s">
        <v>957</v>
      </c>
      <c r="N180" s="17" t="s">
        <v>1673</v>
      </c>
      <c r="O180" s="17" t="s">
        <v>960</v>
      </c>
      <c r="P180" s="17" t="s">
        <v>1032</v>
      </c>
      <c r="Q180" s="17" t="s">
        <v>1674</v>
      </c>
      <c r="R180" s="17">
        <v>12.39</v>
      </c>
      <c r="S180" s="17">
        <v>3</v>
      </c>
      <c r="T180" s="17" t="s">
        <v>1098</v>
      </c>
      <c r="U180" s="17" t="s">
        <v>1681</v>
      </c>
      <c r="V180" s="17">
        <v>0</v>
      </c>
      <c r="W180" s="17" t="s">
        <v>1020</v>
      </c>
      <c r="X180" s="17">
        <v>5.6993999999999998</v>
      </c>
      <c r="Y180" s="17">
        <v>6</v>
      </c>
      <c r="Z180" s="17">
        <v>2016</v>
      </c>
      <c r="AA180" s="17" t="s">
        <v>22</v>
      </c>
      <c r="AB180" s="17" t="s">
        <v>1021</v>
      </c>
    </row>
    <row r="181" spans="1:28" x14ac:dyDescent="0.25">
      <c r="A181" s="17">
        <v>9709</v>
      </c>
      <c r="B181" s="17" t="s">
        <v>1877</v>
      </c>
      <c r="C181" s="19">
        <v>42664</v>
      </c>
      <c r="D181" s="19">
        <v>42670</v>
      </c>
      <c r="E181" s="17" t="s">
        <v>5</v>
      </c>
      <c r="F181" s="17" t="s">
        <v>1878</v>
      </c>
      <c r="G181" s="17" t="s">
        <v>123</v>
      </c>
      <c r="H181" s="17" t="s">
        <v>8</v>
      </c>
      <c r="I181" s="17" t="s">
        <v>671</v>
      </c>
      <c r="J181" s="17" t="s">
        <v>795</v>
      </c>
      <c r="K181" s="17" t="s">
        <v>908</v>
      </c>
      <c r="L181" s="17">
        <v>90045</v>
      </c>
      <c r="M181" s="17" t="s">
        <v>957</v>
      </c>
      <c r="N181" s="17" t="s">
        <v>1879</v>
      </c>
      <c r="O181" s="17" t="s">
        <v>959</v>
      </c>
      <c r="P181" s="17" t="s">
        <v>1115</v>
      </c>
      <c r="Q181" s="17" t="s">
        <v>1880</v>
      </c>
      <c r="R181" s="17">
        <v>19.96</v>
      </c>
      <c r="S181" s="17">
        <v>2</v>
      </c>
      <c r="T181" s="17" t="s">
        <v>1881</v>
      </c>
      <c r="U181" s="17" t="s">
        <v>1882</v>
      </c>
      <c r="V181" s="17">
        <v>0</v>
      </c>
      <c r="W181" s="17" t="s">
        <v>1020</v>
      </c>
      <c r="X181" s="17">
        <v>5.5888</v>
      </c>
      <c r="Y181" s="17">
        <v>6</v>
      </c>
      <c r="Z181" s="17">
        <v>2016</v>
      </c>
      <c r="AA181" s="17" t="s">
        <v>22</v>
      </c>
      <c r="AB181" s="17" t="s">
        <v>1021</v>
      </c>
    </row>
    <row r="182" spans="1:28" x14ac:dyDescent="0.25">
      <c r="A182" s="17">
        <v>9710</v>
      </c>
      <c r="B182" s="17" t="s">
        <v>1877</v>
      </c>
      <c r="C182" s="19">
        <v>42664</v>
      </c>
      <c r="D182" s="19">
        <v>42670</v>
      </c>
      <c r="E182" s="17" t="s">
        <v>5</v>
      </c>
      <c r="F182" s="17" t="s">
        <v>1878</v>
      </c>
      <c r="G182" s="17" t="s">
        <v>123</v>
      </c>
      <c r="H182" s="17" t="s">
        <v>8</v>
      </c>
      <c r="I182" s="17" t="s">
        <v>671</v>
      </c>
      <c r="J182" s="17" t="s">
        <v>795</v>
      </c>
      <c r="K182" s="17" t="s">
        <v>908</v>
      </c>
      <c r="L182" s="17">
        <v>90045</v>
      </c>
      <c r="M182" s="17" t="s">
        <v>957</v>
      </c>
      <c r="N182" s="17" t="s">
        <v>1883</v>
      </c>
      <c r="O182" s="17" t="s">
        <v>960</v>
      </c>
      <c r="P182" s="17" t="s">
        <v>977</v>
      </c>
      <c r="Q182" s="17" t="s">
        <v>1884</v>
      </c>
      <c r="R182" s="17">
        <v>340.92</v>
      </c>
      <c r="S182" s="17">
        <v>3</v>
      </c>
      <c r="T182" s="17" t="s">
        <v>1885</v>
      </c>
      <c r="U182" s="17" t="s">
        <v>1886</v>
      </c>
      <c r="V182" s="17">
        <v>0</v>
      </c>
      <c r="W182" s="17" t="s">
        <v>1020</v>
      </c>
      <c r="X182" s="17">
        <v>3.4091999999999998</v>
      </c>
      <c r="Y182" s="17">
        <v>6</v>
      </c>
      <c r="Z182" s="17">
        <v>2016</v>
      </c>
      <c r="AA182" s="17" t="s">
        <v>22</v>
      </c>
      <c r="AB182" s="17" t="s">
        <v>1021</v>
      </c>
    </row>
    <row r="183" spans="1:28" x14ac:dyDescent="0.25">
      <c r="A183" s="17">
        <v>9954</v>
      </c>
      <c r="B183" s="17" t="s">
        <v>1887</v>
      </c>
      <c r="C183" s="19">
        <v>42352</v>
      </c>
      <c r="D183" s="19">
        <v>42354</v>
      </c>
      <c r="E183" s="17" t="s">
        <v>4</v>
      </c>
      <c r="F183" s="17" t="s">
        <v>1888</v>
      </c>
      <c r="G183" s="17" t="s">
        <v>181</v>
      </c>
      <c r="H183" s="17" t="s">
        <v>9</v>
      </c>
      <c r="I183" s="17" t="s">
        <v>671</v>
      </c>
      <c r="J183" s="17" t="s">
        <v>795</v>
      </c>
      <c r="K183" s="17" t="s">
        <v>908</v>
      </c>
      <c r="L183" s="17">
        <v>90045</v>
      </c>
      <c r="M183" s="17" t="s">
        <v>957</v>
      </c>
      <c r="N183" s="17" t="s">
        <v>1889</v>
      </c>
      <c r="O183" s="17" t="s">
        <v>960</v>
      </c>
      <c r="P183" s="17" t="s">
        <v>965</v>
      </c>
      <c r="Q183" s="17" t="s">
        <v>1890</v>
      </c>
      <c r="R183" s="17">
        <v>6.48</v>
      </c>
      <c r="S183" s="17">
        <v>1</v>
      </c>
      <c r="T183" s="17" t="s">
        <v>1066</v>
      </c>
      <c r="U183" s="17" t="s">
        <v>1531</v>
      </c>
      <c r="V183" s="17">
        <v>0</v>
      </c>
      <c r="W183" s="17" t="s">
        <v>1020</v>
      </c>
      <c r="X183" s="17">
        <v>3.1103999999999998</v>
      </c>
      <c r="Y183" s="17">
        <v>2</v>
      </c>
      <c r="Z183" s="17">
        <v>2015</v>
      </c>
      <c r="AA183" s="17" t="s">
        <v>14</v>
      </c>
      <c r="AB183" s="17" t="s">
        <v>1061</v>
      </c>
    </row>
    <row r="184" spans="1:28" x14ac:dyDescent="0.25">
      <c r="A184" s="17">
        <v>6</v>
      </c>
      <c r="B184" s="17" t="s">
        <v>1891</v>
      </c>
      <c r="C184" s="19">
        <v>41799</v>
      </c>
      <c r="D184" s="19">
        <v>41804</v>
      </c>
      <c r="E184" s="17" t="s">
        <v>5</v>
      </c>
      <c r="F184" s="17" t="s">
        <v>1892</v>
      </c>
      <c r="G184" s="17" t="s">
        <v>115</v>
      </c>
      <c r="H184" s="17" t="s">
        <v>8</v>
      </c>
      <c r="I184" s="17" t="s">
        <v>671</v>
      </c>
      <c r="J184" s="17" t="s">
        <v>795</v>
      </c>
      <c r="K184" s="17" t="s">
        <v>908</v>
      </c>
      <c r="L184" s="17">
        <v>90032</v>
      </c>
      <c r="M184" s="17" t="s">
        <v>957</v>
      </c>
      <c r="N184" s="17" t="s">
        <v>1893</v>
      </c>
      <c r="O184" s="17" t="s">
        <v>959</v>
      </c>
      <c r="P184" s="17" t="s">
        <v>1115</v>
      </c>
      <c r="Q184" s="17" t="s">
        <v>1894</v>
      </c>
      <c r="R184" s="17">
        <v>48.86</v>
      </c>
      <c r="S184" s="17">
        <v>7</v>
      </c>
      <c r="T184" s="17" t="s">
        <v>1895</v>
      </c>
      <c r="U184" s="17" t="s">
        <v>1896</v>
      </c>
      <c r="V184" s="17">
        <v>0</v>
      </c>
      <c r="W184" s="17" t="s">
        <v>1020</v>
      </c>
      <c r="X184" s="17">
        <v>14.1694</v>
      </c>
      <c r="Y184" s="17">
        <v>5</v>
      </c>
      <c r="Z184" s="17">
        <v>2014</v>
      </c>
      <c r="AA184" s="17" t="s">
        <v>18</v>
      </c>
      <c r="AB184" s="17" t="s">
        <v>1079</v>
      </c>
    </row>
    <row r="185" spans="1:28" x14ac:dyDescent="0.25">
      <c r="A185" s="17">
        <v>63</v>
      </c>
      <c r="B185" s="17" t="s">
        <v>1897</v>
      </c>
      <c r="C185" s="19">
        <v>42332</v>
      </c>
      <c r="D185" s="19">
        <v>42338</v>
      </c>
      <c r="E185" s="17" t="s">
        <v>5</v>
      </c>
      <c r="F185" s="17" t="s">
        <v>1898</v>
      </c>
      <c r="G185" s="17" t="s">
        <v>387</v>
      </c>
      <c r="H185" s="17" t="s">
        <v>8</v>
      </c>
      <c r="I185" s="17" t="s">
        <v>671</v>
      </c>
      <c r="J185" s="17" t="s">
        <v>795</v>
      </c>
      <c r="K185" s="17" t="s">
        <v>908</v>
      </c>
      <c r="L185" s="17">
        <v>90004</v>
      </c>
      <c r="M185" s="17" t="s">
        <v>957</v>
      </c>
      <c r="N185" s="17" t="s">
        <v>1899</v>
      </c>
      <c r="O185" s="17" t="s">
        <v>961</v>
      </c>
      <c r="P185" s="17" t="s">
        <v>962</v>
      </c>
      <c r="Q185" s="17" t="s">
        <v>1900</v>
      </c>
      <c r="R185" s="17">
        <v>13.98</v>
      </c>
      <c r="S185" s="17">
        <v>2</v>
      </c>
      <c r="T185" s="17" t="s">
        <v>1901</v>
      </c>
      <c r="U185" s="17" t="s">
        <v>1902</v>
      </c>
      <c r="V185" s="17">
        <v>0</v>
      </c>
      <c r="W185" s="17" t="s">
        <v>1020</v>
      </c>
      <c r="X185" s="17">
        <v>6.1512000000000002</v>
      </c>
      <c r="Y185" s="17">
        <v>6</v>
      </c>
      <c r="Z185" s="17">
        <v>2015</v>
      </c>
      <c r="AA185" s="17" t="s">
        <v>21</v>
      </c>
      <c r="AB185" s="17" t="s">
        <v>1061</v>
      </c>
    </row>
    <row r="186" spans="1:28" x14ac:dyDescent="0.25">
      <c r="A186" s="17">
        <v>66</v>
      </c>
      <c r="B186" s="17" t="s">
        <v>1897</v>
      </c>
      <c r="C186" s="19">
        <v>42332</v>
      </c>
      <c r="D186" s="19">
        <v>42338</v>
      </c>
      <c r="E186" s="17" t="s">
        <v>5</v>
      </c>
      <c r="F186" s="17" t="s">
        <v>1898</v>
      </c>
      <c r="G186" s="17" t="s">
        <v>387</v>
      </c>
      <c r="H186" s="17" t="s">
        <v>8</v>
      </c>
      <c r="I186" s="17" t="s">
        <v>671</v>
      </c>
      <c r="J186" s="17" t="s">
        <v>795</v>
      </c>
      <c r="K186" s="17" t="s">
        <v>908</v>
      </c>
      <c r="L186" s="17">
        <v>90004</v>
      </c>
      <c r="M186" s="17" t="s">
        <v>957</v>
      </c>
      <c r="N186" s="17" t="s">
        <v>1903</v>
      </c>
      <c r="O186" s="17" t="s">
        <v>959</v>
      </c>
      <c r="P186" s="17" t="s">
        <v>1115</v>
      </c>
      <c r="Q186" s="17" t="s">
        <v>1904</v>
      </c>
      <c r="R186" s="17">
        <v>79.760000000000005</v>
      </c>
      <c r="S186" s="17">
        <v>4</v>
      </c>
      <c r="T186" s="17" t="s">
        <v>1905</v>
      </c>
      <c r="U186" s="17" t="s">
        <v>1906</v>
      </c>
      <c r="V186" s="17">
        <v>0</v>
      </c>
      <c r="W186" s="17" t="s">
        <v>1020</v>
      </c>
      <c r="X186" s="17">
        <v>22.332799999999999</v>
      </c>
      <c r="Y186" s="17">
        <v>6</v>
      </c>
      <c r="Z186" s="17">
        <v>2015</v>
      </c>
      <c r="AA186" s="17" t="s">
        <v>21</v>
      </c>
      <c r="AB186" s="17" t="s">
        <v>1061</v>
      </c>
    </row>
    <row r="187" spans="1:28" x14ac:dyDescent="0.25">
      <c r="A187" s="17">
        <v>130</v>
      </c>
      <c r="B187" s="17" t="s">
        <v>1907</v>
      </c>
      <c r="C187" s="19">
        <v>42680</v>
      </c>
      <c r="D187" s="19">
        <v>42684</v>
      </c>
      <c r="E187" s="17" t="s">
        <v>4</v>
      </c>
      <c r="F187" s="17" t="s">
        <v>1908</v>
      </c>
      <c r="G187" s="17" t="s">
        <v>401</v>
      </c>
      <c r="H187" s="17" t="s">
        <v>10</v>
      </c>
      <c r="I187" s="17" t="s">
        <v>671</v>
      </c>
      <c r="J187" s="17" t="s">
        <v>795</v>
      </c>
      <c r="K187" s="17" t="s">
        <v>908</v>
      </c>
      <c r="L187" s="17">
        <v>90004</v>
      </c>
      <c r="M187" s="17" t="s">
        <v>957</v>
      </c>
      <c r="N187" s="17" t="s">
        <v>1909</v>
      </c>
      <c r="O187" s="17" t="s">
        <v>959</v>
      </c>
      <c r="P187" s="17" t="s">
        <v>1115</v>
      </c>
      <c r="Q187" s="17" t="s">
        <v>1910</v>
      </c>
      <c r="R187" s="17">
        <v>238.56</v>
      </c>
      <c r="S187" s="17">
        <v>3</v>
      </c>
      <c r="T187" s="17" t="s">
        <v>1911</v>
      </c>
      <c r="U187" s="17" t="s">
        <v>1912</v>
      </c>
      <c r="V187" s="17">
        <v>0</v>
      </c>
      <c r="W187" s="17" t="s">
        <v>1020</v>
      </c>
      <c r="X187" s="17">
        <v>26.241599999999998</v>
      </c>
      <c r="Y187" s="17">
        <v>4</v>
      </c>
      <c r="Z187" s="17">
        <v>2016</v>
      </c>
      <c r="AA187" s="17" t="s">
        <v>21</v>
      </c>
      <c r="AB187" s="17" t="s">
        <v>1021</v>
      </c>
    </row>
    <row r="188" spans="1:28" x14ac:dyDescent="0.25">
      <c r="A188" s="17">
        <v>187</v>
      </c>
      <c r="B188" s="17" t="s">
        <v>1913</v>
      </c>
      <c r="C188" s="19">
        <v>41877</v>
      </c>
      <c r="D188" s="19">
        <v>41881</v>
      </c>
      <c r="E188" s="17" t="s">
        <v>5</v>
      </c>
      <c r="F188" s="17" t="s">
        <v>1914</v>
      </c>
      <c r="G188" s="17" t="s">
        <v>257</v>
      </c>
      <c r="H188" s="17" t="s">
        <v>10</v>
      </c>
      <c r="I188" s="17" t="s">
        <v>671</v>
      </c>
      <c r="J188" s="17" t="s">
        <v>795</v>
      </c>
      <c r="K188" s="17" t="s">
        <v>908</v>
      </c>
      <c r="L188" s="17">
        <v>90032</v>
      </c>
      <c r="M188" s="17" t="s">
        <v>957</v>
      </c>
      <c r="N188" s="17" t="s">
        <v>1915</v>
      </c>
      <c r="O188" s="17" t="s">
        <v>961</v>
      </c>
      <c r="P188" s="17" t="s">
        <v>962</v>
      </c>
      <c r="Q188" s="17" t="s">
        <v>1916</v>
      </c>
      <c r="R188" s="17">
        <v>176.8</v>
      </c>
      <c r="S188" s="17">
        <v>8</v>
      </c>
      <c r="T188" s="17" t="s">
        <v>1917</v>
      </c>
      <c r="U188" s="17" t="s">
        <v>1918</v>
      </c>
      <c r="V188" s="17">
        <v>0</v>
      </c>
      <c r="W188" s="17" t="s">
        <v>1020</v>
      </c>
      <c r="X188" s="17">
        <v>22.984000000000002</v>
      </c>
      <c r="Y188" s="17">
        <v>4</v>
      </c>
      <c r="Z188" s="17">
        <v>2014</v>
      </c>
      <c r="AA188" s="17" t="s">
        <v>13</v>
      </c>
      <c r="AB188" s="17" t="s">
        <v>1079</v>
      </c>
    </row>
    <row r="189" spans="1:28" x14ac:dyDescent="0.25">
      <c r="A189" s="17">
        <v>525</v>
      </c>
      <c r="B189" s="17" t="s">
        <v>1919</v>
      </c>
      <c r="C189" s="19">
        <v>42511</v>
      </c>
      <c r="D189" s="19">
        <v>42513</v>
      </c>
      <c r="E189" s="17" t="s">
        <v>2</v>
      </c>
      <c r="F189" s="17" t="s">
        <v>1920</v>
      </c>
      <c r="G189" s="17" t="s">
        <v>409</v>
      </c>
      <c r="H189" s="17" t="s">
        <v>8</v>
      </c>
      <c r="I189" s="17" t="s">
        <v>671</v>
      </c>
      <c r="J189" s="17" t="s">
        <v>795</v>
      </c>
      <c r="K189" s="17" t="s">
        <v>908</v>
      </c>
      <c r="L189" s="17">
        <v>90032</v>
      </c>
      <c r="M189" s="17" t="s">
        <v>957</v>
      </c>
      <c r="N189" s="17" t="s">
        <v>1430</v>
      </c>
      <c r="O189" s="17" t="s">
        <v>961</v>
      </c>
      <c r="P189" s="17" t="s">
        <v>962</v>
      </c>
      <c r="Q189" s="17" t="s">
        <v>1921</v>
      </c>
      <c r="R189" s="17">
        <v>66.260000000000005</v>
      </c>
      <c r="S189" s="17">
        <v>2</v>
      </c>
      <c r="T189" s="17" t="s">
        <v>1922</v>
      </c>
      <c r="U189" s="17" t="s">
        <v>1923</v>
      </c>
      <c r="V189" s="17">
        <v>0</v>
      </c>
      <c r="W189" s="17" t="s">
        <v>1020</v>
      </c>
      <c r="X189" s="17">
        <v>27.166599999999999</v>
      </c>
      <c r="Y189" s="17">
        <v>2</v>
      </c>
      <c r="Z189" s="17">
        <v>2016</v>
      </c>
      <c r="AA189" s="17" t="s">
        <v>20</v>
      </c>
      <c r="AB189" s="17" t="s">
        <v>1021</v>
      </c>
    </row>
    <row r="190" spans="1:28" x14ac:dyDescent="0.25">
      <c r="A190" s="17">
        <v>533</v>
      </c>
      <c r="B190" s="17" t="s">
        <v>1924</v>
      </c>
      <c r="C190" s="19">
        <v>42985</v>
      </c>
      <c r="D190" s="19">
        <v>42989</v>
      </c>
      <c r="E190" s="17" t="s">
        <v>5</v>
      </c>
      <c r="F190" s="17" t="s">
        <v>1925</v>
      </c>
      <c r="G190" s="17" t="s">
        <v>311</v>
      </c>
      <c r="H190" s="17" t="s">
        <v>8</v>
      </c>
      <c r="I190" s="17" t="s">
        <v>671</v>
      </c>
      <c r="J190" s="17" t="s">
        <v>795</v>
      </c>
      <c r="K190" s="17" t="s">
        <v>908</v>
      </c>
      <c r="L190" s="17">
        <v>90032</v>
      </c>
      <c r="M190" s="17" t="s">
        <v>957</v>
      </c>
      <c r="N190" s="17" t="s">
        <v>1926</v>
      </c>
      <c r="O190" s="17" t="s">
        <v>959</v>
      </c>
      <c r="P190" s="17" t="s">
        <v>1115</v>
      </c>
      <c r="Q190" s="17" t="s">
        <v>1927</v>
      </c>
      <c r="R190" s="17">
        <v>47.94</v>
      </c>
      <c r="S190" s="17">
        <v>3</v>
      </c>
      <c r="T190" s="17" t="s">
        <v>1928</v>
      </c>
      <c r="U190" s="17" t="s">
        <v>1929</v>
      </c>
      <c r="V190" s="17">
        <v>0</v>
      </c>
      <c r="W190" s="17" t="s">
        <v>1020</v>
      </c>
      <c r="X190" s="17">
        <v>2.3969999999999998</v>
      </c>
      <c r="Y190" s="17">
        <v>4</v>
      </c>
      <c r="Z190" s="17">
        <v>2017</v>
      </c>
      <c r="AA190" s="17" t="s">
        <v>23</v>
      </c>
      <c r="AB190" s="17" t="s">
        <v>1036</v>
      </c>
    </row>
    <row r="191" spans="1:28" x14ac:dyDescent="0.25">
      <c r="A191" s="17">
        <v>693</v>
      </c>
      <c r="B191" s="17" t="s">
        <v>1930</v>
      </c>
      <c r="C191" s="19">
        <v>42091</v>
      </c>
      <c r="D191" s="19">
        <v>42096</v>
      </c>
      <c r="E191" s="17" t="s">
        <v>5</v>
      </c>
      <c r="F191" s="17" t="s">
        <v>1647</v>
      </c>
      <c r="G191" s="17" t="s">
        <v>37</v>
      </c>
      <c r="H191" s="17" t="s">
        <v>8</v>
      </c>
      <c r="I191" s="17" t="s">
        <v>671</v>
      </c>
      <c r="J191" s="17" t="s">
        <v>795</v>
      </c>
      <c r="K191" s="17" t="s">
        <v>908</v>
      </c>
      <c r="L191" s="17">
        <v>90036</v>
      </c>
      <c r="M191" s="17" t="s">
        <v>957</v>
      </c>
      <c r="N191" s="17" t="s">
        <v>1931</v>
      </c>
      <c r="O191" s="17" t="s">
        <v>961</v>
      </c>
      <c r="P191" s="17" t="s">
        <v>962</v>
      </c>
      <c r="Q191" s="17" t="s">
        <v>1932</v>
      </c>
      <c r="R191" s="17">
        <v>166.24</v>
      </c>
      <c r="S191" s="17">
        <v>1</v>
      </c>
      <c r="T191" s="17" t="s">
        <v>1933</v>
      </c>
      <c r="U191" s="17" t="s">
        <v>1934</v>
      </c>
      <c r="V191" s="17">
        <v>0</v>
      </c>
      <c r="W191" s="17" t="s">
        <v>1020</v>
      </c>
      <c r="X191" s="17">
        <v>24.936</v>
      </c>
      <c r="Y191" s="17">
        <v>5</v>
      </c>
      <c r="Z191" s="17">
        <v>2015</v>
      </c>
      <c r="AA191" s="17" t="s">
        <v>19</v>
      </c>
      <c r="AB191" s="17" t="s">
        <v>1061</v>
      </c>
    </row>
    <row r="192" spans="1:28" x14ac:dyDescent="0.25">
      <c r="A192" s="17">
        <v>755</v>
      </c>
      <c r="B192" s="17" t="s">
        <v>1935</v>
      </c>
      <c r="C192" s="19">
        <v>42345</v>
      </c>
      <c r="D192" s="19">
        <v>42350</v>
      </c>
      <c r="E192" s="17" t="s">
        <v>5</v>
      </c>
      <c r="F192" s="17" t="s">
        <v>1936</v>
      </c>
      <c r="G192" s="17" t="s">
        <v>451</v>
      </c>
      <c r="H192" s="17" t="s">
        <v>8</v>
      </c>
      <c r="I192" s="17" t="s">
        <v>671</v>
      </c>
      <c r="J192" s="17" t="s">
        <v>795</v>
      </c>
      <c r="K192" s="17" t="s">
        <v>908</v>
      </c>
      <c r="L192" s="17">
        <v>90036</v>
      </c>
      <c r="M192" s="17" t="s">
        <v>957</v>
      </c>
      <c r="N192" s="17" t="s">
        <v>1937</v>
      </c>
      <c r="O192" s="17" t="s">
        <v>959</v>
      </c>
      <c r="P192" s="17" t="s">
        <v>1115</v>
      </c>
      <c r="Q192" s="17" t="s">
        <v>1938</v>
      </c>
      <c r="R192" s="17">
        <v>79.92</v>
      </c>
      <c r="S192" s="17">
        <v>4</v>
      </c>
      <c r="T192" s="17" t="s">
        <v>1939</v>
      </c>
      <c r="U192" s="17" t="s">
        <v>1940</v>
      </c>
      <c r="V192" s="17">
        <v>0</v>
      </c>
      <c r="W192" s="17" t="s">
        <v>1020</v>
      </c>
      <c r="X192" s="17">
        <v>28.7712</v>
      </c>
      <c r="Y192" s="17">
        <v>5</v>
      </c>
      <c r="Z192" s="17">
        <v>2015</v>
      </c>
      <c r="AA192" s="17" t="s">
        <v>14</v>
      </c>
      <c r="AB192" s="17" t="s">
        <v>1061</v>
      </c>
    </row>
    <row r="193" spans="1:28" x14ac:dyDescent="0.25">
      <c r="A193" s="17">
        <v>1316</v>
      </c>
      <c r="B193" s="17" t="s">
        <v>1941</v>
      </c>
      <c r="C193" s="19">
        <v>42722</v>
      </c>
      <c r="D193" s="19">
        <v>42727</v>
      </c>
      <c r="E193" s="17" t="s">
        <v>5</v>
      </c>
      <c r="F193" s="17" t="s">
        <v>1942</v>
      </c>
      <c r="G193" s="17" t="s">
        <v>291</v>
      </c>
      <c r="H193" s="17" t="s">
        <v>9</v>
      </c>
      <c r="I193" s="17" t="s">
        <v>671</v>
      </c>
      <c r="J193" s="17" t="s">
        <v>795</v>
      </c>
      <c r="K193" s="17" t="s">
        <v>908</v>
      </c>
      <c r="L193" s="17">
        <v>90032</v>
      </c>
      <c r="M193" s="17" t="s">
        <v>957</v>
      </c>
      <c r="N193" s="17" t="s">
        <v>1943</v>
      </c>
      <c r="O193" s="17" t="s">
        <v>959</v>
      </c>
      <c r="P193" s="17" t="s">
        <v>1115</v>
      </c>
      <c r="Q193" s="17" t="s">
        <v>1944</v>
      </c>
      <c r="R193" s="17">
        <v>183.84</v>
      </c>
      <c r="S193" s="17">
        <v>8</v>
      </c>
      <c r="T193" s="17" t="s">
        <v>1945</v>
      </c>
      <c r="U193" s="17" t="s">
        <v>1946</v>
      </c>
      <c r="V193" s="17">
        <v>0</v>
      </c>
      <c r="W193" s="17" t="s">
        <v>1020</v>
      </c>
      <c r="X193" s="17">
        <v>62.505600000000001</v>
      </c>
      <c r="Y193" s="17">
        <v>5</v>
      </c>
      <c r="Z193" s="17">
        <v>2016</v>
      </c>
      <c r="AA193" s="17" t="s">
        <v>14</v>
      </c>
      <c r="AB193" s="17" t="s">
        <v>1021</v>
      </c>
    </row>
    <row r="194" spans="1:28" x14ac:dyDescent="0.25">
      <c r="A194" s="17">
        <v>1337</v>
      </c>
      <c r="B194" s="17" t="s">
        <v>1947</v>
      </c>
      <c r="C194" s="19">
        <v>42827</v>
      </c>
      <c r="D194" s="19">
        <v>42832</v>
      </c>
      <c r="E194" s="17" t="s">
        <v>5</v>
      </c>
      <c r="F194" s="17" t="s">
        <v>1948</v>
      </c>
      <c r="G194" s="17" t="s">
        <v>302</v>
      </c>
      <c r="H194" s="17" t="s">
        <v>8</v>
      </c>
      <c r="I194" s="17" t="s">
        <v>671</v>
      </c>
      <c r="J194" s="17" t="s">
        <v>795</v>
      </c>
      <c r="K194" s="17" t="s">
        <v>908</v>
      </c>
      <c r="L194" s="17">
        <v>90008</v>
      </c>
      <c r="M194" s="17" t="s">
        <v>957</v>
      </c>
      <c r="N194" s="17" t="s">
        <v>1949</v>
      </c>
      <c r="O194" s="17" t="s">
        <v>959</v>
      </c>
      <c r="P194" s="17" t="s">
        <v>1115</v>
      </c>
      <c r="Q194" s="17" t="s">
        <v>1950</v>
      </c>
      <c r="R194" s="17">
        <v>25.11</v>
      </c>
      <c r="S194" s="17">
        <v>3</v>
      </c>
      <c r="T194" s="17" t="s">
        <v>1951</v>
      </c>
      <c r="U194" s="17" t="s">
        <v>1952</v>
      </c>
      <c r="V194" s="17">
        <v>0</v>
      </c>
      <c r="W194" s="17" t="s">
        <v>1020</v>
      </c>
      <c r="X194" s="17">
        <v>6.5286</v>
      </c>
      <c r="Y194" s="17">
        <v>5</v>
      </c>
      <c r="Z194" s="17">
        <v>2017</v>
      </c>
      <c r="AA194" s="17" t="s">
        <v>12</v>
      </c>
      <c r="AB194" s="17" t="s">
        <v>1036</v>
      </c>
    </row>
    <row r="195" spans="1:28" x14ac:dyDescent="0.25">
      <c r="A195" s="17">
        <v>1488</v>
      </c>
      <c r="B195" s="17" t="s">
        <v>1953</v>
      </c>
      <c r="C195" s="19">
        <v>42311</v>
      </c>
      <c r="D195" s="19">
        <v>42315</v>
      </c>
      <c r="E195" s="17" t="s">
        <v>5</v>
      </c>
      <c r="F195" s="17" t="s">
        <v>1954</v>
      </c>
      <c r="G195" s="17" t="s">
        <v>162</v>
      </c>
      <c r="H195" s="17" t="s">
        <v>10</v>
      </c>
      <c r="I195" s="17" t="s">
        <v>671</v>
      </c>
      <c r="J195" s="17" t="s">
        <v>795</v>
      </c>
      <c r="K195" s="17" t="s">
        <v>908</v>
      </c>
      <c r="L195" s="17">
        <v>90008</v>
      </c>
      <c r="M195" s="17" t="s">
        <v>957</v>
      </c>
      <c r="N195" s="17" t="s">
        <v>1955</v>
      </c>
      <c r="O195" s="17" t="s">
        <v>961</v>
      </c>
      <c r="P195" s="17" t="s">
        <v>962</v>
      </c>
      <c r="Q195" s="17" t="s">
        <v>1956</v>
      </c>
      <c r="R195" s="17">
        <v>89.97</v>
      </c>
      <c r="S195" s="17">
        <v>3</v>
      </c>
      <c r="T195" s="17" t="s">
        <v>1957</v>
      </c>
      <c r="U195" s="17" t="s">
        <v>1958</v>
      </c>
      <c r="V195" s="17">
        <v>0</v>
      </c>
      <c r="W195" s="17" t="s">
        <v>1020</v>
      </c>
      <c r="X195" s="17">
        <v>37.787399999999998</v>
      </c>
      <c r="Y195" s="17">
        <v>4</v>
      </c>
      <c r="Z195" s="17">
        <v>2015</v>
      </c>
      <c r="AA195" s="17" t="s">
        <v>21</v>
      </c>
      <c r="AB195" s="17" t="s">
        <v>1061</v>
      </c>
    </row>
    <row r="196" spans="1:28" x14ac:dyDescent="0.25">
      <c r="A196" s="17">
        <v>1489</v>
      </c>
      <c r="B196" s="17" t="s">
        <v>1953</v>
      </c>
      <c r="C196" s="19">
        <v>42311</v>
      </c>
      <c r="D196" s="19">
        <v>42315</v>
      </c>
      <c r="E196" s="17" t="s">
        <v>5</v>
      </c>
      <c r="F196" s="17" t="s">
        <v>1954</v>
      </c>
      <c r="G196" s="17" t="s">
        <v>162</v>
      </c>
      <c r="H196" s="17" t="s">
        <v>10</v>
      </c>
      <c r="I196" s="17" t="s">
        <v>671</v>
      </c>
      <c r="J196" s="17" t="s">
        <v>795</v>
      </c>
      <c r="K196" s="17" t="s">
        <v>908</v>
      </c>
      <c r="L196" s="17">
        <v>90008</v>
      </c>
      <c r="M196" s="17" t="s">
        <v>957</v>
      </c>
      <c r="N196" s="17" t="s">
        <v>1959</v>
      </c>
      <c r="O196" s="17" t="s">
        <v>959</v>
      </c>
      <c r="P196" s="17" t="s">
        <v>1115</v>
      </c>
      <c r="Q196" s="17" t="s">
        <v>1960</v>
      </c>
      <c r="R196" s="17">
        <v>42.6</v>
      </c>
      <c r="S196" s="17">
        <v>3</v>
      </c>
      <c r="T196" s="17" t="s">
        <v>1961</v>
      </c>
      <c r="U196" s="17" t="s">
        <v>1962</v>
      </c>
      <c r="V196" s="17">
        <v>0</v>
      </c>
      <c r="W196" s="17" t="s">
        <v>1020</v>
      </c>
      <c r="X196" s="17">
        <v>16.614000000000001</v>
      </c>
      <c r="Y196" s="17">
        <v>4</v>
      </c>
      <c r="Z196" s="17">
        <v>2015</v>
      </c>
      <c r="AA196" s="17" t="s">
        <v>21</v>
      </c>
      <c r="AB196" s="17" t="s">
        <v>1061</v>
      </c>
    </row>
    <row r="197" spans="1:28" x14ac:dyDescent="0.25">
      <c r="A197" s="17">
        <v>1510</v>
      </c>
      <c r="B197" s="17" t="s">
        <v>1963</v>
      </c>
      <c r="C197" s="19">
        <v>42990</v>
      </c>
      <c r="D197" s="19">
        <v>42993</v>
      </c>
      <c r="E197" s="17" t="s">
        <v>2</v>
      </c>
      <c r="F197" s="17" t="s">
        <v>1964</v>
      </c>
      <c r="G197" s="17" t="s">
        <v>321</v>
      </c>
      <c r="H197" s="17" t="s">
        <v>8</v>
      </c>
      <c r="I197" s="17" t="s">
        <v>671</v>
      </c>
      <c r="J197" s="17" t="s">
        <v>795</v>
      </c>
      <c r="K197" s="17" t="s">
        <v>908</v>
      </c>
      <c r="L197" s="17">
        <v>90036</v>
      </c>
      <c r="M197" s="17" t="s">
        <v>957</v>
      </c>
      <c r="N197" s="17" t="s">
        <v>1965</v>
      </c>
      <c r="O197" s="17" t="s">
        <v>959</v>
      </c>
      <c r="P197" s="17" t="s">
        <v>1115</v>
      </c>
      <c r="Q197" s="17" t="s">
        <v>1966</v>
      </c>
      <c r="R197" s="17">
        <v>8.36</v>
      </c>
      <c r="S197" s="17">
        <v>2</v>
      </c>
      <c r="T197" s="17" t="s">
        <v>1967</v>
      </c>
      <c r="U197" s="17" t="s">
        <v>1968</v>
      </c>
      <c r="V197" s="17">
        <v>0</v>
      </c>
      <c r="W197" s="17" t="s">
        <v>1020</v>
      </c>
      <c r="X197" s="17">
        <v>3.0095999999999998</v>
      </c>
      <c r="Y197" s="17">
        <v>3</v>
      </c>
      <c r="Z197" s="17">
        <v>2017</v>
      </c>
      <c r="AA197" s="17" t="s">
        <v>23</v>
      </c>
      <c r="AB197" s="17" t="s">
        <v>1036</v>
      </c>
    </row>
    <row r="198" spans="1:28" x14ac:dyDescent="0.25">
      <c r="A198" s="17">
        <v>1573</v>
      </c>
      <c r="B198" s="17" t="s">
        <v>1969</v>
      </c>
      <c r="C198" s="19">
        <v>41966</v>
      </c>
      <c r="D198" s="19">
        <v>41968</v>
      </c>
      <c r="E198" s="17" t="s">
        <v>2</v>
      </c>
      <c r="F198" s="17" t="s">
        <v>1856</v>
      </c>
      <c r="G198" s="17" t="s">
        <v>569</v>
      </c>
      <c r="H198" s="17" t="s">
        <v>8</v>
      </c>
      <c r="I198" s="17" t="s">
        <v>671</v>
      </c>
      <c r="J198" s="17" t="s">
        <v>795</v>
      </c>
      <c r="K198" s="17" t="s">
        <v>908</v>
      </c>
      <c r="L198" s="17">
        <v>90004</v>
      </c>
      <c r="M198" s="17" t="s">
        <v>957</v>
      </c>
      <c r="N198" s="17" t="s">
        <v>1970</v>
      </c>
      <c r="O198" s="17" t="s">
        <v>961</v>
      </c>
      <c r="P198" s="17" t="s">
        <v>962</v>
      </c>
      <c r="Q198" s="17" t="s">
        <v>1971</v>
      </c>
      <c r="R198" s="17">
        <v>29.99</v>
      </c>
      <c r="S198" s="17">
        <v>1</v>
      </c>
      <c r="T198" s="17" t="s">
        <v>1957</v>
      </c>
      <c r="U198" s="17" t="s">
        <v>1972</v>
      </c>
      <c r="V198" s="17">
        <v>0</v>
      </c>
      <c r="W198" s="17" t="s">
        <v>1020</v>
      </c>
      <c r="X198" s="17">
        <v>6.2979000000000003</v>
      </c>
      <c r="Y198" s="17">
        <v>2</v>
      </c>
      <c r="Z198" s="17">
        <v>2014</v>
      </c>
      <c r="AA198" s="17" t="s">
        <v>21</v>
      </c>
      <c r="AB198" s="17" t="s">
        <v>1079</v>
      </c>
    </row>
    <row r="199" spans="1:28" x14ac:dyDescent="0.25">
      <c r="A199" s="17">
        <v>1909</v>
      </c>
      <c r="B199" s="17" t="s">
        <v>1973</v>
      </c>
      <c r="C199" s="19">
        <v>42038</v>
      </c>
      <c r="D199" s="19">
        <v>42039</v>
      </c>
      <c r="E199" s="17" t="s">
        <v>2</v>
      </c>
      <c r="F199" s="17" t="s">
        <v>1397</v>
      </c>
      <c r="G199" s="17" t="s">
        <v>540</v>
      </c>
      <c r="H199" s="17" t="s">
        <v>9</v>
      </c>
      <c r="I199" s="17" t="s">
        <v>671</v>
      </c>
      <c r="J199" s="17" t="s">
        <v>795</v>
      </c>
      <c r="K199" s="17" t="s">
        <v>908</v>
      </c>
      <c r="L199" s="17">
        <v>90008</v>
      </c>
      <c r="M199" s="17" t="s">
        <v>957</v>
      </c>
      <c r="N199" s="17" t="s">
        <v>1974</v>
      </c>
      <c r="O199" s="17" t="s">
        <v>959</v>
      </c>
      <c r="P199" s="17" t="s">
        <v>1115</v>
      </c>
      <c r="Q199" s="17" t="s">
        <v>1975</v>
      </c>
      <c r="R199" s="17">
        <v>136.91999999999999</v>
      </c>
      <c r="S199" s="17">
        <v>4</v>
      </c>
      <c r="T199" s="17" t="s">
        <v>1976</v>
      </c>
      <c r="U199" s="17" t="s">
        <v>1977</v>
      </c>
      <c r="V199" s="17">
        <v>0</v>
      </c>
      <c r="W199" s="17" t="s">
        <v>1020</v>
      </c>
      <c r="X199" s="17">
        <v>41.076000000000001</v>
      </c>
      <c r="Y199" s="17">
        <v>1</v>
      </c>
      <c r="Z199" s="17">
        <v>2015</v>
      </c>
      <c r="AA199" s="17" t="s">
        <v>15</v>
      </c>
      <c r="AB199" s="17" t="s">
        <v>1061</v>
      </c>
    </row>
    <row r="200" spans="1:28" x14ac:dyDescent="0.25">
      <c r="A200" s="17">
        <v>1911</v>
      </c>
      <c r="B200" s="17" t="s">
        <v>1978</v>
      </c>
      <c r="C200" s="19">
        <v>42689</v>
      </c>
      <c r="D200" s="19">
        <v>42696</v>
      </c>
      <c r="E200" s="17" t="s">
        <v>5</v>
      </c>
      <c r="F200" s="17" t="s">
        <v>1979</v>
      </c>
      <c r="G200" s="17" t="s">
        <v>607</v>
      </c>
      <c r="H200" s="17" t="s">
        <v>9</v>
      </c>
      <c r="I200" s="17" t="s">
        <v>671</v>
      </c>
      <c r="J200" s="17" t="s">
        <v>795</v>
      </c>
      <c r="K200" s="17" t="s">
        <v>908</v>
      </c>
      <c r="L200" s="17">
        <v>90008</v>
      </c>
      <c r="M200" s="17" t="s">
        <v>957</v>
      </c>
      <c r="N200" s="17" t="s">
        <v>1430</v>
      </c>
      <c r="O200" s="17" t="s">
        <v>961</v>
      </c>
      <c r="P200" s="17" t="s">
        <v>962</v>
      </c>
      <c r="Q200" s="17" t="s">
        <v>1921</v>
      </c>
      <c r="R200" s="17">
        <v>99.39</v>
      </c>
      <c r="S200" s="17">
        <v>3</v>
      </c>
      <c r="T200" s="17" t="s">
        <v>1922</v>
      </c>
      <c r="U200" s="17" t="s">
        <v>1980</v>
      </c>
      <c r="V200" s="17">
        <v>0</v>
      </c>
      <c r="W200" s="17" t="s">
        <v>1020</v>
      </c>
      <c r="X200" s="17">
        <v>40.749899999999997</v>
      </c>
      <c r="Y200" s="17">
        <v>7</v>
      </c>
      <c r="Z200" s="17">
        <v>2016</v>
      </c>
      <c r="AA200" s="17" t="s">
        <v>21</v>
      </c>
      <c r="AB200" s="17" t="s">
        <v>1021</v>
      </c>
    </row>
    <row r="201" spans="1:28" x14ac:dyDescent="0.25">
      <c r="A201" s="17">
        <v>2475</v>
      </c>
      <c r="B201" s="17" t="s">
        <v>1981</v>
      </c>
      <c r="C201" s="19">
        <v>42677</v>
      </c>
      <c r="D201" s="19">
        <v>42680</v>
      </c>
      <c r="E201" s="17" t="s">
        <v>2</v>
      </c>
      <c r="F201" s="17" t="s">
        <v>1982</v>
      </c>
      <c r="G201" s="17" t="s">
        <v>525</v>
      </c>
      <c r="H201" s="17" t="s">
        <v>8</v>
      </c>
      <c r="I201" s="17" t="s">
        <v>671</v>
      </c>
      <c r="J201" s="17" t="s">
        <v>795</v>
      </c>
      <c r="K201" s="17" t="s">
        <v>908</v>
      </c>
      <c r="L201" s="17">
        <v>90032</v>
      </c>
      <c r="M201" s="17" t="s">
        <v>957</v>
      </c>
      <c r="N201" s="17" t="s">
        <v>1983</v>
      </c>
      <c r="O201" s="17" t="s">
        <v>961</v>
      </c>
      <c r="P201" s="17" t="s">
        <v>962</v>
      </c>
      <c r="Q201" s="17" t="s">
        <v>1984</v>
      </c>
      <c r="R201" s="17">
        <v>82.95</v>
      </c>
      <c r="S201" s="17">
        <v>5</v>
      </c>
      <c r="T201" s="17" t="s">
        <v>1985</v>
      </c>
      <c r="U201" s="17" t="s">
        <v>1986</v>
      </c>
      <c r="V201" s="17">
        <v>0</v>
      </c>
      <c r="W201" s="17" t="s">
        <v>1020</v>
      </c>
      <c r="X201" s="17">
        <v>29.032499999999999</v>
      </c>
      <c r="Y201" s="17">
        <v>3</v>
      </c>
      <c r="Z201" s="17">
        <v>2016</v>
      </c>
      <c r="AA201" s="17" t="s">
        <v>21</v>
      </c>
      <c r="AB201" s="17" t="s">
        <v>1021</v>
      </c>
    </row>
    <row r="202" spans="1:28" x14ac:dyDescent="0.25">
      <c r="A202" s="17">
        <v>2989</v>
      </c>
      <c r="B202" s="17" t="s">
        <v>1987</v>
      </c>
      <c r="C202" s="19">
        <v>42421</v>
      </c>
      <c r="D202" s="19">
        <v>42426</v>
      </c>
      <c r="E202" s="17" t="s">
        <v>4</v>
      </c>
      <c r="F202" s="17" t="s">
        <v>1988</v>
      </c>
      <c r="G202" s="17" t="s">
        <v>438</v>
      </c>
      <c r="H202" s="17" t="s">
        <v>9</v>
      </c>
      <c r="I202" s="17" t="s">
        <v>671</v>
      </c>
      <c r="J202" s="17" t="s">
        <v>795</v>
      </c>
      <c r="K202" s="17" t="s">
        <v>908</v>
      </c>
      <c r="L202" s="17">
        <v>90032</v>
      </c>
      <c r="M202" s="17" t="s">
        <v>957</v>
      </c>
      <c r="N202" s="17" t="s">
        <v>1989</v>
      </c>
      <c r="O202" s="17" t="s">
        <v>961</v>
      </c>
      <c r="P202" s="17" t="s">
        <v>962</v>
      </c>
      <c r="Q202" s="17" t="s">
        <v>1990</v>
      </c>
      <c r="R202" s="17">
        <v>12.99</v>
      </c>
      <c r="S202" s="17">
        <v>1</v>
      </c>
      <c r="T202" s="17" t="s">
        <v>1991</v>
      </c>
      <c r="U202" s="17" t="s">
        <v>1992</v>
      </c>
      <c r="V202" s="17">
        <v>0</v>
      </c>
      <c r="W202" s="17" t="s">
        <v>1020</v>
      </c>
      <c r="X202" s="17">
        <v>0.77939999999999998</v>
      </c>
      <c r="Y202" s="17">
        <v>5</v>
      </c>
      <c r="Z202" s="17">
        <v>2016</v>
      </c>
      <c r="AA202" s="17" t="s">
        <v>15</v>
      </c>
      <c r="AB202" s="17" t="s">
        <v>1021</v>
      </c>
    </row>
    <row r="203" spans="1:28" x14ac:dyDescent="0.25">
      <c r="A203" s="17">
        <v>3423</v>
      </c>
      <c r="B203" s="17" t="s">
        <v>1993</v>
      </c>
      <c r="C203" s="19">
        <v>42518</v>
      </c>
      <c r="D203" s="19">
        <v>42524</v>
      </c>
      <c r="E203" s="17" t="s">
        <v>5</v>
      </c>
      <c r="F203" s="17" t="s">
        <v>1281</v>
      </c>
      <c r="G203" s="17" t="s">
        <v>157</v>
      </c>
      <c r="H203" s="17" t="s">
        <v>8</v>
      </c>
      <c r="I203" s="17" t="s">
        <v>671</v>
      </c>
      <c r="J203" s="17" t="s">
        <v>795</v>
      </c>
      <c r="K203" s="17" t="s">
        <v>908</v>
      </c>
      <c r="L203" s="17">
        <v>90004</v>
      </c>
      <c r="M203" s="17" t="s">
        <v>957</v>
      </c>
      <c r="N203" s="17" t="s">
        <v>1994</v>
      </c>
      <c r="O203" s="17" t="s">
        <v>961</v>
      </c>
      <c r="P203" s="17" t="s">
        <v>962</v>
      </c>
      <c r="Q203" s="17" t="s">
        <v>1995</v>
      </c>
      <c r="R203" s="17">
        <v>131.6</v>
      </c>
      <c r="S203" s="17">
        <v>7</v>
      </c>
      <c r="T203" s="17" t="s">
        <v>1996</v>
      </c>
      <c r="U203" s="17" t="s">
        <v>1997</v>
      </c>
      <c r="V203" s="17">
        <v>0</v>
      </c>
      <c r="W203" s="17" t="s">
        <v>1020</v>
      </c>
      <c r="X203" s="17">
        <v>7.8959999999999999</v>
      </c>
      <c r="Y203" s="17">
        <v>6</v>
      </c>
      <c r="Z203" s="17">
        <v>2016</v>
      </c>
      <c r="AA203" s="17" t="s">
        <v>20</v>
      </c>
      <c r="AB203" s="17" t="s">
        <v>1021</v>
      </c>
    </row>
    <row r="204" spans="1:28" x14ac:dyDescent="0.25">
      <c r="A204" s="17">
        <v>3891</v>
      </c>
      <c r="B204" s="17" t="s">
        <v>1998</v>
      </c>
      <c r="C204" s="19">
        <v>42698</v>
      </c>
      <c r="D204" s="19">
        <v>42704</v>
      </c>
      <c r="E204" s="17" t="s">
        <v>5</v>
      </c>
      <c r="F204" s="17" t="s">
        <v>1495</v>
      </c>
      <c r="G204" s="17" t="s">
        <v>611</v>
      </c>
      <c r="H204" s="17" t="s">
        <v>9</v>
      </c>
      <c r="I204" s="17" t="s">
        <v>671</v>
      </c>
      <c r="J204" s="17" t="s">
        <v>795</v>
      </c>
      <c r="K204" s="17" t="s">
        <v>908</v>
      </c>
      <c r="L204" s="17">
        <v>90036</v>
      </c>
      <c r="M204" s="17" t="s">
        <v>957</v>
      </c>
      <c r="N204" s="17" t="s">
        <v>1999</v>
      </c>
      <c r="O204" s="17" t="s">
        <v>961</v>
      </c>
      <c r="P204" s="17" t="s">
        <v>962</v>
      </c>
      <c r="Q204" s="17" t="s">
        <v>2000</v>
      </c>
      <c r="R204" s="17">
        <v>659.9</v>
      </c>
      <c r="S204" s="17">
        <v>2</v>
      </c>
      <c r="T204" s="17" t="s">
        <v>2001</v>
      </c>
      <c r="U204" s="17" t="s">
        <v>2002</v>
      </c>
      <c r="V204" s="17">
        <v>0</v>
      </c>
      <c r="W204" s="17" t="s">
        <v>1020</v>
      </c>
      <c r="X204" s="17">
        <v>217.767</v>
      </c>
      <c r="Y204" s="17">
        <v>6</v>
      </c>
      <c r="Z204" s="17">
        <v>2016</v>
      </c>
      <c r="AA204" s="17" t="s">
        <v>21</v>
      </c>
      <c r="AB204" s="17" t="s">
        <v>1021</v>
      </c>
    </row>
    <row r="205" spans="1:28" x14ac:dyDescent="0.25">
      <c r="A205" s="17">
        <v>3893</v>
      </c>
      <c r="B205" s="17" t="s">
        <v>1998</v>
      </c>
      <c r="C205" s="19">
        <v>42698</v>
      </c>
      <c r="D205" s="19">
        <v>42704</v>
      </c>
      <c r="E205" s="17" t="s">
        <v>5</v>
      </c>
      <c r="F205" s="17" t="s">
        <v>1495</v>
      </c>
      <c r="G205" s="17" t="s">
        <v>611</v>
      </c>
      <c r="H205" s="17" t="s">
        <v>9</v>
      </c>
      <c r="I205" s="17" t="s">
        <v>671</v>
      </c>
      <c r="J205" s="17" t="s">
        <v>795</v>
      </c>
      <c r="K205" s="17" t="s">
        <v>908</v>
      </c>
      <c r="L205" s="17">
        <v>90036</v>
      </c>
      <c r="M205" s="17" t="s">
        <v>957</v>
      </c>
      <c r="N205" s="17" t="s">
        <v>2003</v>
      </c>
      <c r="O205" s="17" t="s">
        <v>961</v>
      </c>
      <c r="P205" s="17" t="s">
        <v>962</v>
      </c>
      <c r="Q205" s="17" t="s">
        <v>2004</v>
      </c>
      <c r="R205" s="17">
        <v>559.91999999999996</v>
      </c>
      <c r="S205" s="17">
        <v>8</v>
      </c>
      <c r="T205" s="17" t="s">
        <v>2005</v>
      </c>
      <c r="U205" s="17" t="s">
        <v>2006</v>
      </c>
      <c r="V205" s="17">
        <v>0</v>
      </c>
      <c r="W205" s="17" t="s">
        <v>1020</v>
      </c>
      <c r="X205" s="17">
        <v>190.37280000000001</v>
      </c>
      <c r="Y205" s="17">
        <v>6</v>
      </c>
      <c r="Z205" s="17">
        <v>2016</v>
      </c>
      <c r="AA205" s="17" t="s">
        <v>21</v>
      </c>
      <c r="AB205" s="17" t="s">
        <v>1021</v>
      </c>
    </row>
    <row r="206" spans="1:28" x14ac:dyDescent="0.25">
      <c r="A206" s="17">
        <v>4010</v>
      </c>
      <c r="B206" s="17" t="s">
        <v>2007</v>
      </c>
      <c r="C206" s="19">
        <v>42736</v>
      </c>
      <c r="D206" s="19">
        <v>42740</v>
      </c>
      <c r="E206" s="17" t="s">
        <v>5</v>
      </c>
      <c r="F206" s="17" t="s">
        <v>1710</v>
      </c>
      <c r="G206" s="17" t="s">
        <v>605</v>
      </c>
      <c r="H206" s="17" t="s">
        <v>8</v>
      </c>
      <c r="I206" s="17" t="s">
        <v>671</v>
      </c>
      <c r="J206" s="17" t="s">
        <v>795</v>
      </c>
      <c r="K206" s="17" t="s">
        <v>908</v>
      </c>
      <c r="L206" s="17">
        <v>90036</v>
      </c>
      <c r="M206" s="17" t="s">
        <v>957</v>
      </c>
      <c r="N206" s="17" t="s">
        <v>2008</v>
      </c>
      <c r="O206" s="17" t="s">
        <v>959</v>
      </c>
      <c r="P206" s="17" t="s">
        <v>1115</v>
      </c>
      <c r="Q206" s="17" t="s">
        <v>2009</v>
      </c>
      <c r="R206" s="17">
        <v>474.43</v>
      </c>
      <c r="S206" s="17">
        <v>11</v>
      </c>
      <c r="T206" s="17" t="s">
        <v>1699</v>
      </c>
      <c r="U206" s="17" t="s">
        <v>2010</v>
      </c>
      <c r="V206" s="17">
        <v>0</v>
      </c>
      <c r="W206" s="17" t="s">
        <v>1020</v>
      </c>
      <c r="X206" s="17">
        <v>199.26060000000001</v>
      </c>
      <c r="Y206" s="17">
        <v>4</v>
      </c>
      <c r="Z206" s="17">
        <v>2017</v>
      </c>
      <c r="AA206" s="17" t="s">
        <v>16</v>
      </c>
      <c r="AB206" s="17" t="s">
        <v>1036</v>
      </c>
    </row>
    <row r="207" spans="1:28" x14ac:dyDescent="0.25">
      <c r="A207" s="17">
        <v>4196</v>
      </c>
      <c r="B207" s="17" t="s">
        <v>2011</v>
      </c>
      <c r="C207" s="19">
        <v>42468</v>
      </c>
      <c r="D207" s="19">
        <v>42474</v>
      </c>
      <c r="E207" s="17" t="s">
        <v>5</v>
      </c>
      <c r="F207" s="17" t="s">
        <v>2012</v>
      </c>
      <c r="G207" s="17" t="s">
        <v>159</v>
      </c>
      <c r="H207" s="17" t="s">
        <v>8</v>
      </c>
      <c r="I207" s="17" t="s">
        <v>671</v>
      </c>
      <c r="J207" s="17" t="s">
        <v>795</v>
      </c>
      <c r="K207" s="17" t="s">
        <v>908</v>
      </c>
      <c r="L207" s="17">
        <v>90032</v>
      </c>
      <c r="M207" s="17" t="s">
        <v>957</v>
      </c>
      <c r="N207" s="17" t="s">
        <v>2013</v>
      </c>
      <c r="O207" s="17" t="s">
        <v>959</v>
      </c>
      <c r="P207" s="17" t="s">
        <v>1115</v>
      </c>
      <c r="Q207" s="17" t="s">
        <v>2014</v>
      </c>
      <c r="R207" s="17">
        <v>24.7</v>
      </c>
      <c r="S207" s="17">
        <v>5</v>
      </c>
      <c r="T207" s="17" t="s">
        <v>2015</v>
      </c>
      <c r="U207" s="17" t="s">
        <v>2016</v>
      </c>
      <c r="V207" s="17">
        <v>0</v>
      </c>
      <c r="W207" s="17" t="s">
        <v>1020</v>
      </c>
      <c r="X207" s="17">
        <v>10.374000000000001</v>
      </c>
      <c r="Y207" s="17">
        <v>6</v>
      </c>
      <c r="Z207" s="17">
        <v>2016</v>
      </c>
      <c r="AA207" s="17" t="s">
        <v>12</v>
      </c>
      <c r="AB207" s="17" t="s">
        <v>1021</v>
      </c>
    </row>
    <row r="208" spans="1:28" x14ac:dyDescent="0.25">
      <c r="A208" s="17">
        <v>4245</v>
      </c>
      <c r="B208" s="17" t="s">
        <v>2017</v>
      </c>
      <c r="C208" s="19">
        <v>41724</v>
      </c>
      <c r="D208" s="19">
        <v>41728</v>
      </c>
      <c r="E208" s="17" t="s">
        <v>5</v>
      </c>
      <c r="F208" s="17" t="s">
        <v>1612</v>
      </c>
      <c r="G208" s="17" t="s">
        <v>341</v>
      </c>
      <c r="H208" s="17" t="s">
        <v>9</v>
      </c>
      <c r="I208" s="17" t="s">
        <v>671</v>
      </c>
      <c r="J208" s="17" t="s">
        <v>795</v>
      </c>
      <c r="K208" s="17" t="s">
        <v>908</v>
      </c>
      <c r="L208" s="17">
        <v>90036</v>
      </c>
      <c r="M208" s="17" t="s">
        <v>957</v>
      </c>
      <c r="N208" s="17" t="s">
        <v>1915</v>
      </c>
      <c r="O208" s="17" t="s">
        <v>961</v>
      </c>
      <c r="P208" s="17" t="s">
        <v>962</v>
      </c>
      <c r="Q208" s="17" t="s">
        <v>1916</v>
      </c>
      <c r="R208" s="17">
        <v>66.3</v>
      </c>
      <c r="S208" s="17">
        <v>3</v>
      </c>
      <c r="T208" s="17" t="s">
        <v>1917</v>
      </c>
      <c r="U208" s="17" t="s">
        <v>2018</v>
      </c>
      <c r="V208" s="17">
        <v>0</v>
      </c>
      <c r="W208" s="17" t="s">
        <v>1020</v>
      </c>
      <c r="X208" s="17">
        <v>8.6189999999999998</v>
      </c>
      <c r="Y208" s="17">
        <v>4</v>
      </c>
      <c r="Z208" s="17">
        <v>2014</v>
      </c>
      <c r="AA208" s="17" t="s">
        <v>19</v>
      </c>
      <c r="AB208" s="17" t="s">
        <v>1079</v>
      </c>
    </row>
    <row r="209" spans="1:28" x14ac:dyDescent="0.25">
      <c r="A209" s="17">
        <v>4449</v>
      </c>
      <c r="B209" s="17" t="s">
        <v>2019</v>
      </c>
      <c r="C209" s="19">
        <v>42174</v>
      </c>
      <c r="D209" s="19">
        <v>42178</v>
      </c>
      <c r="E209" s="17" t="s">
        <v>5</v>
      </c>
      <c r="F209" s="17" t="s">
        <v>1920</v>
      </c>
      <c r="G209" s="17" t="s">
        <v>409</v>
      </c>
      <c r="H209" s="17" t="s">
        <v>8</v>
      </c>
      <c r="I209" s="17" t="s">
        <v>671</v>
      </c>
      <c r="J209" s="17" t="s">
        <v>795</v>
      </c>
      <c r="K209" s="17" t="s">
        <v>908</v>
      </c>
      <c r="L209" s="17">
        <v>90032</v>
      </c>
      <c r="M209" s="17" t="s">
        <v>957</v>
      </c>
      <c r="N209" s="17" t="s">
        <v>1687</v>
      </c>
      <c r="O209" s="17" t="s">
        <v>959</v>
      </c>
      <c r="P209" s="17" t="s">
        <v>1115</v>
      </c>
      <c r="Q209" s="17" t="s">
        <v>1688</v>
      </c>
      <c r="R209" s="17">
        <v>12.56</v>
      </c>
      <c r="S209" s="17">
        <v>2</v>
      </c>
      <c r="T209" s="17" t="s">
        <v>1689</v>
      </c>
      <c r="U209" s="17" t="s">
        <v>2020</v>
      </c>
      <c r="V209" s="17">
        <v>0</v>
      </c>
      <c r="W209" s="17" t="s">
        <v>1020</v>
      </c>
      <c r="X209" s="17">
        <v>4.0191999999999997</v>
      </c>
      <c r="Y209" s="17">
        <v>4</v>
      </c>
      <c r="Z209" s="17">
        <v>2015</v>
      </c>
      <c r="AA209" s="17" t="s">
        <v>18</v>
      </c>
      <c r="AB209" s="17" t="s">
        <v>1061</v>
      </c>
    </row>
    <row r="210" spans="1:28" x14ac:dyDescent="0.25">
      <c r="A210" s="17">
        <v>4795</v>
      </c>
      <c r="B210" s="17" t="s">
        <v>2021</v>
      </c>
      <c r="C210" s="19">
        <v>42079</v>
      </c>
      <c r="D210" s="19">
        <v>42086</v>
      </c>
      <c r="E210" s="17" t="s">
        <v>5</v>
      </c>
      <c r="F210" s="17" t="s">
        <v>2022</v>
      </c>
      <c r="G210" s="17" t="s">
        <v>476</v>
      </c>
      <c r="H210" s="17" t="s">
        <v>9</v>
      </c>
      <c r="I210" s="17" t="s">
        <v>671</v>
      </c>
      <c r="J210" s="17" t="s">
        <v>795</v>
      </c>
      <c r="K210" s="17" t="s">
        <v>908</v>
      </c>
      <c r="L210" s="17">
        <v>90036</v>
      </c>
      <c r="M210" s="17" t="s">
        <v>957</v>
      </c>
      <c r="N210" s="17" t="s">
        <v>2008</v>
      </c>
      <c r="O210" s="17" t="s">
        <v>959</v>
      </c>
      <c r="P210" s="17" t="s">
        <v>1115</v>
      </c>
      <c r="Q210" s="17" t="s">
        <v>2009</v>
      </c>
      <c r="R210" s="17">
        <v>43.13</v>
      </c>
      <c r="S210" s="17">
        <v>1</v>
      </c>
      <c r="T210" s="17" t="s">
        <v>1699</v>
      </c>
      <c r="U210" s="17" t="s">
        <v>2023</v>
      </c>
      <c r="V210" s="17">
        <v>0</v>
      </c>
      <c r="W210" s="17" t="s">
        <v>1020</v>
      </c>
      <c r="X210" s="17">
        <v>18.114599999999999</v>
      </c>
      <c r="Y210" s="17">
        <v>7</v>
      </c>
      <c r="Z210" s="17">
        <v>2015</v>
      </c>
      <c r="AA210" s="17" t="s">
        <v>19</v>
      </c>
      <c r="AB210" s="17" t="s">
        <v>1061</v>
      </c>
    </row>
    <row r="211" spans="1:28" x14ac:dyDescent="0.25">
      <c r="A211" s="17">
        <v>4858</v>
      </c>
      <c r="B211" s="17" t="s">
        <v>2024</v>
      </c>
      <c r="C211" s="19">
        <v>42017</v>
      </c>
      <c r="D211" s="19">
        <v>42021</v>
      </c>
      <c r="E211" s="17" t="s">
        <v>5</v>
      </c>
      <c r="F211" s="17" t="s">
        <v>2025</v>
      </c>
      <c r="G211" s="17" t="s">
        <v>521</v>
      </c>
      <c r="H211" s="17" t="s">
        <v>8</v>
      </c>
      <c r="I211" s="17" t="s">
        <v>671</v>
      </c>
      <c r="J211" s="17" t="s">
        <v>795</v>
      </c>
      <c r="K211" s="17" t="s">
        <v>908</v>
      </c>
      <c r="L211" s="17">
        <v>90004</v>
      </c>
      <c r="M211" s="17" t="s">
        <v>957</v>
      </c>
      <c r="N211" s="17" t="s">
        <v>2026</v>
      </c>
      <c r="O211" s="17" t="s">
        <v>959</v>
      </c>
      <c r="P211" s="17" t="s">
        <v>1115</v>
      </c>
      <c r="Q211" s="17" t="s">
        <v>2027</v>
      </c>
      <c r="R211" s="17">
        <v>77.599999999999994</v>
      </c>
      <c r="S211" s="17">
        <v>4</v>
      </c>
      <c r="T211" s="17" t="s">
        <v>2028</v>
      </c>
      <c r="U211" s="17" t="s">
        <v>2029</v>
      </c>
      <c r="V211" s="17">
        <v>0</v>
      </c>
      <c r="W211" s="17" t="s">
        <v>1020</v>
      </c>
      <c r="X211" s="17">
        <v>38.024000000000001</v>
      </c>
      <c r="Y211" s="17">
        <v>4</v>
      </c>
      <c r="Z211" s="17">
        <v>2015</v>
      </c>
      <c r="AA211" s="17" t="s">
        <v>16</v>
      </c>
      <c r="AB211" s="17" t="s">
        <v>1061</v>
      </c>
    </row>
    <row r="212" spans="1:28" x14ac:dyDescent="0.25">
      <c r="A212" s="17">
        <v>4859</v>
      </c>
      <c r="B212" s="17" t="s">
        <v>2024</v>
      </c>
      <c r="C212" s="19">
        <v>42017</v>
      </c>
      <c r="D212" s="19">
        <v>42021</v>
      </c>
      <c r="E212" s="17" t="s">
        <v>5</v>
      </c>
      <c r="F212" s="17" t="s">
        <v>2025</v>
      </c>
      <c r="G212" s="17" t="s">
        <v>521</v>
      </c>
      <c r="H212" s="17" t="s">
        <v>8</v>
      </c>
      <c r="I212" s="17" t="s">
        <v>671</v>
      </c>
      <c r="J212" s="17" t="s">
        <v>795</v>
      </c>
      <c r="K212" s="17" t="s">
        <v>908</v>
      </c>
      <c r="L212" s="17">
        <v>90004</v>
      </c>
      <c r="M212" s="17" t="s">
        <v>957</v>
      </c>
      <c r="N212" s="17" t="s">
        <v>2030</v>
      </c>
      <c r="O212" s="17" t="s">
        <v>959</v>
      </c>
      <c r="P212" s="17" t="s">
        <v>1115</v>
      </c>
      <c r="Q212" s="17" t="s">
        <v>2031</v>
      </c>
      <c r="R212" s="17">
        <v>464.85</v>
      </c>
      <c r="S212" s="17">
        <v>9</v>
      </c>
      <c r="T212" s="17" t="s">
        <v>2032</v>
      </c>
      <c r="U212" s="17" t="s">
        <v>2033</v>
      </c>
      <c r="V212" s="17">
        <v>0</v>
      </c>
      <c r="W212" s="17" t="s">
        <v>1020</v>
      </c>
      <c r="X212" s="17">
        <v>92.97</v>
      </c>
      <c r="Y212" s="17">
        <v>4</v>
      </c>
      <c r="Z212" s="17">
        <v>2015</v>
      </c>
      <c r="AA212" s="17" t="s">
        <v>16</v>
      </c>
      <c r="AB212" s="17" t="s">
        <v>1061</v>
      </c>
    </row>
    <row r="213" spans="1:28" x14ac:dyDescent="0.25">
      <c r="A213" s="17">
        <v>5001</v>
      </c>
      <c r="B213" s="17" t="s">
        <v>2034</v>
      </c>
      <c r="C213" s="19">
        <v>42862</v>
      </c>
      <c r="D213" s="19">
        <v>42867</v>
      </c>
      <c r="E213" s="17" t="s">
        <v>5</v>
      </c>
      <c r="F213" s="17" t="s">
        <v>2035</v>
      </c>
      <c r="G213" s="17" t="s">
        <v>31</v>
      </c>
      <c r="H213" s="17" t="s">
        <v>10</v>
      </c>
      <c r="I213" s="17" t="s">
        <v>671</v>
      </c>
      <c r="J213" s="17" t="s">
        <v>795</v>
      </c>
      <c r="K213" s="17" t="s">
        <v>908</v>
      </c>
      <c r="L213" s="17">
        <v>90004</v>
      </c>
      <c r="M213" s="17" t="s">
        <v>957</v>
      </c>
      <c r="N213" s="17" t="s">
        <v>2036</v>
      </c>
      <c r="O213" s="17" t="s">
        <v>961</v>
      </c>
      <c r="P213" s="17" t="s">
        <v>962</v>
      </c>
      <c r="Q213" s="17" t="s">
        <v>2037</v>
      </c>
      <c r="R213" s="17">
        <v>79.989999999999995</v>
      </c>
      <c r="S213" s="17">
        <v>1</v>
      </c>
      <c r="T213" s="17" t="s">
        <v>1448</v>
      </c>
      <c r="U213" s="17" t="s">
        <v>2038</v>
      </c>
      <c r="V213" s="17">
        <v>0</v>
      </c>
      <c r="W213" s="17" t="s">
        <v>1020</v>
      </c>
      <c r="X213" s="17">
        <v>28.796399999999998</v>
      </c>
      <c r="Y213" s="17">
        <v>5</v>
      </c>
      <c r="Z213" s="17">
        <v>2017</v>
      </c>
      <c r="AA213" s="17" t="s">
        <v>20</v>
      </c>
      <c r="AB213" s="17" t="s">
        <v>1036</v>
      </c>
    </row>
    <row r="214" spans="1:28" x14ac:dyDescent="0.25">
      <c r="A214" s="17">
        <v>5018</v>
      </c>
      <c r="B214" s="17" t="s">
        <v>2039</v>
      </c>
      <c r="C214" s="19">
        <v>41958</v>
      </c>
      <c r="D214" s="19">
        <v>41961</v>
      </c>
      <c r="E214" s="17" t="s">
        <v>2</v>
      </c>
      <c r="F214" s="17" t="s">
        <v>2040</v>
      </c>
      <c r="G214" s="17" t="s">
        <v>589</v>
      </c>
      <c r="H214" s="17" t="s">
        <v>8</v>
      </c>
      <c r="I214" s="17" t="s">
        <v>671</v>
      </c>
      <c r="J214" s="17" t="s">
        <v>795</v>
      </c>
      <c r="K214" s="17" t="s">
        <v>908</v>
      </c>
      <c r="L214" s="17">
        <v>90008</v>
      </c>
      <c r="M214" s="17" t="s">
        <v>957</v>
      </c>
      <c r="N214" s="17" t="s">
        <v>2041</v>
      </c>
      <c r="O214" s="17" t="s">
        <v>959</v>
      </c>
      <c r="P214" s="17" t="s">
        <v>1115</v>
      </c>
      <c r="Q214" s="17" t="s">
        <v>2042</v>
      </c>
      <c r="R214" s="17">
        <v>10.11</v>
      </c>
      <c r="S214" s="17">
        <v>3</v>
      </c>
      <c r="T214" s="17" t="s">
        <v>2043</v>
      </c>
      <c r="U214" s="17" t="s">
        <v>2044</v>
      </c>
      <c r="V214" s="17">
        <v>0</v>
      </c>
      <c r="W214" s="17" t="s">
        <v>1020</v>
      </c>
      <c r="X214" s="17">
        <v>3.2351999999999999</v>
      </c>
      <c r="Y214" s="17">
        <v>3</v>
      </c>
      <c r="Z214" s="17">
        <v>2014</v>
      </c>
      <c r="AA214" s="17" t="s">
        <v>21</v>
      </c>
      <c r="AB214" s="17" t="s">
        <v>1079</v>
      </c>
    </row>
    <row r="215" spans="1:28" x14ac:dyDescent="0.25">
      <c r="A215" s="17">
        <v>5019</v>
      </c>
      <c r="B215" s="17" t="s">
        <v>2039</v>
      </c>
      <c r="C215" s="19">
        <v>41958</v>
      </c>
      <c r="D215" s="19">
        <v>41961</v>
      </c>
      <c r="E215" s="17" t="s">
        <v>2</v>
      </c>
      <c r="F215" s="17" t="s">
        <v>2040</v>
      </c>
      <c r="G215" s="17" t="s">
        <v>589</v>
      </c>
      <c r="H215" s="17" t="s">
        <v>8</v>
      </c>
      <c r="I215" s="17" t="s">
        <v>671</v>
      </c>
      <c r="J215" s="17" t="s">
        <v>795</v>
      </c>
      <c r="K215" s="17" t="s">
        <v>908</v>
      </c>
      <c r="L215" s="17">
        <v>90008</v>
      </c>
      <c r="M215" s="17" t="s">
        <v>957</v>
      </c>
      <c r="N215" s="17" t="s">
        <v>1430</v>
      </c>
      <c r="O215" s="17" t="s">
        <v>961</v>
      </c>
      <c r="P215" s="17" t="s">
        <v>962</v>
      </c>
      <c r="Q215" s="17" t="s">
        <v>1431</v>
      </c>
      <c r="R215" s="17">
        <v>772.47</v>
      </c>
      <c r="S215" s="17">
        <v>3</v>
      </c>
      <c r="T215" s="17" t="s">
        <v>1432</v>
      </c>
      <c r="U215" s="17" t="s">
        <v>2045</v>
      </c>
      <c r="V215" s="17">
        <v>0</v>
      </c>
      <c r="W215" s="17" t="s">
        <v>1020</v>
      </c>
      <c r="X215" s="17">
        <v>146.76929999999999</v>
      </c>
      <c r="Y215" s="17">
        <v>3</v>
      </c>
      <c r="Z215" s="17">
        <v>2014</v>
      </c>
      <c r="AA215" s="17" t="s">
        <v>21</v>
      </c>
      <c r="AB215" s="17" t="s">
        <v>1079</v>
      </c>
    </row>
    <row r="216" spans="1:28" x14ac:dyDescent="0.25">
      <c r="A216" s="17">
        <v>5044</v>
      </c>
      <c r="B216" s="17" t="s">
        <v>2046</v>
      </c>
      <c r="C216" s="19">
        <v>42684</v>
      </c>
      <c r="D216" s="19">
        <v>42687</v>
      </c>
      <c r="E216" s="17" t="s">
        <v>4</v>
      </c>
      <c r="F216" s="17" t="s">
        <v>2047</v>
      </c>
      <c r="G216" s="17" t="s">
        <v>72</v>
      </c>
      <c r="H216" s="17" t="s">
        <v>8</v>
      </c>
      <c r="I216" s="17" t="s">
        <v>671</v>
      </c>
      <c r="J216" s="17" t="s">
        <v>795</v>
      </c>
      <c r="K216" s="17" t="s">
        <v>908</v>
      </c>
      <c r="L216" s="17">
        <v>90036</v>
      </c>
      <c r="M216" s="17" t="s">
        <v>957</v>
      </c>
      <c r="N216" s="17" t="s">
        <v>2048</v>
      </c>
      <c r="O216" s="17" t="s">
        <v>959</v>
      </c>
      <c r="P216" s="17" t="s">
        <v>1115</v>
      </c>
      <c r="Q216" s="17" t="s">
        <v>2049</v>
      </c>
      <c r="R216" s="17">
        <v>467.46</v>
      </c>
      <c r="S216" s="17">
        <v>9</v>
      </c>
      <c r="T216" s="17" t="s">
        <v>2050</v>
      </c>
      <c r="U216" s="17" t="s">
        <v>2051</v>
      </c>
      <c r="V216" s="17">
        <v>0</v>
      </c>
      <c r="W216" s="17" t="s">
        <v>1020</v>
      </c>
      <c r="X216" s="17">
        <v>191.65860000000001</v>
      </c>
      <c r="Y216" s="17">
        <v>3</v>
      </c>
      <c r="Z216" s="17">
        <v>2016</v>
      </c>
      <c r="AA216" s="17" t="s">
        <v>21</v>
      </c>
      <c r="AB216" s="17" t="s">
        <v>1021</v>
      </c>
    </row>
    <row r="217" spans="1:28" x14ac:dyDescent="0.25">
      <c r="A217" s="17">
        <v>5179</v>
      </c>
      <c r="B217" s="17" t="s">
        <v>2052</v>
      </c>
      <c r="C217" s="19">
        <v>42107</v>
      </c>
      <c r="D217" s="19">
        <v>42113</v>
      </c>
      <c r="E217" s="17" t="s">
        <v>5</v>
      </c>
      <c r="F217" s="17" t="s">
        <v>2053</v>
      </c>
      <c r="G217" s="17" t="s">
        <v>101</v>
      </c>
      <c r="H217" s="17" t="s">
        <v>9</v>
      </c>
      <c r="I217" s="17" t="s">
        <v>671</v>
      </c>
      <c r="J217" s="17" t="s">
        <v>795</v>
      </c>
      <c r="K217" s="17" t="s">
        <v>908</v>
      </c>
      <c r="L217" s="17">
        <v>90036</v>
      </c>
      <c r="M217" s="17" t="s">
        <v>957</v>
      </c>
      <c r="N217" s="17" t="s">
        <v>2054</v>
      </c>
      <c r="O217" s="17" t="s">
        <v>959</v>
      </c>
      <c r="P217" s="17" t="s">
        <v>1115</v>
      </c>
      <c r="Q217" s="17" t="s">
        <v>2055</v>
      </c>
      <c r="R217" s="17">
        <v>37.68</v>
      </c>
      <c r="S217" s="17">
        <v>2</v>
      </c>
      <c r="T217" s="17" t="s">
        <v>2056</v>
      </c>
      <c r="U217" s="17" t="s">
        <v>2057</v>
      </c>
      <c r="V217" s="17">
        <v>0</v>
      </c>
      <c r="W217" s="17" t="s">
        <v>1020</v>
      </c>
      <c r="X217" s="17">
        <v>15.8256</v>
      </c>
      <c r="Y217" s="17">
        <v>6</v>
      </c>
      <c r="Z217" s="17">
        <v>2015</v>
      </c>
      <c r="AA217" s="17" t="s">
        <v>12</v>
      </c>
      <c r="AB217" s="17" t="s">
        <v>1061</v>
      </c>
    </row>
    <row r="218" spans="1:28" x14ac:dyDescent="0.25">
      <c r="A218" s="17">
        <v>5272</v>
      </c>
      <c r="B218" s="17" t="s">
        <v>2058</v>
      </c>
      <c r="C218" s="19">
        <v>42751</v>
      </c>
      <c r="D218" s="19">
        <v>42751</v>
      </c>
      <c r="E218" s="17" t="s">
        <v>3</v>
      </c>
      <c r="F218" s="17" t="s">
        <v>2059</v>
      </c>
      <c r="G218" s="17" t="s">
        <v>299</v>
      </c>
      <c r="H218" s="17" t="s">
        <v>9</v>
      </c>
      <c r="I218" s="17" t="s">
        <v>671</v>
      </c>
      <c r="J218" s="17" t="s">
        <v>795</v>
      </c>
      <c r="K218" s="17" t="s">
        <v>908</v>
      </c>
      <c r="L218" s="17">
        <v>90008</v>
      </c>
      <c r="M218" s="17" t="s">
        <v>957</v>
      </c>
      <c r="N218" s="17" t="s">
        <v>1893</v>
      </c>
      <c r="O218" s="17" t="s">
        <v>959</v>
      </c>
      <c r="P218" s="17" t="s">
        <v>1115</v>
      </c>
      <c r="Q218" s="17" t="s">
        <v>1894</v>
      </c>
      <c r="R218" s="17">
        <v>27.92</v>
      </c>
      <c r="S218" s="17">
        <v>4</v>
      </c>
      <c r="T218" s="17" t="s">
        <v>1895</v>
      </c>
      <c r="U218" s="17" t="s">
        <v>2060</v>
      </c>
      <c r="V218" s="17">
        <v>0</v>
      </c>
      <c r="W218" s="17" t="s">
        <v>1020</v>
      </c>
      <c r="X218" s="17">
        <v>8.0968</v>
      </c>
      <c r="Y218" s="17">
        <v>0</v>
      </c>
      <c r="Z218" s="17">
        <v>2017</v>
      </c>
      <c r="AA218" s="17" t="s">
        <v>16</v>
      </c>
      <c r="AB218" s="17" t="s">
        <v>1036</v>
      </c>
    </row>
    <row r="219" spans="1:28" x14ac:dyDescent="0.25">
      <c r="A219" s="17">
        <v>5436</v>
      </c>
      <c r="B219" s="17" t="s">
        <v>2061</v>
      </c>
      <c r="C219" s="19">
        <v>42296</v>
      </c>
      <c r="D219" s="19">
        <v>42301</v>
      </c>
      <c r="E219" s="17" t="s">
        <v>5</v>
      </c>
      <c r="F219" s="17" t="s">
        <v>2062</v>
      </c>
      <c r="G219" s="17" t="s">
        <v>978</v>
      </c>
      <c r="H219" s="17" t="s">
        <v>10</v>
      </c>
      <c r="I219" s="17" t="s">
        <v>671</v>
      </c>
      <c r="J219" s="17" t="s">
        <v>795</v>
      </c>
      <c r="K219" s="17" t="s">
        <v>908</v>
      </c>
      <c r="L219" s="17">
        <v>90008</v>
      </c>
      <c r="M219" s="17" t="s">
        <v>957</v>
      </c>
      <c r="N219" s="17" t="s">
        <v>2063</v>
      </c>
      <c r="O219" s="17" t="s">
        <v>961</v>
      </c>
      <c r="P219" s="17" t="s">
        <v>962</v>
      </c>
      <c r="Q219" s="17" t="s">
        <v>2064</v>
      </c>
      <c r="R219" s="17">
        <v>270</v>
      </c>
      <c r="S219" s="17">
        <v>3</v>
      </c>
      <c r="T219" s="17" t="s">
        <v>2065</v>
      </c>
      <c r="U219" s="17" t="s">
        <v>2066</v>
      </c>
      <c r="V219" s="17">
        <v>0</v>
      </c>
      <c r="W219" s="17" t="s">
        <v>1020</v>
      </c>
      <c r="X219" s="17">
        <v>97.2</v>
      </c>
      <c r="Y219" s="17">
        <v>5</v>
      </c>
      <c r="Z219" s="17">
        <v>2015</v>
      </c>
      <c r="AA219" s="17" t="s">
        <v>22</v>
      </c>
      <c r="AB219" s="17" t="s">
        <v>1061</v>
      </c>
    </row>
    <row r="220" spans="1:28" x14ac:dyDescent="0.25">
      <c r="A220" s="17">
        <v>5462</v>
      </c>
      <c r="B220" s="17" t="s">
        <v>2067</v>
      </c>
      <c r="C220" s="19">
        <v>43006</v>
      </c>
      <c r="D220" s="19">
        <v>43012</v>
      </c>
      <c r="E220" s="17" t="s">
        <v>5</v>
      </c>
      <c r="F220" s="17" t="s">
        <v>2068</v>
      </c>
      <c r="G220" s="17" t="s">
        <v>2069</v>
      </c>
      <c r="H220" s="17" t="s">
        <v>8</v>
      </c>
      <c r="I220" s="17" t="s">
        <v>671</v>
      </c>
      <c r="J220" s="17" t="s">
        <v>795</v>
      </c>
      <c r="K220" s="17" t="s">
        <v>908</v>
      </c>
      <c r="L220" s="17">
        <v>90032</v>
      </c>
      <c r="M220" s="17" t="s">
        <v>957</v>
      </c>
      <c r="N220" s="17" t="s">
        <v>2070</v>
      </c>
      <c r="O220" s="17" t="s">
        <v>959</v>
      </c>
      <c r="P220" s="17" t="s">
        <v>1115</v>
      </c>
      <c r="Q220" s="17" t="s">
        <v>2071</v>
      </c>
      <c r="R220" s="17">
        <v>9.24</v>
      </c>
      <c r="S220" s="17">
        <v>3</v>
      </c>
      <c r="T220" s="17" t="s">
        <v>1863</v>
      </c>
      <c r="U220" s="17" t="s">
        <v>2072</v>
      </c>
      <c r="V220" s="17">
        <v>0</v>
      </c>
      <c r="W220" s="17" t="s">
        <v>1020</v>
      </c>
      <c r="X220" s="17">
        <v>4.4352</v>
      </c>
      <c r="Y220" s="17">
        <v>6</v>
      </c>
      <c r="Z220" s="17">
        <v>2017</v>
      </c>
      <c r="AA220" s="17" t="s">
        <v>23</v>
      </c>
      <c r="AB220" s="17" t="s">
        <v>1036</v>
      </c>
    </row>
    <row r="221" spans="1:28" x14ac:dyDescent="0.25">
      <c r="A221" s="17">
        <v>5624</v>
      </c>
      <c r="B221" s="17" t="s">
        <v>2073</v>
      </c>
      <c r="C221" s="19">
        <v>42667</v>
      </c>
      <c r="D221" s="19">
        <v>42671</v>
      </c>
      <c r="E221" s="17" t="s">
        <v>4</v>
      </c>
      <c r="F221" s="17" t="s">
        <v>2074</v>
      </c>
      <c r="G221" s="17" t="s">
        <v>660</v>
      </c>
      <c r="H221" s="17" t="s">
        <v>9</v>
      </c>
      <c r="I221" s="17" t="s">
        <v>671</v>
      </c>
      <c r="J221" s="17" t="s">
        <v>795</v>
      </c>
      <c r="K221" s="17" t="s">
        <v>908</v>
      </c>
      <c r="L221" s="17">
        <v>90032</v>
      </c>
      <c r="M221" s="17" t="s">
        <v>957</v>
      </c>
      <c r="N221" s="17" t="s">
        <v>1845</v>
      </c>
      <c r="O221" s="17" t="s">
        <v>961</v>
      </c>
      <c r="P221" s="17" t="s">
        <v>962</v>
      </c>
      <c r="Q221" s="17" t="s">
        <v>1846</v>
      </c>
      <c r="R221" s="17">
        <v>100</v>
      </c>
      <c r="S221" s="17">
        <v>4</v>
      </c>
      <c r="T221" s="17" t="s">
        <v>1847</v>
      </c>
      <c r="U221" s="17" t="s">
        <v>1137</v>
      </c>
      <c r="V221" s="17">
        <v>0</v>
      </c>
      <c r="W221" s="17" t="s">
        <v>1020</v>
      </c>
      <c r="X221" s="17">
        <v>21</v>
      </c>
      <c r="Y221" s="17">
        <v>4</v>
      </c>
      <c r="Z221" s="17">
        <v>2016</v>
      </c>
      <c r="AA221" s="17" t="s">
        <v>22</v>
      </c>
      <c r="AB221" s="17" t="s">
        <v>1021</v>
      </c>
    </row>
    <row r="222" spans="1:28" x14ac:dyDescent="0.25">
      <c r="A222" s="17">
        <v>5625</v>
      </c>
      <c r="B222" s="17" t="s">
        <v>2073</v>
      </c>
      <c r="C222" s="19">
        <v>42667</v>
      </c>
      <c r="D222" s="19">
        <v>42671</v>
      </c>
      <c r="E222" s="17" t="s">
        <v>4</v>
      </c>
      <c r="F222" s="17" t="s">
        <v>2074</v>
      </c>
      <c r="G222" s="17" t="s">
        <v>660</v>
      </c>
      <c r="H222" s="17" t="s">
        <v>9</v>
      </c>
      <c r="I222" s="17" t="s">
        <v>671</v>
      </c>
      <c r="J222" s="17" t="s">
        <v>795</v>
      </c>
      <c r="K222" s="17" t="s">
        <v>908</v>
      </c>
      <c r="L222" s="17">
        <v>90032</v>
      </c>
      <c r="M222" s="17" t="s">
        <v>957</v>
      </c>
      <c r="N222" s="17" t="s">
        <v>2075</v>
      </c>
      <c r="O222" s="17" t="s">
        <v>961</v>
      </c>
      <c r="P222" s="17" t="s">
        <v>962</v>
      </c>
      <c r="Q222" s="17" t="s">
        <v>2076</v>
      </c>
      <c r="R222" s="17">
        <v>359.98</v>
      </c>
      <c r="S222" s="17">
        <v>2</v>
      </c>
      <c r="T222" s="17" t="s">
        <v>2077</v>
      </c>
      <c r="U222" s="17" t="s">
        <v>2078</v>
      </c>
      <c r="V222" s="17">
        <v>0</v>
      </c>
      <c r="W222" s="17" t="s">
        <v>1020</v>
      </c>
      <c r="X222" s="17">
        <v>21.598800000000001</v>
      </c>
      <c r="Y222" s="17">
        <v>4</v>
      </c>
      <c r="Z222" s="17">
        <v>2016</v>
      </c>
      <c r="AA222" s="17" t="s">
        <v>22</v>
      </c>
      <c r="AB222" s="17" t="s">
        <v>1021</v>
      </c>
    </row>
    <row r="223" spans="1:28" x14ac:dyDescent="0.25">
      <c r="A223" s="17">
        <v>5771</v>
      </c>
      <c r="B223" s="17" t="s">
        <v>2079</v>
      </c>
      <c r="C223" s="19">
        <v>42271</v>
      </c>
      <c r="D223" s="19">
        <v>42275</v>
      </c>
      <c r="E223" s="17" t="s">
        <v>5</v>
      </c>
      <c r="F223" s="17" t="s">
        <v>2080</v>
      </c>
      <c r="G223" s="17" t="s">
        <v>591</v>
      </c>
      <c r="H223" s="17" t="s">
        <v>9</v>
      </c>
      <c r="I223" s="17" t="s">
        <v>671</v>
      </c>
      <c r="J223" s="17" t="s">
        <v>795</v>
      </c>
      <c r="K223" s="17" t="s">
        <v>908</v>
      </c>
      <c r="L223" s="17">
        <v>90032</v>
      </c>
      <c r="M223" s="17" t="s">
        <v>957</v>
      </c>
      <c r="N223" s="17" t="s">
        <v>1559</v>
      </c>
      <c r="O223" s="17" t="s">
        <v>959</v>
      </c>
      <c r="P223" s="17" t="s">
        <v>1115</v>
      </c>
      <c r="Q223" s="17" t="s">
        <v>1560</v>
      </c>
      <c r="R223" s="17">
        <v>14.91</v>
      </c>
      <c r="S223" s="17">
        <v>3</v>
      </c>
      <c r="T223" s="17" t="s">
        <v>1561</v>
      </c>
      <c r="U223" s="17" t="s">
        <v>2081</v>
      </c>
      <c r="V223" s="17">
        <v>0</v>
      </c>
      <c r="W223" s="17" t="s">
        <v>1020</v>
      </c>
      <c r="X223" s="17">
        <v>4.6220999999999997</v>
      </c>
      <c r="Y223" s="17">
        <v>4</v>
      </c>
      <c r="Z223" s="17">
        <v>2015</v>
      </c>
      <c r="AA223" s="17" t="s">
        <v>23</v>
      </c>
      <c r="AB223" s="17" t="s">
        <v>1061</v>
      </c>
    </row>
    <row r="224" spans="1:28" x14ac:dyDescent="0.25">
      <c r="A224" s="17">
        <v>5944</v>
      </c>
      <c r="B224" s="17" t="s">
        <v>2082</v>
      </c>
      <c r="C224" s="19">
        <v>41876</v>
      </c>
      <c r="D224" s="19">
        <v>41880</v>
      </c>
      <c r="E224" s="17" t="s">
        <v>5</v>
      </c>
      <c r="F224" s="17" t="s">
        <v>2083</v>
      </c>
      <c r="G224" s="17" t="s">
        <v>307</v>
      </c>
      <c r="H224" s="17" t="s">
        <v>9</v>
      </c>
      <c r="I224" s="17" t="s">
        <v>671</v>
      </c>
      <c r="J224" s="17" t="s">
        <v>795</v>
      </c>
      <c r="K224" s="17" t="s">
        <v>908</v>
      </c>
      <c r="L224" s="17">
        <v>90036</v>
      </c>
      <c r="M224" s="17" t="s">
        <v>957</v>
      </c>
      <c r="N224" s="17" t="s">
        <v>2084</v>
      </c>
      <c r="O224" s="17" t="s">
        <v>959</v>
      </c>
      <c r="P224" s="17" t="s">
        <v>1115</v>
      </c>
      <c r="Q224" s="17" t="s">
        <v>2085</v>
      </c>
      <c r="R224" s="17">
        <v>6.28</v>
      </c>
      <c r="S224" s="17">
        <v>1</v>
      </c>
      <c r="T224" s="17" t="s">
        <v>1689</v>
      </c>
      <c r="U224" s="17" t="s">
        <v>2086</v>
      </c>
      <c r="V224" s="17">
        <v>0</v>
      </c>
      <c r="W224" s="17" t="s">
        <v>1020</v>
      </c>
      <c r="X224" s="17">
        <v>2.6375999999999999</v>
      </c>
      <c r="Y224" s="17">
        <v>4</v>
      </c>
      <c r="Z224" s="17">
        <v>2014</v>
      </c>
      <c r="AA224" s="17" t="s">
        <v>13</v>
      </c>
      <c r="AB224" s="17" t="s">
        <v>1079</v>
      </c>
    </row>
    <row r="225" spans="1:28" x14ac:dyDescent="0.25">
      <c r="A225" s="17">
        <v>5945</v>
      </c>
      <c r="B225" s="17" t="s">
        <v>2082</v>
      </c>
      <c r="C225" s="19">
        <v>41876</v>
      </c>
      <c r="D225" s="19">
        <v>41880</v>
      </c>
      <c r="E225" s="17" t="s">
        <v>5</v>
      </c>
      <c r="F225" s="17" t="s">
        <v>2083</v>
      </c>
      <c r="G225" s="17" t="s">
        <v>307</v>
      </c>
      <c r="H225" s="17" t="s">
        <v>9</v>
      </c>
      <c r="I225" s="17" t="s">
        <v>671</v>
      </c>
      <c r="J225" s="17" t="s">
        <v>795</v>
      </c>
      <c r="K225" s="17" t="s">
        <v>908</v>
      </c>
      <c r="L225" s="17">
        <v>90036</v>
      </c>
      <c r="M225" s="17" t="s">
        <v>957</v>
      </c>
      <c r="N225" s="17" t="s">
        <v>2087</v>
      </c>
      <c r="O225" s="17" t="s">
        <v>961</v>
      </c>
      <c r="P225" s="17" t="s">
        <v>962</v>
      </c>
      <c r="Q225" s="17" t="s">
        <v>2088</v>
      </c>
      <c r="R225" s="17">
        <v>95.1</v>
      </c>
      <c r="S225" s="17">
        <v>5</v>
      </c>
      <c r="T225" s="17" t="s">
        <v>2089</v>
      </c>
      <c r="U225" s="17" t="s">
        <v>2090</v>
      </c>
      <c r="V225" s="17">
        <v>0</v>
      </c>
      <c r="W225" s="17" t="s">
        <v>1020</v>
      </c>
      <c r="X225" s="17">
        <v>30.431999999999999</v>
      </c>
      <c r="Y225" s="17">
        <v>4</v>
      </c>
      <c r="Z225" s="17">
        <v>2014</v>
      </c>
      <c r="AA225" s="17" t="s">
        <v>13</v>
      </c>
      <c r="AB225" s="17" t="s">
        <v>1079</v>
      </c>
    </row>
    <row r="226" spans="1:28" x14ac:dyDescent="0.25">
      <c r="A226" s="17">
        <v>6005</v>
      </c>
      <c r="B226" s="17" t="s">
        <v>2091</v>
      </c>
      <c r="C226" s="19">
        <v>42985</v>
      </c>
      <c r="D226" s="19">
        <v>42989</v>
      </c>
      <c r="E226" s="17" t="s">
        <v>5</v>
      </c>
      <c r="F226" s="17" t="s">
        <v>2092</v>
      </c>
      <c r="G226" s="17" t="s">
        <v>48</v>
      </c>
      <c r="H226" s="17" t="s">
        <v>8</v>
      </c>
      <c r="I226" s="17" t="s">
        <v>671</v>
      </c>
      <c r="J226" s="17" t="s">
        <v>795</v>
      </c>
      <c r="K226" s="17" t="s">
        <v>908</v>
      </c>
      <c r="L226" s="17">
        <v>90004</v>
      </c>
      <c r="M226" s="17" t="s">
        <v>957</v>
      </c>
      <c r="N226" s="17" t="s">
        <v>2013</v>
      </c>
      <c r="O226" s="17" t="s">
        <v>959</v>
      </c>
      <c r="P226" s="17" t="s">
        <v>1115</v>
      </c>
      <c r="Q226" s="17" t="s">
        <v>2014</v>
      </c>
      <c r="R226" s="17">
        <v>19.760000000000002</v>
      </c>
      <c r="S226" s="17">
        <v>4</v>
      </c>
      <c r="T226" s="17" t="s">
        <v>2015</v>
      </c>
      <c r="U226" s="17" t="s">
        <v>2093</v>
      </c>
      <c r="V226" s="17">
        <v>0</v>
      </c>
      <c r="W226" s="17" t="s">
        <v>1020</v>
      </c>
      <c r="X226" s="17">
        <v>8.2992000000000008</v>
      </c>
      <c r="Y226" s="17">
        <v>4</v>
      </c>
      <c r="Z226" s="17">
        <v>2017</v>
      </c>
      <c r="AA226" s="17" t="s">
        <v>23</v>
      </c>
      <c r="AB226" s="17" t="s">
        <v>1036</v>
      </c>
    </row>
    <row r="227" spans="1:28" x14ac:dyDescent="0.25">
      <c r="A227" s="17">
        <v>6034</v>
      </c>
      <c r="B227" s="17" t="s">
        <v>2094</v>
      </c>
      <c r="C227" s="19">
        <v>42352</v>
      </c>
      <c r="D227" s="19">
        <v>42356</v>
      </c>
      <c r="E227" s="17" t="s">
        <v>5</v>
      </c>
      <c r="F227" s="17" t="s">
        <v>2095</v>
      </c>
      <c r="G227" s="17" t="s">
        <v>510</v>
      </c>
      <c r="H227" s="17" t="s">
        <v>10</v>
      </c>
      <c r="I227" s="17" t="s">
        <v>671</v>
      </c>
      <c r="J227" s="17" t="s">
        <v>795</v>
      </c>
      <c r="K227" s="17" t="s">
        <v>908</v>
      </c>
      <c r="L227" s="17">
        <v>90036</v>
      </c>
      <c r="M227" s="17" t="s">
        <v>957</v>
      </c>
      <c r="N227" s="17" t="s">
        <v>2096</v>
      </c>
      <c r="O227" s="17" t="s">
        <v>959</v>
      </c>
      <c r="P227" s="17" t="s">
        <v>1115</v>
      </c>
      <c r="Q227" s="17" t="s">
        <v>2097</v>
      </c>
      <c r="R227" s="17">
        <v>15.24</v>
      </c>
      <c r="S227" s="17">
        <v>3</v>
      </c>
      <c r="T227" s="17" t="s">
        <v>2098</v>
      </c>
      <c r="U227" s="17" t="s">
        <v>2099</v>
      </c>
      <c r="V227" s="17">
        <v>0</v>
      </c>
      <c r="W227" s="17" t="s">
        <v>1020</v>
      </c>
      <c r="X227" s="17">
        <v>5.1816000000000004</v>
      </c>
      <c r="Y227" s="17">
        <v>4</v>
      </c>
      <c r="Z227" s="17">
        <v>2015</v>
      </c>
      <c r="AA227" s="17" t="s">
        <v>14</v>
      </c>
      <c r="AB227" s="17" t="s">
        <v>1061</v>
      </c>
    </row>
    <row r="228" spans="1:28" x14ac:dyDescent="0.25">
      <c r="A228" s="17">
        <v>6125</v>
      </c>
      <c r="B228" s="17" t="s">
        <v>2100</v>
      </c>
      <c r="C228" s="19">
        <v>42889</v>
      </c>
      <c r="D228" s="19">
        <v>42893</v>
      </c>
      <c r="E228" s="17" t="s">
        <v>5</v>
      </c>
      <c r="F228" s="17" t="s">
        <v>2101</v>
      </c>
      <c r="G228" s="17" t="s">
        <v>572</v>
      </c>
      <c r="H228" s="17" t="s">
        <v>9</v>
      </c>
      <c r="I228" s="17" t="s">
        <v>671</v>
      </c>
      <c r="J228" s="17" t="s">
        <v>795</v>
      </c>
      <c r="K228" s="17" t="s">
        <v>908</v>
      </c>
      <c r="L228" s="17">
        <v>90036</v>
      </c>
      <c r="M228" s="17" t="s">
        <v>957</v>
      </c>
      <c r="N228" s="17" t="s">
        <v>1817</v>
      </c>
      <c r="O228" s="17" t="s">
        <v>961</v>
      </c>
      <c r="P228" s="17" t="s">
        <v>962</v>
      </c>
      <c r="Q228" s="17" t="s">
        <v>1818</v>
      </c>
      <c r="R228" s="17">
        <v>44.75</v>
      </c>
      <c r="S228" s="17">
        <v>5</v>
      </c>
      <c r="T228" s="17" t="s">
        <v>1819</v>
      </c>
      <c r="U228" s="17" t="s">
        <v>2102</v>
      </c>
      <c r="V228" s="17">
        <v>0</v>
      </c>
      <c r="W228" s="17" t="s">
        <v>1020</v>
      </c>
      <c r="X228" s="17">
        <v>8.5024999999999995</v>
      </c>
      <c r="Y228" s="17">
        <v>4</v>
      </c>
      <c r="Z228" s="17">
        <v>2017</v>
      </c>
      <c r="AA228" s="17" t="s">
        <v>18</v>
      </c>
      <c r="AB228" s="17" t="s">
        <v>1036</v>
      </c>
    </row>
    <row r="229" spans="1:28" x14ac:dyDescent="0.25">
      <c r="A229" s="17">
        <v>6337</v>
      </c>
      <c r="B229" s="17" t="s">
        <v>2103</v>
      </c>
      <c r="C229" s="19">
        <v>42612</v>
      </c>
      <c r="D229" s="19">
        <v>42619</v>
      </c>
      <c r="E229" s="17" t="s">
        <v>5</v>
      </c>
      <c r="F229" s="17" t="s">
        <v>2104</v>
      </c>
      <c r="G229" s="17" t="s">
        <v>2105</v>
      </c>
      <c r="H229" s="17" t="s">
        <v>8</v>
      </c>
      <c r="I229" s="17" t="s">
        <v>671</v>
      </c>
      <c r="J229" s="17" t="s">
        <v>795</v>
      </c>
      <c r="K229" s="17" t="s">
        <v>908</v>
      </c>
      <c r="L229" s="17">
        <v>90008</v>
      </c>
      <c r="M229" s="17" t="s">
        <v>957</v>
      </c>
      <c r="N229" s="17" t="s">
        <v>2106</v>
      </c>
      <c r="O229" s="17" t="s">
        <v>959</v>
      </c>
      <c r="P229" s="17" t="s">
        <v>1115</v>
      </c>
      <c r="Q229" s="17" t="s">
        <v>2107</v>
      </c>
      <c r="R229" s="17">
        <v>47.04</v>
      </c>
      <c r="S229" s="17">
        <v>4</v>
      </c>
      <c r="T229" s="17" t="s">
        <v>2108</v>
      </c>
      <c r="U229" s="17" t="s">
        <v>2109</v>
      </c>
      <c r="V229" s="17">
        <v>0</v>
      </c>
      <c r="W229" s="17" t="s">
        <v>1020</v>
      </c>
      <c r="X229" s="17">
        <v>15.993600000000001</v>
      </c>
      <c r="Y229" s="17">
        <v>7</v>
      </c>
      <c r="Z229" s="17">
        <v>2016</v>
      </c>
      <c r="AA229" s="17" t="s">
        <v>13</v>
      </c>
      <c r="AB229" s="17" t="s">
        <v>1021</v>
      </c>
    </row>
    <row r="230" spans="1:28" x14ac:dyDescent="0.25">
      <c r="A230" s="17">
        <v>6378</v>
      </c>
      <c r="B230" s="17" t="s">
        <v>2110</v>
      </c>
      <c r="C230" s="19">
        <v>42719</v>
      </c>
      <c r="D230" s="19">
        <v>42726</v>
      </c>
      <c r="E230" s="17" t="s">
        <v>5</v>
      </c>
      <c r="F230" s="17" t="s">
        <v>1775</v>
      </c>
      <c r="G230" s="17" t="s">
        <v>93</v>
      </c>
      <c r="H230" s="17" t="s">
        <v>8</v>
      </c>
      <c r="I230" s="17" t="s">
        <v>671</v>
      </c>
      <c r="J230" s="17" t="s">
        <v>795</v>
      </c>
      <c r="K230" s="17" t="s">
        <v>908</v>
      </c>
      <c r="L230" s="17">
        <v>90004</v>
      </c>
      <c r="M230" s="17" t="s">
        <v>957</v>
      </c>
      <c r="N230" s="17" t="s">
        <v>2111</v>
      </c>
      <c r="O230" s="17" t="s">
        <v>959</v>
      </c>
      <c r="P230" s="17" t="s">
        <v>1115</v>
      </c>
      <c r="Q230" s="17" t="s">
        <v>2112</v>
      </c>
      <c r="R230" s="17">
        <v>14.76</v>
      </c>
      <c r="S230" s="17">
        <v>2</v>
      </c>
      <c r="T230" s="17" t="s">
        <v>2113</v>
      </c>
      <c r="U230" s="17" t="s">
        <v>2114</v>
      </c>
      <c r="V230" s="17">
        <v>0</v>
      </c>
      <c r="W230" s="17" t="s">
        <v>1020</v>
      </c>
      <c r="X230" s="17">
        <v>4.2804000000000002</v>
      </c>
      <c r="Y230" s="17">
        <v>7</v>
      </c>
      <c r="Z230" s="17">
        <v>2016</v>
      </c>
      <c r="AA230" s="17" t="s">
        <v>14</v>
      </c>
      <c r="AB230" s="17" t="s">
        <v>1021</v>
      </c>
    </row>
    <row r="231" spans="1:28" x14ac:dyDescent="0.25">
      <c r="A231" s="17">
        <v>6467</v>
      </c>
      <c r="B231" s="17" t="s">
        <v>2115</v>
      </c>
      <c r="C231" s="19">
        <v>42877</v>
      </c>
      <c r="D231" s="19">
        <v>42880</v>
      </c>
      <c r="E231" s="17" t="s">
        <v>4</v>
      </c>
      <c r="F231" s="17" t="s">
        <v>1015</v>
      </c>
      <c r="G231" s="17" t="s">
        <v>234</v>
      </c>
      <c r="H231" s="17" t="s">
        <v>8</v>
      </c>
      <c r="I231" s="17" t="s">
        <v>671</v>
      </c>
      <c r="J231" s="17" t="s">
        <v>795</v>
      </c>
      <c r="K231" s="17" t="s">
        <v>908</v>
      </c>
      <c r="L231" s="17">
        <v>90008</v>
      </c>
      <c r="M231" s="17" t="s">
        <v>957</v>
      </c>
      <c r="N231" s="17" t="s">
        <v>2116</v>
      </c>
      <c r="O231" s="17" t="s">
        <v>961</v>
      </c>
      <c r="P231" s="17" t="s">
        <v>962</v>
      </c>
      <c r="Q231" s="17" t="s">
        <v>2117</v>
      </c>
      <c r="R231" s="17">
        <v>68.459999999999994</v>
      </c>
      <c r="S231" s="17">
        <v>7</v>
      </c>
      <c r="T231" s="17" t="s">
        <v>2118</v>
      </c>
      <c r="U231" s="17" t="s">
        <v>2119</v>
      </c>
      <c r="V231" s="17">
        <v>0</v>
      </c>
      <c r="W231" s="17" t="s">
        <v>1020</v>
      </c>
      <c r="X231" s="17">
        <v>25.330200000000001</v>
      </c>
      <c r="Y231" s="17">
        <v>3</v>
      </c>
      <c r="Z231" s="17">
        <v>2017</v>
      </c>
      <c r="AA231" s="17" t="s">
        <v>20</v>
      </c>
      <c r="AB231" s="17" t="s">
        <v>1036</v>
      </c>
    </row>
    <row r="232" spans="1:28" x14ac:dyDescent="0.25">
      <c r="A232" s="17">
        <v>6576</v>
      </c>
      <c r="B232" s="17" t="s">
        <v>2120</v>
      </c>
      <c r="C232" s="19">
        <v>42797</v>
      </c>
      <c r="D232" s="19">
        <v>42802</v>
      </c>
      <c r="E232" s="17" t="s">
        <v>5</v>
      </c>
      <c r="F232" s="17" t="s">
        <v>2121</v>
      </c>
      <c r="G232" s="17" t="s">
        <v>222</v>
      </c>
      <c r="H232" s="17" t="s">
        <v>8</v>
      </c>
      <c r="I232" s="17" t="s">
        <v>671</v>
      </c>
      <c r="J232" s="17" t="s">
        <v>795</v>
      </c>
      <c r="K232" s="17" t="s">
        <v>908</v>
      </c>
      <c r="L232" s="17">
        <v>90008</v>
      </c>
      <c r="M232" s="17" t="s">
        <v>957</v>
      </c>
      <c r="N232" s="17" t="s">
        <v>2122</v>
      </c>
      <c r="O232" s="17" t="s">
        <v>961</v>
      </c>
      <c r="P232" s="17" t="s">
        <v>962</v>
      </c>
      <c r="Q232" s="17" t="s">
        <v>2123</v>
      </c>
      <c r="R232" s="17">
        <v>1049.44</v>
      </c>
      <c r="S232" s="17">
        <v>8</v>
      </c>
      <c r="T232" s="17" t="s">
        <v>2124</v>
      </c>
      <c r="U232" s="17" t="s">
        <v>2125</v>
      </c>
      <c r="V232" s="17">
        <v>0</v>
      </c>
      <c r="W232" s="17" t="s">
        <v>1020</v>
      </c>
      <c r="X232" s="17">
        <v>440.76479999999998</v>
      </c>
      <c r="Y232" s="17">
        <v>5</v>
      </c>
      <c r="Z232" s="17">
        <v>2017</v>
      </c>
      <c r="AA232" s="17" t="s">
        <v>19</v>
      </c>
      <c r="AB232" s="17" t="s">
        <v>1036</v>
      </c>
    </row>
    <row r="233" spans="1:28" x14ac:dyDescent="0.25">
      <c r="A233" s="17">
        <v>6684</v>
      </c>
      <c r="B233" s="17" t="s">
        <v>2126</v>
      </c>
      <c r="C233" s="19">
        <v>41948</v>
      </c>
      <c r="D233" s="19">
        <v>41953</v>
      </c>
      <c r="E233" s="17" t="s">
        <v>5</v>
      </c>
      <c r="F233" s="17" t="s">
        <v>2127</v>
      </c>
      <c r="G233" s="17" t="s">
        <v>199</v>
      </c>
      <c r="H233" s="17" t="s">
        <v>10</v>
      </c>
      <c r="I233" s="17" t="s">
        <v>671</v>
      </c>
      <c r="J233" s="17" t="s">
        <v>795</v>
      </c>
      <c r="K233" s="17" t="s">
        <v>908</v>
      </c>
      <c r="L233" s="17">
        <v>90008</v>
      </c>
      <c r="M233" s="17" t="s">
        <v>957</v>
      </c>
      <c r="N233" s="17" t="s">
        <v>2128</v>
      </c>
      <c r="O233" s="17" t="s">
        <v>959</v>
      </c>
      <c r="P233" s="17" t="s">
        <v>1115</v>
      </c>
      <c r="Q233" s="17" t="s">
        <v>2129</v>
      </c>
      <c r="R233" s="17">
        <v>20.04</v>
      </c>
      <c r="S233" s="17">
        <v>6</v>
      </c>
      <c r="T233" s="17" t="s">
        <v>2130</v>
      </c>
      <c r="U233" s="17" t="s">
        <v>2131</v>
      </c>
      <c r="V233" s="17">
        <v>0</v>
      </c>
      <c r="W233" s="17" t="s">
        <v>1020</v>
      </c>
      <c r="X233" s="17">
        <v>8.8176000000000005</v>
      </c>
      <c r="Y233" s="17">
        <v>5</v>
      </c>
      <c r="Z233" s="17">
        <v>2014</v>
      </c>
      <c r="AA233" s="17" t="s">
        <v>21</v>
      </c>
      <c r="AB233" s="17" t="s">
        <v>1079</v>
      </c>
    </row>
    <row r="234" spans="1:28" x14ac:dyDescent="0.25">
      <c r="A234" s="17">
        <v>6721</v>
      </c>
      <c r="B234" s="17" t="s">
        <v>2132</v>
      </c>
      <c r="C234" s="19">
        <v>42997</v>
      </c>
      <c r="D234" s="19">
        <v>43002</v>
      </c>
      <c r="E234" s="17" t="s">
        <v>5</v>
      </c>
      <c r="F234" s="17" t="s">
        <v>2133</v>
      </c>
      <c r="G234" s="17" t="s">
        <v>190</v>
      </c>
      <c r="H234" s="17" t="s">
        <v>9</v>
      </c>
      <c r="I234" s="17" t="s">
        <v>671</v>
      </c>
      <c r="J234" s="17" t="s">
        <v>795</v>
      </c>
      <c r="K234" s="17" t="s">
        <v>908</v>
      </c>
      <c r="L234" s="17">
        <v>90032</v>
      </c>
      <c r="M234" s="17" t="s">
        <v>957</v>
      </c>
      <c r="N234" s="17" t="s">
        <v>2134</v>
      </c>
      <c r="O234" s="17" t="s">
        <v>961</v>
      </c>
      <c r="P234" s="17" t="s">
        <v>962</v>
      </c>
      <c r="Q234" s="17" t="s">
        <v>2135</v>
      </c>
      <c r="R234" s="17">
        <v>149.94999999999999</v>
      </c>
      <c r="S234" s="17">
        <v>5</v>
      </c>
      <c r="T234" s="17" t="s">
        <v>1957</v>
      </c>
      <c r="U234" s="17" t="s">
        <v>2136</v>
      </c>
      <c r="V234" s="17">
        <v>0</v>
      </c>
      <c r="W234" s="17" t="s">
        <v>1020</v>
      </c>
      <c r="X234" s="17">
        <v>31.4895</v>
      </c>
      <c r="Y234" s="17">
        <v>5</v>
      </c>
      <c r="Z234" s="17">
        <v>2017</v>
      </c>
      <c r="AA234" s="17" t="s">
        <v>23</v>
      </c>
      <c r="AB234" s="17" t="s">
        <v>1036</v>
      </c>
    </row>
    <row r="235" spans="1:28" x14ac:dyDescent="0.25">
      <c r="A235" s="17">
        <v>6861</v>
      </c>
      <c r="B235" s="17" t="s">
        <v>2137</v>
      </c>
      <c r="C235" s="19">
        <v>42842</v>
      </c>
      <c r="D235" s="19">
        <v>42847</v>
      </c>
      <c r="E235" s="17" t="s">
        <v>5</v>
      </c>
      <c r="F235" s="17" t="s">
        <v>2138</v>
      </c>
      <c r="G235" s="17" t="s">
        <v>501</v>
      </c>
      <c r="H235" s="17" t="s">
        <v>8</v>
      </c>
      <c r="I235" s="17" t="s">
        <v>671</v>
      </c>
      <c r="J235" s="17" t="s">
        <v>795</v>
      </c>
      <c r="K235" s="17" t="s">
        <v>908</v>
      </c>
      <c r="L235" s="17">
        <v>90008</v>
      </c>
      <c r="M235" s="17" t="s">
        <v>957</v>
      </c>
      <c r="N235" s="17" t="s">
        <v>2139</v>
      </c>
      <c r="O235" s="17" t="s">
        <v>961</v>
      </c>
      <c r="P235" s="17" t="s">
        <v>962</v>
      </c>
      <c r="Q235" s="17" t="s">
        <v>2140</v>
      </c>
      <c r="R235" s="17">
        <v>274.89</v>
      </c>
      <c r="S235" s="17">
        <v>11</v>
      </c>
      <c r="T235" s="17" t="s">
        <v>2141</v>
      </c>
      <c r="U235" s="17" t="s">
        <v>2142</v>
      </c>
      <c r="V235" s="17">
        <v>0</v>
      </c>
      <c r="W235" s="17" t="s">
        <v>1020</v>
      </c>
      <c r="X235" s="17">
        <v>46.731299999999997</v>
      </c>
      <c r="Y235" s="17">
        <v>5</v>
      </c>
      <c r="Z235" s="17">
        <v>2017</v>
      </c>
      <c r="AA235" s="17" t="s">
        <v>12</v>
      </c>
      <c r="AB235" s="17" t="s">
        <v>1036</v>
      </c>
    </row>
    <row r="236" spans="1:28" x14ac:dyDescent="0.25">
      <c r="A236" s="17">
        <v>6867</v>
      </c>
      <c r="B236" s="17" t="s">
        <v>2143</v>
      </c>
      <c r="C236" s="19">
        <v>42603</v>
      </c>
      <c r="D236" s="19">
        <v>42610</v>
      </c>
      <c r="E236" s="17" t="s">
        <v>5</v>
      </c>
      <c r="F236" s="17" t="s">
        <v>2144</v>
      </c>
      <c r="G236" s="17" t="s">
        <v>578</v>
      </c>
      <c r="H236" s="17" t="s">
        <v>9</v>
      </c>
      <c r="I236" s="17" t="s">
        <v>671</v>
      </c>
      <c r="J236" s="17" t="s">
        <v>795</v>
      </c>
      <c r="K236" s="17" t="s">
        <v>908</v>
      </c>
      <c r="L236" s="17">
        <v>90004</v>
      </c>
      <c r="M236" s="17" t="s">
        <v>957</v>
      </c>
      <c r="N236" s="17" t="s">
        <v>2145</v>
      </c>
      <c r="O236" s="17" t="s">
        <v>961</v>
      </c>
      <c r="P236" s="17" t="s">
        <v>962</v>
      </c>
      <c r="Q236" s="17" t="s">
        <v>2146</v>
      </c>
      <c r="R236" s="17">
        <v>254.97</v>
      </c>
      <c r="S236" s="17">
        <v>3</v>
      </c>
      <c r="T236" s="17" t="s">
        <v>2147</v>
      </c>
      <c r="U236" s="17" t="s">
        <v>2148</v>
      </c>
      <c r="V236" s="17">
        <v>0</v>
      </c>
      <c r="W236" s="17" t="s">
        <v>1020</v>
      </c>
      <c r="X236" s="17">
        <v>91.789199999999994</v>
      </c>
      <c r="Y236" s="17">
        <v>7</v>
      </c>
      <c r="Z236" s="17">
        <v>2016</v>
      </c>
      <c r="AA236" s="17" t="s">
        <v>13</v>
      </c>
      <c r="AB236" s="17" t="s">
        <v>1021</v>
      </c>
    </row>
    <row r="237" spans="1:28" x14ac:dyDescent="0.25">
      <c r="A237" s="17">
        <v>7250</v>
      </c>
      <c r="B237" s="17" t="s">
        <v>2149</v>
      </c>
      <c r="C237" s="19">
        <v>42159</v>
      </c>
      <c r="D237" s="19">
        <v>42164</v>
      </c>
      <c r="E237" s="17" t="s">
        <v>4</v>
      </c>
      <c r="F237" s="17" t="s">
        <v>2150</v>
      </c>
      <c r="G237" s="17" t="s">
        <v>89</v>
      </c>
      <c r="H237" s="17" t="s">
        <v>8</v>
      </c>
      <c r="I237" s="17" t="s">
        <v>671</v>
      </c>
      <c r="J237" s="17" t="s">
        <v>795</v>
      </c>
      <c r="K237" s="17" t="s">
        <v>908</v>
      </c>
      <c r="L237" s="17">
        <v>90008</v>
      </c>
      <c r="M237" s="17" t="s">
        <v>957</v>
      </c>
      <c r="N237" s="17" t="s">
        <v>2151</v>
      </c>
      <c r="O237" s="17" t="s">
        <v>961</v>
      </c>
      <c r="P237" s="17" t="s">
        <v>962</v>
      </c>
      <c r="Q237" s="17" t="s">
        <v>2152</v>
      </c>
      <c r="R237" s="17">
        <v>119.98</v>
      </c>
      <c r="S237" s="17">
        <v>2</v>
      </c>
      <c r="T237" s="17" t="s">
        <v>2153</v>
      </c>
      <c r="U237" s="17" t="s">
        <v>2154</v>
      </c>
      <c r="V237" s="17">
        <v>0</v>
      </c>
      <c r="W237" s="17" t="s">
        <v>1020</v>
      </c>
      <c r="X237" s="17">
        <v>35.994</v>
      </c>
      <c r="Y237" s="17">
        <v>5</v>
      </c>
      <c r="Z237" s="17">
        <v>2015</v>
      </c>
      <c r="AA237" s="17" t="s">
        <v>18</v>
      </c>
      <c r="AB237" s="17" t="s">
        <v>1061</v>
      </c>
    </row>
    <row r="238" spans="1:28" x14ac:dyDescent="0.25">
      <c r="A238" s="17">
        <v>7251</v>
      </c>
      <c r="B238" s="17" t="s">
        <v>2149</v>
      </c>
      <c r="C238" s="19">
        <v>42159</v>
      </c>
      <c r="D238" s="19">
        <v>42164</v>
      </c>
      <c r="E238" s="17" t="s">
        <v>4</v>
      </c>
      <c r="F238" s="17" t="s">
        <v>2150</v>
      </c>
      <c r="G238" s="17" t="s">
        <v>89</v>
      </c>
      <c r="H238" s="17" t="s">
        <v>8</v>
      </c>
      <c r="I238" s="17" t="s">
        <v>671</v>
      </c>
      <c r="J238" s="17" t="s">
        <v>795</v>
      </c>
      <c r="K238" s="17" t="s">
        <v>908</v>
      </c>
      <c r="L238" s="17">
        <v>90008</v>
      </c>
      <c r="M238" s="17" t="s">
        <v>957</v>
      </c>
      <c r="N238" s="17" t="s">
        <v>1744</v>
      </c>
      <c r="O238" s="17" t="s">
        <v>961</v>
      </c>
      <c r="P238" s="17" t="s">
        <v>962</v>
      </c>
      <c r="Q238" s="17" t="s">
        <v>1745</v>
      </c>
      <c r="R238" s="17">
        <v>989.97</v>
      </c>
      <c r="S238" s="17">
        <v>3</v>
      </c>
      <c r="T238" s="17" t="s">
        <v>1746</v>
      </c>
      <c r="U238" s="17" t="s">
        <v>2155</v>
      </c>
      <c r="V238" s="17">
        <v>0</v>
      </c>
      <c r="W238" s="17" t="s">
        <v>1020</v>
      </c>
      <c r="X238" s="17">
        <v>395.988</v>
      </c>
      <c r="Y238" s="17">
        <v>5</v>
      </c>
      <c r="Z238" s="17">
        <v>2015</v>
      </c>
      <c r="AA238" s="17" t="s">
        <v>18</v>
      </c>
      <c r="AB238" s="17" t="s">
        <v>1061</v>
      </c>
    </row>
    <row r="239" spans="1:28" x14ac:dyDescent="0.25">
      <c r="A239" s="17">
        <v>7294</v>
      </c>
      <c r="B239" s="17" t="s">
        <v>2156</v>
      </c>
      <c r="C239" s="19">
        <v>42392</v>
      </c>
      <c r="D239" s="19">
        <v>42398</v>
      </c>
      <c r="E239" s="17" t="s">
        <v>5</v>
      </c>
      <c r="F239" s="17" t="s">
        <v>2157</v>
      </c>
      <c r="G239" s="17" t="s">
        <v>149</v>
      </c>
      <c r="H239" s="17" t="s">
        <v>8</v>
      </c>
      <c r="I239" s="17" t="s">
        <v>671</v>
      </c>
      <c r="J239" s="17" t="s">
        <v>795</v>
      </c>
      <c r="K239" s="17" t="s">
        <v>908</v>
      </c>
      <c r="L239" s="17">
        <v>90036</v>
      </c>
      <c r="M239" s="17" t="s">
        <v>957</v>
      </c>
      <c r="N239" s="17" t="s">
        <v>2158</v>
      </c>
      <c r="O239" s="17" t="s">
        <v>959</v>
      </c>
      <c r="P239" s="17" t="s">
        <v>1115</v>
      </c>
      <c r="Q239" s="17" t="s">
        <v>2159</v>
      </c>
      <c r="R239" s="17">
        <v>59.99</v>
      </c>
      <c r="S239" s="17">
        <v>7</v>
      </c>
      <c r="T239" s="17" t="s">
        <v>2160</v>
      </c>
      <c r="U239" s="17" t="s">
        <v>2161</v>
      </c>
      <c r="V239" s="17">
        <v>0</v>
      </c>
      <c r="W239" s="17" t="s">
        <v>1020</v>
      </c>
      <c r="X239" s="17">
        <v>21.596399999999999</v>
      </c>
      <c r="Y239" s="17">
        <v>6</v>
      </c>
      <c r="Z239" s="17">
        <v>2016</v>
      </c>
      <c r="AA239" s="17" t="s">
        <v>16</v>
      </c>
      <c r="AB239" s="17" t="s">
        <v>1021</v>
      </c>
    </row>
    <row r="240" spans="1:28" x14ac:dyDescent="0.25">
      <c r="A240" s="17">
        <v>7409</v>
      </c>
      <c r="B240" s="17" t="s">
        <v>2162</v>
      </c>
      <c r="C240" s="19">
        <v>42520</v>
      </c>
      <c r="D240" s="19">
        <v>42527</v>
      </c>
      <c r="E240" s="17" t="s">
        <v>5</v>
      </c>
      <c r="F240" s="17" t="s">
        <v>2163</v>
      </c>
      <c r="G240" s="17" t="s">
        <v>310</v>
      </c>
      <c r="H240" s="17" t="s">
        <v>9</v>
      </c>
      <c r="I240" s="17" t="s">
        <v>671</v>
      </c>
      <c r="J240" s="17" t="s">
        <v>795</v>
      </c>
      <c r="K240" s="17" t="s">
        <v>908</v>
      </c>
      <c r="L240" s="17">
        <v>90032</v>
      </c>
      <c r="M240" s="17" t="s">
        <v>957</v>
      </c>
      <c r="N240" s="17" t="s">
        <v>2164</v>
      </c>
      <c r="O240" s="17" t="s">
        <v>959</v>
      </c>
      <c r="P240" s="17" t="s">
        <v>1115</v>
      </c>
      <c r="Q240" s="17" t="s">
        <v>2165</v>
      </c>
      <c r="R240" s="17">
        <v>167.84</v>
      </c>
      <c r="S240" s="17">
        <v>8</v>
      </c>
      <c r="T240" s="17" t="s">
        <v>2166</v>
      </c>
      <c r="U240" s="17" t="s">
        <v>2167</v>
      </c>
      <c r="V240" s="17">
        <v>0</v>
      </c>
      <c r="W240" s="17" t="s">
        <v>1020</v>
      </c>
      <c r="X240" s="17">
        <v>11.748799999999999</v>
      </c>
      <c r="Y240" s="17">
        <v>7</v>
      </c>
      <c r="Z240" s="17">
        <v>2016</v>
      </c>
      <c r="AA240" s="17" t="s">
        <v>20</v>
      </c>
      <c r="AB240" s="17" t="s">
        <v>1021</v>
      </c>
    </row>
    <row r="241" spans="1:28" x14ac:dyDescent="0.25">
      <c r="A241" s="17">
        <v>7491</v>
      </c>
      <c r="B241" s="17" t="s">
        <v>2168</v>
      </c>
      <c r="C241" s="19">
        <v>42257</v>
      </c>
      <c r="D241" s="19">
        <v>42263</v>
      </c>
      <c r="E241" s="17" t="s">
        <v>5</v>
      </c>
      <c r="F241" s="17" t="s">
        <v>2169</v>
      </c>
      <c r="G241" s="17" t="s">
        <v>253</v>
      </c>
      <c r="H241" s="17" t="s">
        <v>9</v>
      </c>
      <c r="I241" s="17" t="s">
        <v>671</v>
      </c>
      <c r="J241" s="17" t="s">
        <v>795</v>
      </c>
      <c r="K241" s="17" t="s">
        <v>908</v>
      </c>
      <c r="L241" s="17">
        <v>90032</v>
      </c>
      <c r="M241" s="17" t="s">
        <v>957</v>
      </c>
      <c r="N241" s="17" t="s">
        <v>2170</v>
      </c>
      <c r="O241" s="17" t="s">
        <v>959</v>
      </c>
      <c r="P241" s="17" t="s">
        <v>1115</v>
      </c>
      <c r="Q241" s="17" t="s">
        <v>2171</v>
      </c>
      <c r="R241" s="17">
        <v>106.68</v>
      </c>
      <c r="S241" s="17">
        <v>6</v>
      </c>
      <c r="T241" s="17" t="s">
        <v>2172</v>
      </c>
      <c r="U241" s="17" t="s">
        <v>2173</v>
      </c>
      <c r="V241" s="17">
        <v>0</v>
      </c>
      <c r="W241" s="17" t="s">
        <v>1020</v>
      </c>
      <c r="X241" s="17">
        <v>33.070799999999998</v>
      </c>
      <c r="Y241" s="17">
        <v>6</v>
      </c>
      <c r="Z241" s="17">
        <v>2015</v>
      </c>
      <c r="AA241" s="17" t="s">
        <v>23</v>
      </c>
      <c r="AB241" s="17" t="s">
        <v>1061</v>
      </c>
    </row>
    <row r="242" spans="1:28" x14ac:dyDescent="0.25">
      <c r="A242" s="17">
        <v>7576</v>
      </c>
      <c r="B242" s="17" t="s">
        <v>2174</v>
      </c>
      <c r="C242" s="19">
        <v>42346</v>
      </c>
      <c r="D242" s="19">
        <v>42350</v>
      </c>
      <c r="E242" s="17" t="s">
        <v>5</v>
      </c>
      <c r="F242" s="17" t="s">
        <v>2175</v>
      </c>
      <c r="G242" s="17" t="s">
        <v>667</v>
      </c>
      <c r="H242" s="17" t="s">
        <v>9</v>
      </c>
      <c r="I242" s="17" t="s">
        <v>671</v>
      </c>
      <c r="J242" s="17" t="s">
        <v>795</v>
      </c>
      <c r="K242" s="17" t="s">
        <v>908</v>
      </c>
      <c r="L242" s="17">
        <v>90036</v>
      </c>
      <c r="M242" s="17" t="s">
        <v>957</v>
      </c>
      <c r="N242" s="17" t="s">
        <v>2176</v>
      </c>
      <c r="O242" s="17" t="s">
        <v>961</v>
      </c>
      <c r="P242" s="17" t="s">
        <v>962</v>
      </c>
      <c r="Q242" s="17" t="s">
        <v>2177</v>
      </c>
      <c r="R242" s="17">
        <v>236</v>
      </c>
      <c r="S242" s="17">
        <v>4</v>
      </c>
      <c r="T242" s="17" t="s">
        <v>2178</v>
      </c>
      <c r="U242" s="17" t="s">
        <v>2179</v>
      </c>
      <c r="V242" s="17">
        <v>0</v>
      </c>
      <c r="W242" s="17" t="s">
        <v>1020</v>
      </c>
      <c r="X242" s="17">
        <v>40.119999999999997</v>
      </c>
      <c r="Y242" s="17">
        <v>4</v>
      </c>
      <c r="Z242" s="17">
        <v>2015</v>
      </c>
      <c r="AA242" s="17" t="s">
        <v>14</v>
      </c>
      <c r="AB242" s="17" t="s">
        <v>1061</v>
      </c>
    </row>
    <row r="243" spans="1:28" x14ac:dyDescent="0.25">
      <c r="A243" s="17">
        <v>7719</v>
      </c>
      <c r="B243" s="17" t="s">
        <v>2180</v>
      </c>
      <c r="C243" s="19">
        <v>42987</v>
      </c>
      <c r="D243" s="19">
        <v>42992</v>
      </c>
      <c r="E243" s="17" t="s">
        <v>5</v>
      </c>
      <c r="F243" s="17" t="s">
        <v>2181</v>
      </c>
      <c r="G243" s="17" t="s">
        <v>436</v>
      </c>
      <c r="H243" s="17" t="s">
        <v>9</v>
      </c>
      <c r="I243" s="17" t="s">
        <v>671</v>
      </c>
      <c r="J243" s="17" t="s">
        <v>795</v>
      </c>
      <c r="K243" s="17" t="s">
        <v>908</v>
      </c>
      <c r="L243" s="17">
        <v>90032</v>
      </c>
      <c r="M243" s="17" t="s">
        <v>957</v>
      </c>
      <c r="N243" s="17" t="s">
        <v>2182</v>
      </c>
      <c r="O243" s="17" t="s">
        <v>961</v>
      </c>
      <c r="P243" s="17" t="s">
        <v>962</v>
      </c>
      <c r="Q243" s="17" t="s">
        <v>2183</v>
      </c>
      <c r="R243" s="17">
        <v>159.96</v>
      </c>
      <c r="S243" s="17">
        <v>4</v>
      </c>
      <c r="T243" s="17" t="s">
        <v>2184</v>
      </c>
      <c r="U243" s="17" t="s">
        <v>2185</v>
      </c>
      <c r="V243" s="17">
        <v>0</v>
      </c>
      <c r="W243" s="17" t="s">
        <v>1020</v>
      </c>
      <c r="X243" s="17">
        <v>51.187199999999997</v>
      </c>
      <c r="Y243" s="17">
        <v>5</v>
      </c>
      <c r="Z243" s="17">
        <v>2017</v>
      </c>
      <c r="AA243" s="17" t="s">
        <v>23</v>
      </c>
      <c r="AB243" s="17" t="s">
        <v>1036</v>
      </c>
    </row>
    <row r="244" spans="1:28" x14ac:dyDescent="0.25">
      <c r="A244" s="17">
        <v>8002</v>
      </c>
      <c r="B244" s="17" t="s">
        <v>2186</v>
      </c>
      <c r="C244" s="19">
        <v>42350</v>
      </c>
      <c r="D244" s="19">
        <v>42353</v>
      </c>
      <c r="E244" s="17" t="s">
        <v>2</v>
      </c>
      <c r="F244" s="17" t="s">
        <v>2187</v>
      </c>
      <c r="G244" s="17" t="s">
        <v>362</v>
      </c>
      <c r="H244" s="17" t="s">
        <v>8</v>
      </c>
      <c r="I244" s="17" t="s">
        <v>671</v>
      </c>
      <c r="J244" s="17" t="s">
        <v>795</v>
      </c>
      <c r="K244" s="17" t="s">
        <v>908</v>
      </c>
      <c r="L244" s="17">
        <v>90032</v>
      </c>
      <c r="M244" s="17" t="s">
        <v>957</v>
      </c>
      <c r="N244" s="17" t="s">
        <v>2188</v>
      </c>
      <c r="O244" s="17" t="s">
        <v>961</v>
      </c>
      <c r="P244" s="17" t="s">
        <v>962</v>
      </c>
      <c r="Q244" s="17" t="s">
        <v>2189</v>
      </c>
      <c r="R244" s="17">
        <v>299.94</v>
      </c>
      <c r="S244" s="17">
        <v>6</v>
      </c>
      <c r="T244" s="17" t="s">
        <v>2190</v>
      </c>
      <c r="U244" s="17" t="s">
        <v>2191</v>
      </c>
      <c r="V244" s="17">
        <v>0</v>
      </c>
      <c r="W244" s="17" t="s">
        <v>1020</v>
      </c>
      <c r="X244" s="17">
        <v>128.9742</v>
      </c>
      <c r="Y244" s="17">
        <v>3</v>
      </c>
      <c r="Z244" s="17">
        <v>2015</v>
      </c>
      <c r="AA244" s="17" t="s">
        <v>14</v>
      </c>
      <c r="AB244" s="17" t="s">
        <v>1061</v>
      </c>
    </row>
    <row r="245" spans="1:28" x14ac:dyDescent="0.25">
      <c r="A245" s="17">
        <v>8178</v>
      </c>
      <c r="B245" s="17" t="s">
        <v>2192</v>
      </c>
      <c r="C245" s="19">
        <v>43091</v>
      </c>
      <c r="D245" s="19">
        <v>43093</v>
      </c>
      <c r="E245" s="17" t="s">
        <v>2</v>
      </c>
      <c r="F245" s="17" t="s">
        <v>2193</v>
      </c>
      <c r="G245" s="17" t="s">
        <v>2194</v>
      </c>
      <c r="H245" s="17" t="s">
        <v>8</v>
      </c>
      <c r="I245" s="17" t="s">
        <v>671</v>
      </c>
      <c r="J245" s="17" t="s">
        <v>795</v>
      </c>
      <c r="K245" s="17" t="s">
        <v>908</v>
      </c>
      <c r="L245" s="17">
        <v>90008</v>
      </c>
      <c r="M245" s="17" t="s">
        <v>957</v>
      </c>
      <c r="N245" s="17" t="s">
        <v>2195</v>
      </c>
      <c r="O245" s="17" t="s">
        <v>961</v>
      </c>
      <c r="P245" s="17" t="s">
        <v>962</v>
      </c>
      <c r="Q245" s="17" t="s">
        <v>2196</v>
      </c>
      <c r="R245" s="17">
        <v>474.95</v>
      </c>
      <c r="S245" s="17">
        <v>5</v>
      </c>
      <c r="T245" s="17" t="s">
        <v>2197</v>
      </c>
      <c r="U245" s="17" t="s">
        <v>2198</v>
      </c>
      <c r="V245" s="17">
        <v>0</v>
      </c>
      <c r="W245" s="17" t="s">
        <v>1020</v>
      </c>
      <c r="X245" s="17">
        <v>142.48500000000001</v>
      </c>
      <c r="Y245" s="17">
        <v>2</v>
      </c>
      <c r="Z245" s="17">
        <v>2017</v>
      </c>
      <c r="AA245" s="17" t="s">
        <v>14</v>
      </c>
      <c r="AB245" s="17" t="s">
        <v>1036</v>
      </c>
    </row>
    <row r="246" spans="1:28" x14ac:dyDescent="0.25">
      <c r="A246" s="17">
        <v>8302</v>
      </c>
      <c r="B246" s="17" t="s">
        <v>2199</v>
      </c>
      <c r="C246" s="19">
        <v>42942</v>
      </c>
      <c r="D246" s="19">
        <v>42948</v>
      </c>
      <c r="E246" s="17" t="s">
        <v>5</v>
      </c>
      <c r="F246" s="17" t="s">
        <v>2200</v>
      </c>
      <c r="G246" s="17" t="s">
        <v>2201</v>
      </c>
      <c r="H246" s="17" t="s">
        <v>9</v>
      </c>
      <c r="I246" s="17" t="s">
        <v>671</v>
      </c>
      <c r="J246" s="17" t="s">
        <v>795</v>
      </c>
      <c r="K246" s="17" t="s">
        <v>908</v>
      </c>
      <c r="L246" s="17">
        <v>90036</v>
      </c>
      <c r="M246" s="17" t="s">
        <v>957</v>
      </c>
      <c r="N246" s="17" t="s">
        <v>1744</v>
      </c>
      <c r="O246" s="17" t="s">
        <v>961</v>
      </c>
      <c r="P246" s="17" t="s">
        <v>962</v>
      </c>
      <c r="Q246" s="17" t="s">
        <v>1745</v>
      </c>
      <c r="R246" s="17">
        <v>1649.95</v>
      </c>
      <c r="S246" s="17">
        <v>5</v>
      </c>
      <c r="T246" s="17" t="s">
        <v>1746</v>
      </c>
      <c r="U246" s="17" t="s">
        <v>1747</v>
      </c>
      <c r="V246" s="17">
        <v>0</v>
      </c>
      <c r="W246" s="17" t="s">
        <v>1020</v>
      </c>
      <c r="X246" s="17">
        <v>659.98</v>
      </c>
      <c r="Y246" s="17">
        <v>6</v>
      </c>
      <c r="Z246" s="17">
        <v>2017</v>
      </c>
      <c r="AA246" s="17" t="s">
        <v>17</v>
      </c>
      <c r="AB246" s="17" t="s">
        <v>1036</v>
      </c>
    </row>
    <row r="247" spans="1:28" x14ac:dyDescent="0.25">
      <c r="A247" s="17">
        <v>8841</v>
      </c>
      <c r="B247" s="17" t="s">
        <v>2202</v>
      </c>
      <c r="C247" s="19">
        <v>41735</v>
      </c>
      <c r="D247" s="19">
        <v>41739</v>
      </c>
      <c r="E247" s="17" t="s">
        <v>4</v>
      </c>
      <c r="F247" s="17" t="s">
        <v>2203</v>
      </c>
      <c r="G247" s="17" t="s">
        <v>256</v>
      </c>
      <c r="H247" s="17" t="s">
        <v>9</v>
      </c>
      <c r="I247" s="17" t="s">
        <v>671</v>
      </c>
      <c r="J247" s="17" t="s">
        <v>795</v>
      </c>
      <c r="K247" s="17" t="s">
        <v>908</v>
      </c>
      <c r="L247" s="17">
        <v>90004</v>
      </c>
      <c r="M247" s="17" t="s">
        <v>957</v>
      </c>
      <c r="N247" s="17" t="s">
        <v>2204</v>
      </c>
      <c r="O247" s="17" t="s">
        <v>961</v>
      </c>
      <c r="P247" s="17" t="s">
        <v>962</v>
      </c>
      <c r="Q247" s="17" t="s">
        <v>2205</v>
      </c>
      <c r="R247" s="17">
        <v>299.97000000000003</v>
      </c>
      <c r="S247" s="17">
        <v>3</v>
      </c>
      <c r="T247" s="17" t="s">
        <v>2206</v>
      </c>
      <c r="U247" s="17" t="s">
        <v>2207</v>
      </c>
      <c r="V247" s="17">
        <v>0</v>
      </c>
      <c r="W247" s="17" t="s">
        <v>1020</v>
      </c>
      <c r="X247" s="17">
        <v>131.98679999999999</v>
      </c>
      <c r="Y247" s="17">
        <v>4</v>
      </c>
      <c r="Z247" s="17">
        <v>2014</v>
      </c>
      <c r="AA247" s="17" t="s">
        <v>12</v>
      </c>
      <c r="AB247" s="17" t="s">
        <v>1079</v>
      </c>
    </row>
    <row r="248" spans="1:28" x14ac:dyDescent="0.25">
      <c r="A248" s="17">
        <v>8881</v>
      </c>
      <c r="B248" s="17" t="s">
        <v>2208</v>
      </c>
      <c r="C248" s="19">
        <v>42086</v>
      </c>
      <c r="D248" s="19">
        <v>42088</v>
      </c>
      <c r="E248" s="17" t="s">
        <v>2</v>
      </c>
      <c r="F248" s="17" t="s">
        <v>2209</v>
      </c>
      <c r="G248" s="17" t="s">
        <v>47</v>
      </c>
      <c r="H248" s="17" t="s">
        <v>9</v>
      </c>
      <c r="I248" s="17" t="s">
        <v>671</v>
      </c>
      <c r="J248" s="17" t="s">
        <v>795</v>
      </c>
      <c r="K248" s="17" t="s">
        <v>908</v>
      </c>
      <c r="L248" s="17">
        <v>90008</v>
      </c>
      <c r="M248" s="17" t="s">
        <v>957</v>
      </c>
      <c r="N248" s="17" t="s">
        <v>2036</v>
      </c>
      <c r="O248" s="17" t="s">
        <v>961</v>
      </c>
      <c r="P248" s="17" t="s">
        <v>962</v>
      </c>
      <c r="Q248" s="17" t="s">
        <v>2037</v>
      </c>
      <c r="R248" s="17">
        <v>239.97</v>
      </c>
      <c r="S248" s="17">
        <v>3</v>
      </c>
      <c r="T248" s="17" t="s">
        <v>1448</v>
      </c>
      <c r="U248" s="17" t="s">
        <v>2210</v>
      </c>
      <c r="V248" s="17">
        <v>0</v>
      </c>
      <c r="W248" s="17" t="s">
        <v>1020</v>
      </c>
      <c r="X248" s="17">
        <v>86.389200000000002</v>
      </c>
      <c r="Y248" s="17">
        <v>2</v>
      </c>
      <c r="Z248" s="17">
        <v>2015</v>
      </c>
      <c r="AA248" s="17" t="s">
        <v>19</v>
      </c>
      <c r="AB248" s="17" t="s">
        <v>1061</v>
      </c>
    </row>
    <row r="249" spans="1:28" x14ac:dyDescent="0.25">
      <c r="A249" s="17">
        <v>8895</v>
      </c>
      <c r="B249" s="17" t="s">
        <v>2211</v>
      </c>
      <c r="C249" s="19">
        <v>42597</v>
      </c>
      <c r="D249" s="19">
        <v>42604</v>
      </c>
      <c r="E249" s="17" t="s">
        <v>5</v>
      </c>
      <c r="F249" s="17" t="s">
        <v>1638</v>
      </c>
      <c r="G249" s="17" t="s">
        <v>98</v>
      </c>
      <c r="H249" s="17" t="s">
        <v>8</v>
      </c>
      <c r="I249" s="17" t="s">
        <v>671</v>
      </c>
      <c r="J249" s="17" t="s">
        <v>795</v>
      </c>
      <c r="K249" s="17" t="s">
        <v>908</v>
      </c>
      <c r="L249" s="17">
        <v>90004</v>
      </c>
      <c r="M249" s="17" t="s">
        <v>957</v>
      </c>
      <c r="N249" s="17" t="s">
        <v>2212</v>
      </c>
      <c r="O249" s="17" t="s">
        <v>959</v>
      </c>
      <c r="P249" s="17" t="s">
        <v>1115</v>
      </c>
      <c r="Q249" s="17" t="s">
        <v>2213</v>
      </c>
      <c r="R249" s="17">
        <v>312.02999999999997</v>
      </c>
      <c r="S249" s="17">
        <v>3</v>
      </c>
      <c r="T249" s="17" t="s">
        <v>2214</v>
      </c>
      <c r="U249" s="17" t="s">
        <v>2215</v>
      </c>
      <c r="V249" s="17">
        <v>0</v>
      </c>
      <c r="W249" s="17" t="s">
        <v>1020</v>
      </c>
      <c r="X249" s="17">
        <v>43.684199999999997</v>
      </c>
      <c r="Y249" s="17">
        <v>7</v>
      </c>
      <c r="Z249" s="17">
        <v>2016</v>
      </c>
      <c r="AA249" s="17" t="s">
        <v>13</v>
      </c>
      <c r="AB249" s="17" t="s">
        <v>1021</v>
      </c>
    </row>
    <row r="250" spans="1:28" x14ac:dyDescent="0.25">
      <c r="A250" s="17">
        <v>9233</v>
      </c>
      <c r="B250" s="17" t="s">
        <v>2216</v>
      </c>
      <c r="C250" s="19">
        <v>42615</v>
      </c>
      <c r="D250" s="19">
        <v>42619</v>
      </c>
      <c r="E250" s="17" t="s">
        <v>5</v>
      </c>
      <c r="F250" s="17" t="s">
        <v>1591</v>
      </c>
      <c r="G250" s="17" t="s">
        <v>397</v>
      </c>
      <c r="H250" s="17" t="s">
        <v>8</v>
      </c>
      <c r="I250" s="17" t="s">
        <v>671</v>
      </c>
      <c r="J250" s="17" t="s">
        <v>795</v>
      </c>
      <c r="K250" s="17" t="s">
        <v>908</v>
      </c>
      <c r="L250" s="17">
        <v>90036</v>
      </c>
      <c r="M250" s="17" t="s">
        <v>957</v>
      </c>
      <c r="N250" s="17" t="s">
        <v>2217</v>
      </c>
      <c r="O250" s="17" t="s">
        <v>959</v>
      </c>
      <c r="P250" s="17" t="s">
        <v>1115</v>
      </c>
      <c r="Q250" s="17" t="s">
        <v>2218</v>
      </c>
      <c r="R250" s="17">
        <v>94.68</v>
      </c>
      <c r="S250" s="17">
        <v>9</v>
      </c>
      <c r="T250" s="17" t="s">
        <v>2219</v>
      </c>
      <c r="U250" s="17" t="s">
        <v>2220</v>
      </c>
      <c r="V250" s="17">
        <v>0</v>
      </c>
      <c r="W250" s="17" t="s">
        <v>1020</v>
      </c>
      <c r="X250" s="17">
        <v>31.244399999999999</v>
      </c>
      <c r="Y250" s="17">
        <v>4</v>
      </c>
      <c r="Z250" s="17">
        <v>2016</v>
      </c>
      <c r="AA250" s="17" t="s">
        <v>23</v>
      </c>
      <c r="AB250" s="17" t="s">
        <v>1021</v>
      </c>
    </row>
    <row r="251" spans="1:28" x14ac:dyDescent="0.25">
      <c r="A251" s="17">
        <v>9686</v>
      </c>
      <c r="B251" s="17" t="s">
        <v>2221</v>
      </c>
      <c r="C251" s="19">
        <v>42737</v>
      </c>
      <c r="D251" s="19">
        <v>42739</v>
      </c>
      <c r="E251" s="17" t="s">
        <v>4</v>
      </c>
      <c r="F251" s="17" t="s">
        <v>2222</v>
      </c>
      <c r="G251" s="17" t="s">
        <v>2223</v>
      </c>
      <c r="H251" s="17" t="s">
        <v>9</v>
      </c>
      <c r="I251" s="17" t="s">
        <v>671</v>
      </c>
      <c r="J251" s="17" t="s">
        <v>795</v>
      </c>
      <c r="K251" s="17" t="s">
        <v>908</v>
      </c>
      <c r="L251" s="17">
        <v>90032</v>
      </c>
      <c r="M251" s="17" t="s">
        <v>957</v>
      </c>
      <c r="N251" s="17" t="s">
        <v>1983</v>
      </c>
      <c r="O251" s="17" t="s">
        <v>961</v>
      </c>
      <c r="P251" s="17" t="s">
        <v>962</v>
      </c>
      <c r="Q251" s="17" t="s">
        <v>1984</v>
      </c>
      <c r="R251" s="17">
        <v>16.59</v>
      </c>
      <c r="S251" s="17">
        <v>1</v>
      </c>
      <c r="T251" s="17" t="s">
        <v>1985</v>
      </c>
      <c r="U251" s="17" t="s">
        <v>2224</v>
      </c>
      <c r="V251" s="17">
        <v>0</v>
      </c>
      <c r="W251" s="17" t="s">
        <v>1020</v>
      </c>
      <c r="X251" s="17">
        <v>5.8064999999999998</v>
      </c>
      <c r="Y251" s="17">
        <v>2</v>
      </c>
      <c r="Z251" s="17">
        <v>2017</v>
      </c>
      <c r="AA251" s="17" t="s">
        <v>16</v>
      </c>
      <c r="AB251" s="17" t="s">
        <v>1036</v>
      </c>
    </row>
    <row r="252" spans="1:28" x14ac:dyDescent="0.25">
      <c r="A252" s="17">
        <v>9848</v>
      </c>
      <c r="B252" s="17" t="s">
        <v>2225</v>
      </c>
      <c r="C252" s="19">
        <v>42980</v>
      </c>
      <c r="D252" s="19">
        <v>42982</v>
      </c>
      <c r="E252" s="17" t="s">
        <v>4</v>
      </c>
      <c r="F252" s="17" t="s">
        <v>2226</v>
      </c>
      <c r="G252" s="17" t="s">
        <v>417</v>
      </c>
      <c r="H252" s="17" t="s">
        <v>10</v>
      </c>
      <c r="I252" s="17" t="s">
        <v>671</v>
      </c>
      <c r="J252" s="17" t="s">
        <v>795</v>
      </c>
      <c r="K252" s="17" t="s">
        <v>908</v>
      </c>
      <c r="L252" s="17">
        <v>90008</v>
      </c>
      <c r="M252" s="17" t="s">
        <v>957</v>
      </c>
      <c r="N252" s="17" t="s">
        <v>1524</v>
      </c>
      <c r="O252" s="17" t="s">
        <v>959</v>
      </c>
      <c r="P252" s="17" t="s">
        <v>1115</v>
      </c>
      <c r="Q252" s="17" t="s">
        <v>1525</v>
      </c>
      <c r="R252" s="17">
        <v>511.5</v>
      </c>
      <c r="S252" s="17">
        <v>5</v>
      </c>
      <c r="T252" s="17" t="s">
        <v>1526</v>
      </c>
      <c r="U252" s="17" t="s">
        <v>2227</v>
      </c>
      <c r="V252" s="17">
        <v>0</v>
      </c>
      <c r="W252" s="17" t="s">
        <v>1020</v>
      </c>
      <c r="X252" s="17">
        <v>132.99</v>
      </c>
      <c r="Y252" s="17">
        <v>2</v>
      </c>
      <c r="Z252" s="17">
        <v>2017</v>
      </c>
      <c r="AA252" s="17" t="s">
        <v>23</v>
      </c>
      <c r="AB252" s="17" t="s">
        <v>1036</v>
      </c>
    </row>
    <row r="253" spans="1:28" x14ac:dyDescent="0.25">
      <c r="A253" s="17">
        <v>9885</v>
      </c>
      <c r="B253" s="17" t="s">
        <v>2228</v>
      </c>
      <c r="C253" s="19">
        <v>41732</v>
      </c>
      <c r="D253" s="19">
        <v>41737</v>
      </c>
      <c r="E253" s="17" t="s">
        <v>5</v>
      </c>
      <c r="F253" s="17" t="s">
        <v>2229</v>
      </c>
      <c r="G253" s="17" t="s">
        <v>371</v>
      </c>
      <c r="H253" s="17" t="s">
        <v>9</v>
      </c>
      <c r="I253" s="17" t="s">
        <v>671</v>
      </c>
      <c r="J253" s="17" t="s">
        <v>795</v>
      </c>
      <c r="K253" s="17" t="s">
        <v>908</v>
      </c>
      <c r="L253" s="17">
        <v>90008</v>
      </c>
      <c r="M253" s="17" t="s">
        <v>957</v>
      </c>
      <c r="N253" s="17" t="s">
        <v>1241</v>
      </c>
      <c r="O253" s="17" t="s">
        <v>961</v>
      </c>
      <c r="P253" s="17" t="s">
        <v>962</v>
      </c>
      <c r="Q253" s="17" t="s">
        <v>1242</v>
      </c>
      <c r="R253" s="17">
        <v>62.31</v>
      </c>
      <c r="S253" s="17">
        <v>3</v>
      </c>
      <c r="T253" s="17" t="s">
        <v>1243</v>
      </c>
      <c r="U253" s="17" t="s">
        <v>1244</v>
      </c>
      <c r="V253" s="17">
        <v>0</v>
      </c>
      <c r="W253" s="17" t="s">
        <v>1020</v>
      </c>
      <c r="X253" s="17">
        <v>22.4316</v>
      </c>
      <c r="Y253" s="17">
        <v>5</v>
      </c>
      <c r="Z253" s="17">
        <v>2014</v>
      </c>
      <c r="AA253" s="17" t="s">
        <v>12</v>
      </c>
      <c r="AB253" s="17" t="s">
        <v>1079</v>
      </c>
    </row>
    <row r="254" spans="1:28" x14ac:dyDescent="0.25">
      <c r="A254" s="17">
        <v>9886</v>
      </c>
      <c r="B254" s="17" t="s">
        <v>2228</v>
      </c>
      <c r="C254" s="19">
        <v>41732</v>
      </c>
      <c r="D254" s="19">
        <v>41737</v>
      </c>
      <c r="E254" s="17" t="s">
        <v>5</v>
      </c>
      <c r="F254" s="17" t="s">
        <v>2229</v>
      </c>
      <c r="G254" s="17" t="s">
        <v>371</v>
      </c>
      <c r="H254" s="17" t="s">
        <v>9</v>
      </c>
      <c r="I254" s="17" t="s">
        <v>671</v>
      </c>
      <c r="J254" s="17" t="s">
        <v>795</v>
      </c>
      <c r="K254" s="17" t="s">
        <v>908</v>
      </c>
      <c r="L254" s="17">
        <v>90008</v>
      </c>
      <c r="M254" s="17" t="s">
        <v>957</v>
      </c>
      <c r="N254" s="17" t="s">
        <v>2036</v>
      </c>
      <c r="O254" s="17" t="s">
        <v>961</v>
      </c>
      <c r="P254" s="17" t="s">
        <v>962</v>
      </c>
      <c r="Q254" s="17" t="s">
        <v>2037</v>
      </c>
      <c r="R254" s="17">
        <v>159.97999999999999</v>
      </c>
      <c r="S254" s="17">
        <v>2</v>
      </c>
      <c r="T254" s="17" t="s">
        <v>1448</v>
      </c>
      <c r="U254" s="17" t="s">
        <v>2230</v>
      </c>
      <c r="V254" s="17">
        <v>0</v>
      </c>
      <c r="W254" s="17" t="s">
        <v>1020</v>
      </c>
      <c r="X254" s="17">
        <v>57.592799999999997</v>
      </c>
      <c r="Y254" s="17">
        <v>5</v>
      </c>
      <c r="Z254" s="17">
        <v>2014</v>
      </c>
      <c r="AA254" s="17" t="s">
        <v>12</v>
      </c>
      <c r="AB254" s="17" t="s">
        <v>1079</v>
      </c>
    </row>
    <row r="255" spans="1:28" x14ac:dyDescent="0.25">
      <c r="A255" s="17">
        <v>9987</v>
      </c>
      <c r="B255" s="17" t="s">
        <v>2231</v>
      </c>
      <c r="C255" s="19">
        <v>42642</v>
      </c>
      <c r="D255" s="19">
        <v>42646</v>
      </c>
      <c r="E255" s="17" t="s">
        <v>5</v>
      </c>
      <c r="F255" s="17" t="s">
        <v>2232</v>
      </c>
      <c r="G255" s="17" t="s">
        <v>424</v>
      </c>
      <c r="H255" s="17" t="s">
        <v>8</v>
      </c>
      <c r="I255" s="17" t="s">
        <v>671</v>
      </c>
      <c r="J255" s="17" t="s">
        <v>795</v>
      </c>
      <c r="K255" s="17" t="s">
        <v>908</v>
      </c>
      <c r="L255" s="17">
        <v>90008</v>
      </c>
      <c r="M255" s="17" t="s">
        <v>957</v>
      </c>
      <c r="N255" s="17" t="s">
        <v>1734</v>
      </c>
      <c r="O255" s="17" t="s">
        <v>961</v>
      </c>
      <c r="P255" s="17" t="s">
        <v>962</v>
      </c>
      <c r="Q255" s="17" t="s">
        <v>1735</v>
      </c>
      <c r="R255" s="17">
        <v>36.24</v>
      </c>
      <c r="S255" s="17">
        <v>1</v>
      </c>
      <c r="T255" s="17" t="s">
        <v>1736</v>
      </c>
      <c r="U255" s="17" t="s">
        <v>1737</v>
      </c>
      <c r="V255" s="17">
        <v>0</v>
      </c>
      <c r="W255" s="17" t="s">
        <v>1020</v>
      </c>
      <c r="X255" s="17">
        <v>15.220800000000001</v>
      </c>
      <c r="Y255" s="17">
        <v>4</v>
      </c>
      <c r="Z255" s="17">
        <v>2016</v>
      </c>
      <c r="AA255" s="17" t="s">
        <v>23</v>
      </c>
      <c r="AB255" s="17" t="s">
        <v>1021</v>
      </c>
    </row>
    <row r="256" spans="1:28" x14ac:dyDescent="0.25">
      <c r="A256" s="17">
        <v>3</v>
      </c>
      <c r="B256" s="17" t="s">
        <v>2233</v>
      </c>
      <c r="C256" s="19">
        <v>42533</v>
      </c>
      <c r="D256" s="19">
        <v>42537</v>
      </c>
      <c r="E256" s="17" t="s">
        <v>4</v>
      </c>
      <c r="F256" s="17" t="s">
        <v>2234</v>
      </c>
      <c r="G256" s="17" t="s">
        <v>186</v>
      </c>
      <c r="H256" s="17" t="s">
        <v>9</v>
      </c>
      <c r="I256" s="17" t="s">
        <v>671</v>
      </c>
      <c r="J256" s="17" t="s">
        <v>795</v>
      </c>
      <c r="K256" s="17" t="s">
        <v>908</v>
      </c>
      <c r="L256" s="17">
        <v>90036</v>
      </c>
      <c r="M256" s="17" t="s">
        <v>957</v>
      </c>
      <c r="N256" s="17" t="s">
        <v>2235</v>
      </c>
      <c r="O256" s="17" t="s">
        <v>960</v>
      </c>
      <c r="P256" s="17" t="s">
        <v>1266</v>
      </c>
      <c r="Q256" s="17" t="s">
        <v>2236</v>
      </c>
      <c r="R256" s="17">
        <v>14.62</v>
      </c>
      <c r="S256" s="17">
        <v>2</v>
      </c>
      <c r="T256" s="17" t="s">
        <v>2237</v>
      </c>
      <c r="U256" s="17" t="s">
        <v>2238</v>
      </c>
      <c r="V256" s="17">
        <v>0</v>
      </c>
      <c r="W256" s="17" t="s">
        <v>1020</v>
      </c>
      <c r="X256" s="17">
        <v>6.8714000000000004</v>
      </c>
      <c r="Y256" s="17">
        <v>4</v>
      </c>
      <c r="Z256" s="17">
        <v>2016</v>
      </c>
      <c r="AA256" s="17" t="s">
        <v>18</v>
      </c>
      <c r="AB256" s="17" t="s">
        <v>1021</v>
      </c>
    </row>
    <row r="257" spans="1:28" x14ac:dyDescent="0.25">
      <c r="A257" s="17">
        <v>845</v>
      </c>
      <c r="B257" s="17" t="s">
        <v>2239</v>
      </c>
      <c r="C257" s="19">
        <v>42681</v>
      </c>
      <c r="D257" s="19">
        <v>42683</v>
      </c>
      <c r="E257" s="17" t="s">
        <v>2</v>
      </c>
      <c r="F257" s="17" t="s">
        <v>2240</v>
      </c>
      <c r="G257" s="17" t="s">
        <v>244</v>
      </c>
      <c r="H257" s="17" t="s">
        <v>9</v>
      </c>
      <c r="I257" s="17" t="s">
        <v>671</v>
      </c>
      <c r="J257" s="17" t="s">
        <v>795</v>
      </c>
      <c r="K257" s="17" t="s">
        <v>908</v>
      </c>
      <c r="L257" s="17">
        <v>90036</v>
      </c>
      <c r="M257" s="17" t="s">
        <v>957</v>
      </c>
      <c r="N257" s="17" t="s">
        <v>2241</v>
      </c>
      <c r="O257" s="17" t="s">
        <v>960</v>
      </c>
      <c r="P257" s="17" t="s">
        <v>1169</v>
      </c>
      <c r="Q257" s="17" t="s">
        <v>2242</v>
      </c>
      <c r="R257" s="17">
        <v>11.36</v>
      </c>
      <c r="S257" s="17">
        <v>2</v>
      </c>
      <c r="T257" s="17" t="s">
        <v>1053</v>
      </c>
      <c r="U257" s="17" t="s">
        <v>2243</v>
      </c>
      <c r="V257" s="17">
        <v>0</v>
      </c>
      <c r="W257" s="17" t="s">
        <v>1020</v>
      </c>
      <c r="X257" s="17">
        <v>3.2944</v>
      </c>
      <c r="Y257" s="17">
        <v>2</v>
      </c>
      <c r="Z257" s="17">
        <v>2016</v>
      </c>
      <c r="AA257" s="17" t="s">
        <v>21</v>
      </c>
      <c r="AB257" s="17" t="s">
        <v>1021</v>
      </c>
    </row>
    <row r="258" spans="1:28" x14ac:dyDescent="0.25">
      <c r="A258" s="17">
        <v>846</v>
      </c>
      <c r="B258" s="17" t="s">
        <v>2239</v>
      </c>
      <c r="C258" s="19">
        <v>42681</v>
      </c>
      <c r="D258" s="19">
        <v>42683</v>
      </c>
      <c r="E258" s="17" t="s">
        <v>2</v>
      </c>
      <c r="F258" s="17" t="s">
        <v>2240</v>
      </c>
      <c r="G258" s="17" t="s">
        <v>244</v>
      </c>
      <c r="H258" s="17" t="s">
        <v>9</v>
      </c>
      <c r="I258" s="17" t="s">
        <v>671</v>
      </c>
      <c r="J258" s="17" t="s">
        <v>795</v>
      </c>
      <c r="K258" s="17" t="s">
        <v>908</v>
      </c>
      <c r="L258" s="17">
        <v>90036</v>
      </c>
      <c r="M258" s="17" t="s">
        <v>957</v>
      </c>
      <c r="N258" s="17" t="s">
        <v>2244</v>
      </c>
      <c r="O258" s="17" t="s">
        <v>960</v>
      </c>
      <c r="P258" s="17" t="s">
        <v>1266</v>
      </c>
      <c r="Q258" s="17" t="s">
        <v>2245</v>
      </c>
      <c r="R258" s="17">
        <v>14.62</v>
      </c>
      <c r="S258" s="17">
        <v>2</v>
      </c>
      <c r="T258" s="17" t="s">
        <v>2237</v>
      </c>
      <c r="U258" s="17" t="s">
        <v>2238</v>
      </c>
      <c r="V258" s="17">
        <v>0</v>
      </c>
      <c r="W258" s="17" t="s">
        <v>1020</v>
      </c>
      <c r="X258" s="17">
        <v>6.8714000000000004</v>
      </c>
      <c r="Y258" s="17">
        <v>2</v>
      </c>
      <c r="Z258" s="17">
        <v>2016</v>
      </c>
      <c r="AA258" s="17" t="s">
        <v>21</v>
      </c>
      <c r="AB258" s="17" t="s">
        <v>1021</v>
      </c>
    </row>
    <row r="259" spans="1:28" x14ac:dyDescent="0.25">
      <c r="A259" s="17">
        <v>1016</v>
      </c>
      <c r="B259" s="17" t="s">
        <v>2246</v>
      </c>
      <c r="C259" s="19">
        <v>42264</v>
      </c>
      <c r="D259" s="19">
        <v>42266</v>
      </c>
      <c r="E259" s="17" t="s">
        <v>4</v>
      </c>
      <c r="F259" s="17" t="s">
        <v>2247</v>
      </c>
      <c r="G259" s="17" t="s">
        <v>449</v>
      </c>
      <c r="H259" s="17" t="s">
        <v>10</v>
      </c>
      <c r="I259" s="17" t="s">
        <v>671</v>
      </c>
      <c r="J259" s="17" t="s">
        <v>795</v>
      </c>
      <c r="K259" s="17" t="s">
        <v>908</v>
      </c>
      <c r="L259" s="17">
        <v>90036</v>
      </c>
      <c r="M259" s="17" t="s">
        <v>957</v>
      </c>
      <c r="N259" s="17" t="s">
        <v>2248</v>
      </c>
      <c r="O259" s="17" t="s">
        <v>960</v>
      </c>
      <c r="P259" s="17" t="s">
        <v>965</v>
      </c>
      <c r="Q259" s="17" t="s">
        <v>2249</v>
      </c>
      <c r="R259" s="17">
        <v>32.4</v>
      </c>
      <c r="S259" s="17">
        <v>5</v>
      </c>
      <c r="T259" s="17" t="s">
        <v>1066</v>
      </c>
      <c r="U259" s="17" t="s">
        <v>1454</v>
      </c>
      <c r="V259" s="17">
        <v>0</v>
      </c>
      <c r="W259" s="17" t="s">
        <v>1020</v>
      </c>
      <c r="X259" s="17">
        <v>15.552</v>
      </c>
      <c r="Y259" s="17">
        <v>2</v>
      </c>
      <c r="Z259" s="17">
        <v>2015</v>
      </c>
      <c r="AA259" s="17" t="s">
        <v>23</v>
      </c>
      <c r="AB259" s="17" t="s">
        <v>1061</v>
      </c>
    </row>
    <row r="260" spans="1:28" x14ac:dyDescent="0.25">
      <c r="A260" s="17">
        <v>1177</v>
      </c>
      <c r="B260" s="17" t="s">
        <v>2250</v>
      </c>
      <c r="C260" s="19">
        <v>42000</v>
      </c>
      <c r="D260" s="19">
        <v>42003</v>
      </c>
      <c r="E260" s="17" t="s">
        <v>4</v>
      </c>
      <c r="F260" s="17" t="s">
        <v>1558</v>
      </c>
      <c r="G260" s="17" t="s">
        <v>51</v>
      </c>
      <c r="H260" s="17" t="s">
        <v>10</v>
      </c>
      <c r="I260" s="17" t="s">
        <v>671</v>
      </c>
      <c r="J260" s="17" t="s">
        <v>795</v>
      </c>
      <c r="K260" s="17" t="s">
        <v>908</v>
      </c>
      <c r="L260" s="17">
        <v>90004</v>
      </c>
      <c r="M260" s="17" t="s">
        <v>957</v>
      </c>
      <c r="N260" s="17" t="s">
        <v>2251</v>
      </c>
      <c r="O260" s="17" t="s">
        <v>960</v>
      </c>
      <c r="P260" s="17" t="s">
        <v>1266</v>
      </c>
      <c r="Q260" s="17" t="s">
        <v>2252</v>
      </c>
      <c r="R260" s="17">
        <v>11.56</v>
      </c>
      <c r="S260" s="17">
        <v>4</v>
      </c>
      <c r="T260" s="17" t="s">
        <v>2253</v>
      </c>
      <c r="U260" s="17" t="s">
        <v>2254</v>
      </c>
      <c r="V260" s="17">
        <v>0</v>
      </c>
      <c r="W260" s="17" t="s">
        <v>1020</v>
      </c>
      <c r="X260" s="17">
        <v>5.4332000000000003</v>
      </c>
      <c r="Y260" s="17">
        <v>3</v>
      </c>
      <c r="Z260" s="17">
        <v>2014</v>
      </c>
      <c r="AA260" s="17" t="s">
        <v>14</v>
      </c>
      <c r="AB260" s="17" t="s">
        <v>1079</v>
      </c>
    </row>
    <row r="261" spans="1:28" x14ac:dyDescent="0.25">
      <c r="A261" s="17">
        <v>1189</v>
      </c>
      <c r="B261" s="17" t="s">
        <v>2255</v>
      </c>
      <c r="C261" s="19">
        <v>42792</v>
      </c>
      <c r="D261" s="19">
        <v>42794</v>
      </c>
      <c r="E261" s="17" t="s">
        <v>4</v>
      </c>
      <c r="F261" s="17" t="s">
        <v>1445</v>
      </c>
      <c r="G261" s="17" t="s">
        <v>105</v>
      </c>
      <c r="H261" s="17" t="s">
        <v>10</v>
      </c>
      <c r="I261" s="17" t="s">
        <v>671</v>
      </c>
      <c r="J261" s="17" t="s">
        <v>795</v>
      </c>
      <c r="K261" s="17" t="s">
        <v>908</v>
      </c>
      <c r="L261" s="17">
        <v>90036</v>
      </c>
      <c r="M261" s="17" t="s">
        <v>957</v>
      </c>
      <c r="N261" s="17" t="s">
        <v>1440</v>
      </c>
      <c r="O261" s="17" t="s">
        <v>960</v>
      </c>
      <c r="P261" s="17" t="s">
        <v>973</v>
      </c>
      <c r="Q261" s="17" t="s">
        <v>1441</v>
      </c>
      <c r="R261" s="17">
        <v>81.92</v>
      </c>
      <c r="S261" s="17">
        <v>4</v>
      </c>
      <c r="T261" s="17" t="s">
        <v>1442</v>
      </c>
      <c r="U261" s="17" t="s">
        <v>2256</v>
      </c>
      <c r="V261" s="17">
        <v>0</v>
      </c>
      <c r="W261" s="17" t="s">
        <v>1020</v>
      </c>
      <c r="X261" s="17">
        <v>22.118400000000001</v>
      </c>
      <c r="Y261" s="17">
        <v>2</v>
      </c>
      <c r="Z261" s="17">
        <v>2017</v>
      </c>
      <c r="AA261" s="17" t="s">
        <v>15</v>
      </c>
      <c r="AB261" s="17" t="s">
        <v>1036</v>
      </c>
    </row>
    <row r="262" spans="1:28" x14ac:dyDescent="0.25">
      <c r="A262" s="17">
        <v>1192</v>
      </c>
      <c r="B262" s="17" t="s">
        <v>2255</v>
      </c>
      <c r="C262" s="19">
        <v>42792</v>
      </c>
      <c r="D262" s="19">
        <v>42794</v>
      </c>
      <c r="E262" s="17" t="s">
        <v>4</v>
      </c>
      <c r="F262" s="17" t="s">
        <v>1445</v>
      </c>
      <c r="G262" s="17" t="s">
        <v>105</v>
      </c>
      <c r="H262" s="17" t="s">
        <v>10</v>
      </c>
      <c r="I262" s="17" t="s">
        <v>671</v>
      </c>
      <c r="J262" s="17" t="s">
        <v>795</v>
      </c>
      <c r="K262" s="17" t="s">
        <v>908</v>
      </c>
      <c r="L262" s="17">
        <v>90036</v>
      </c>
      <c r="M262" s="17" t="s">
        <v>957</v>
      </c>
      <c r="N262" s="17" t="s">
        <v>2257</v>
      </c>
      <c r="O262" s="17" t="s">
        <v>960</v>
      </c>
      <c r="P262" s="17" t="s">
        <v>965</v>
      </c>
      <c r="Q262" s="17" t="s">
        <v>2258</v>
      </c>
      <c r="R262" s="17">
        <v>223.92</v>
      </c>
      <c r="S262" s="17">
        <v>4</v>
      </c>
      <c r="T262" s="17" t="s">
        <v>2259</v>
      </c>
      <c r="U262" s="17" t="s">
        <v>2260</v>
      </c>
      <c r="V262" s="17">
        <v>0</v>
      </c>
      <c r="W262" s="17" t="s">
        <v>1020</v>
      </c>
      <c r="X262" s="17">
        <v>109.7208</v>
      </c>
      <c r="Y262" s="17">
        <v>2</v>
      </c>
      <c r="Z262" s="17">
        <v>2017</v>
      </c>
      <c r="AA262" s="17" t="s">
        <v>15</v>
      </c>
      <c r="AB262" s="17" t="s">
        <v>1036</v>
      </c>
    </row>
    <row r="263" spans="1:28" x14ac:dyDescent="0.25">
      <c r="A263" s="17">
        <v>1193</v>
      </c>
      <c r="B263" s="17" t="s">
        <v>2255</v>
      </c>
      <c r="C263" s="19">
        <v>42792</v>
      </c>
      <c r="D263" s="19">
        <v>42794</v>
      </c>
      <c r="E263" s="17" t="s">
        <v>4</v>
      </c>
      <c r="F263" s="17" t="s">
        <v>1445</v>
      </c>
      <c r="G263" s="17" t="s">
        <v>105</v>
      </c>
      <c r="H263" s="17" t="s">
        <v>10</v>
      </c>
      <c r="I263" s="17" t="s">
        <v>671</v>
      </c>
      <c r="J263" s="17" t="s">
        <v>795</v>
      </c>
      <c r="K263" s="17" t="s">
        <v>908</v>
      </c>
      <c r="L263" s="17">
        <v>90036</v>
      </c>
      <c r="M263" s="17" t="s">
        <v>957</v>
      </c>
      <c r="N263" s="17" t="s">
        <v>2261</v>
      </c>
      <c r="O263" s="17" t="s">
        <v>960</v>
      </c>
      <c r="P263" s="17" t="s">
        <v>965</v>
      </c>
      <c r="Q263" s="17" t="s">
        <v>2262</v>
      </c>
      <c r="R263" s="17">
        <v>23.12</v>
      </c>
      <c r="S263" s="17">
        <v>4</v>
      </c>
      <c r="T263" s="17" t="s">
        <v>2263</v>
      </c>
      <c r="U263" s="17" t="s">
        <v>2264</v>
      </c>
      <c r="V263" s="17">
        <v>0</v>
      </c>
      <c r="W263" s="17" t="s">
        <v>1020</v>
      </c>
      <c r="X263" s="17">
        <v>11.328799999999999</v>
      </c>
      <c r="Y263" s="17">
        <v>2</v>
      </c>
      <c r="Z263" s="17">
        <v>2017</v>
      </c>
      <c r="AA263" s="17" t="s">
        <v>15</v>
      </c>
      <c r="AB263" s="17" t="s">
        <v>1036</v>
      </c>
    </row>
    <row r="264" spans="1:28" x14ac:dyDescent="0.25">
      <c r="A264" s="17">
        <v>1569</v>
      </c>
      <c r="B264" s="17" t="s">
        <v>2265</v>
      </c>
      <c r="C264" s="19">
        <v>42897</v>
      </c>
      <c r="D264" s="19">
        <v>42897</v>
      </c>
      <c r="E264" s="17" t="s">
        <v>3</v>
      </c>
      <c r="F264" s="17" t="s">
        <v>2266</v>
      </c>
      <c r="G264" s="17" t="s">
        <v>208</v>
      </c>
      <c r="H264" s="17" t="s">
        <v>8</v>
      </c>
      <c r="I264" s="17" t="s">
        <v>671</v>
      </c>
      <c r="J264" s="17" t="s">
        <v>795</v>
      </c>
      <c r="K264" s="17" t="s">
        <v>908</v>
      </c>
      <c r="L264" s="17">
        <v>90004</v>
      </c>
      <c r="M264" s="17" t="s">
        <v>957</v>
      </c>
      <c r="N264" s="17" t="s">
        <v>2267</v>
      </c>
      <c r="O264" s="17" t="s">
        <v>960</v>
      </c>
      <c r="P264" s="17" t="s">
        <v>965</v>
      </c>
      <c r="Q264" s="17" t="s">
        <v>2268</v>
      </c>
      <c r="R264" s="17">
        <v>122.97</v>
      </c>
      <c r="S264" s="17">
        <v>3</v>
      </c>
      <c r="T264" s="17" t="s">
        <v>1609</v>
      </c>
      <c r="U264" s="17" t="s">
        <v>2269</v>
      </c>
      <c r="V264" s="17">
        <v>0</v>
      </c>
      <c r="W264" s="17" t="s">
        <v>1020</v>
      </c>
      <c r="X264" s="17">
        <v>60.255299999999998</v>
      </c>
      <c r="Y264" s="17">
        <v>0</v>
      </c>
      <c r="Z264" s="17">
        <v>2017</v>
      </c>
      <c r="AA264" s="17" t="s">
        <v>18</v>
      </c>
      <c r="AB264" s="17" t="s">
        <v>1036</v>
      </c>
    </row>
    <row r="265" spans="1:28" x14ac:dyDescent="0.25">
      <c r="A265" s="17">
        <v>1572</v>
      </c>
      <c r="B265" s="17" t="s">
        <v>1969</v>
      </c>
      <c r="C265" s="19">
        <v>41966</v>
      </c>
      <c r="D265" s="19">
        <v>41968</v>
      </c>
      <c r="E265" s="17" t="s">
        <v>2</v>
      </c>
      <c r="F265" s="17" t="s">
        <v>1856</v>
      </c>
      <c r="G265" s="17" t="s">
        <v>569</v>
      </c>
      <c r="H265" s="17" t="s">
        <v>8</v>
      </c>
      <c r="I265" s="17" t="s">
        <v>671</v>
      </c>
      <c r="J265" s="17" t="s">
        <v>795</v>
      </c>
      <c r="K265" s="17" t="s">
        <v>908</v>
      </c>
      <c r="L265" s="17">
        <v>90004</v>
      </c>
      <c r="M265" s="17" t="s">
        <v>957</v>
      </c>
      <c r="N265" s="17" t="s">
        <v>2270</v>
      </c>
      <c r="O265" s="17" t="s">
        <v>960</v>
      </c>
      <c r="P265" s="17" t="s">
        <v>1224</v>
      </c>
      <c r="Q265" s="17" t="s">
        <v>2271</v>
      </c>
      <c r="R265" s="17">
        <v>21.84</v>
      </c>
      <c r="S265" s="17">
        <v>3</v>
      </c>
      <c r="T265" s="17" t="s">
        <v>1230</v>
      </c>
      <c r="U265" s="17" t="s">
        <v>2272</v>
      </c>
      <c r="V265" s="17">
        <v>0</v>
      </c>
      <c r="W265" s="17" t="s">
        <v>1020</v>
      </c>
      <c r="X265" s="17">
        <v>10.4832</v>
      </c>
      <c r="Y265" s="17">
        <v>2</v>
      </c>
      <c r="Z265" s="17">
        <v>2014</v>
      </c>
      <c r="AA265" s="17" t="s">
        <v>21</v>
      </c>
      <c r="AB265" s="17" t="s">
        <v>1079</v>
      </c>
    </row>
    <row r="266" spans="1:28" x14ac:dyDescent="0.25">
      <c r="A266" s="17">
        <v>1594</v>
      </c>
      <c r="B266" s="17" t="s">
        <v>2273</v>
      </c>
      <c r="C266" s="19">
        <v>41931</v>
      </c>
      <c r="D266" s="19">
        <v>41931</v>
      </c>
      <c r="E266" s="17" t="s">
        <v>3</v>
      </c>
      <c r="F266" s="17" t="s">
        <v>2274</v>
      </c>
      <c r="G266" s="17" t="s">
        <v>318</v>
      </c>
      <c r="H266" s="17" t="s">
        <v>8</v>
      </c>
      <c r="I266" s="17" t="s">
        <v>671</v>
      </c>
      <c r="J266" s="17" t="s">
        <v>795</v>
      </c>
      <c r="K266" s="17" t="s">
        <v>908</v>
      </c>
      <c r="L266" s="17">
        <v>90032</v>
      </c>
      <c r="M266" s="17" t="s">
        <v>957</v>
      </c>
      <c r="N266" s="17" t="s">
        <v>2275</v>
      </c>
      <c r="O266" s="17" t="s">
        <v>960</v>
      </c>
      <c r="P266" s="17" t="s">
        <v>965</v>
      </c>
      <c r="Q266" s="17" t="s">
        <v>2276</v>
      </c>
      <c r="R266" s="17">
        <v>13.44</v>
      </c>
      <c r="S266" s="17">
        <v>3</v>
      </c>
      <c r="T266" s="17" t="s">
        <v>2277</v>
      </c>
      <c r="U266" s="17" t="s">
        <v>2278</v>
      </c>
      <c r="V266" s="17">
        <v>0</v>
      </c>
      <c r="W266" s="17" t="s">
        <v>1020</v>
      </c>
      <c r="X266" s="17">
        <v>6.5856000000000003</v>
      </c>
      <c r="Y266" s="17">
        <v>0</v>
      </c>
      <c r="Z266" s="17">
        <v>2014</v>
      </c>
      <c r="AA266" s="17" t="s">
        <v>22</v>
      </c>
      <c r="AB266" s="17" t="s">
        <v>1079</v>
      </c>
    </row>
    <row r="267" spans="1:28" x14ac:dyDescent="0.25">
      <c r="A267" s="17">
        <v>1683</v>
      </c>
      <c r="B267" s="17" t="s">
        <v>2279</v>
      </c>
      <c r="C267" s="19">
        <v>42642</v>
      </c>
      <c r="D267" s="19">
        <v>42644</v>
      </c>
      <c r="E267" s="17" t="s">
        <v>4</v>
      </c>
      <c r="F267" s="17" t="s">
        <v>2138</v>
      </c>
      <c r="G267" s="17" t="s">
        <v>501</v>
      </c>
      <c r="H267" s="17" t="s">
        <v>8</v>
      </c>
      <c r="I267" s="17" t="s">
        <v>671</v>
      </c>
      <c r="J267" s="17" t="s">
        <v>795</v>
      </c>
      <c r="K267" s="17" t="s">
        <v>908</v>
      </c>
      <c r="L267" s="17">
        <v>90008</v>
      </c>
      <c r="M267" s="17" t="s">
        <v>957</v>
      </c>
      <c r="N267" s="17" t="s">
        <v>2280</v>
      </c>
      <c r="O267" s="17" t="s">
        <v>960</v>
      </c>
      <c r="P267" s="17" t="s">
        <v>965</v>
      </c>
      <c r="Q267" s="17" t="s">
        <v>2281</v>
      </c>
      <c r="R267" s="17">
        <v>18.97</v>
      </c>
      <c r="S267" s="17">
        <v>1</v>
      </c>
      <c r="T267" s="17" t="s">
        <v>2282</v>
      </c>
      <c r="U267" s="17" t="s">
        <v>2283</v>
      </c>
      <c r="V267" s="17">
        <v>0</v>
      </c>
      <c r="W267" s="17" t="s">
        <v>1020</v>
      </c>
      <c r="X267" s="17">
        <v>9.1056000000000008</v>
      </c>
      <c r="Y267" s="17">
        <v>2</v>
      </c>
      <c r="Z267" s="17">
        <v>2016</v>
      </c>
      <c r="AA267" s="17" t="s">
        <v>23</v>
      </c>
      <c r="AB267" s="17" t="s">
        <v>1021</v>
      </c>
    </row>
    <row r="268" spans="1:28" x14ac:dyDescent="0.25">
      <c r="A268" s="17">
        <v>1818</v>
      </c>
      <c r="B268" s="17" t="s">
        <v>2284</v>
      </c>
      <c r="C268" s="19">
        <v>42351</v>
      </c>
      <c r="D268" s="19">
        <v>42353</v>
      </c>
      <c r="E268" s="17" t="s">
        <v>4</v>
      </c>
      <c r="F268" s="17" t="s">
        <v>2285</v>
      </c>
      <c r="G268" s="17" t="s">
        <v>434</v>
      </c>
      <c r="H268" s="17" t="s">
        <v>8</v>
      </c>
      <c r="I268" s="17" t="s">
        <v>671</v>
      </c>
      <c r="J268" s="17" t="s">
        <v>795</v>
      </c>
      <c r="K268" s="17" t="s">
        <v>908</v>
      </c>
      <c r="L268" s="17">
        <v>90036</v>
      </c>
      <c r="M268" s="17" t="s">
        <v>957</v>
      </c>
      <c r="N268" s="17" t="s">
        <v>2286</v>
      </c>
      <c r="O268" s="17" t="s">
        <v>960</v>
      </c>
      <c r="P268" s="17" t="s">
        <v>1266</v>
      </c>
      <c r="Q268" s="17" t="s">
        <v>2287</v>
      </c>
      <c r="R268" s="17">
        <v>9.9600000000000009</v>
      </c>
      <c r="S268" s="17">
        <v>2</v>
      </c>
      <c r="T268" s="17" t="s">
        <v>1086</v>
      </c>
      <c r="U268" s="17" t="s">
        <v>2288</v>
      </c>
      <c r="V268" s="17">
        <v>0</v>
      </c>
      <c r="W268" s="17" t="s">
        <v>1020</v>
      </c>
      <c r="X268" s="17">
        <v>4.5815999999999999</v>
      </c>
      <c r="Y268" s="17">
        <v>2</v>
      </c>
      <c r="Z268" s="17">
        <v>2015</v>
      </c>
      <c r="AA268" s="17" t="s">
        <v>14</v>
      </c>
      <c r="AB268" s="17" t="s">
        <v>1061</v>
      </c>
    </row>
    <row r="269" spans="1:28" x14ac:dyDescent="0.25">
      <c r="A269" s="17">
        <v>2156</v>
      </c>
      <c r="B269" s="17" t="s">
        <v>2289</v>
      </c>
      <c r="C269" s="19">
        <v>42576</v>
      </c>
      <c r="D269" s="19">
        <v>42578</v>
      </c>
      <c r="E269" s="17" t="s">
        <v>4</v>
      </c>
      <c r="F269" s="17" t="s">
        <v>2290</v>
      </c>
      <c r="G269" s="17" t="s">
        <v>388</v>
      </c>
      <c r="H269" s="17" t="s">
        <v>8</v>
      </c>
      <c r="I269" s="17" t="s">
        <v>671</v>
      </c>
      <c r="J269" s="17" t="s">
        <v>795</v>
      </c>
      <c r="K269" s="17" t="s">
        <v>908</v>
      </c>
      <c r="L269" s="17">
        <v>90032</v>
      </c>
      <c r="M269" s="17" t="s">
        <v>957</v>
      </c>
      <c r="N269" s="17" t="s">
        <v>2291</v>
      </c>
      <c r="O269" s="17" t="s">
        <v>960</v>
      </c>
      <c r="P269" s="17" t="s">
        <v>1075</v>
      </c>
      <c r="Q269" s="17" t="s">
        <v>2292</v>
      </c>
      <c r="R269" s="17">
        <v>21.48</v>
      </c>
      <c r="S269" s="17">
        <v>6</v>
      </c>
      <c r="T269" s="17" t="s">
        <v>2293</v>
      </c>
      <c r="U269" s="17" t="s">
        <v>2294</v>
      </c>
      <c r="V269" s="17">
        <v>0</v>
      </c>
      <c r="W269" s="17" t="s">
        <v>1020</v>
      </c>
      <c r="X269" s="17">
        <v>10.74</v>
      </c>
      <c r="Y269" s="17">
        <v>2</v>
      </c>
      <c r="Z269" s="17">
        <v>2016</v>
      </c>
      <c r="AA269" s="17" t="s">
        <v>17</v>
      </c>
      <c r="AB269" s="17" t="s">
        <v>1021</v>
      </c>
    </row>
    <row r="270" spans="1:28" x14ac:dyDescent="0.25">
      <c r="A270" s="17">
        <v>2248</v>
      </c>
      <c r="B270" s="17" t="s">
        <v>2295</v>
      </c>
      <c r="C270" s="19">
        <v>42050</v>
      </c>
      <c r="D270" s="19">
        <v>42053</v>
      </c>
      <c r="E270" s="17" t="s">
        <v>4</v>
      </c>
      <c r="F270" s="17" t="s">
        <v>2296</v>
      </c>
      <c r="G270" s="17" t="s">
        <v>2297</v>
      </c>
      <c r="H270" s="17" t="s">
        <v>8</v>
      </c>
      <c r="I270" s="17" t="s">
        <v>671</v>
      </c>
      <c r="J270" s="17" t="s">
        <v>795</v>
      </c>
      <c r="K270" s="17" t="s">
        <v>908</v>
      </c>
      <c r="L270" s="17">
        <v>90004</v>
      </c>
      <c r="M270" s="17" t="s">
        <v>957</v>
      </c>
      <c r="N270" s="17" t="s">
        <v>2298</v>
      </c>
      <c r="O270" s="17" t="s">
        <v>960</v>
      </c>
      <c r="P270" s="17" t="s">
        <v>965</v>
      </c>
      <c r="Q270" s="17" t="s">
        <v>2299</v>
      </c>
      <c r="R270" s="17">
        <v>13.36</v>
      </c>
      <c r="S270" s="17">
        <v>2</v>
      </c>
      <c r="T270" s="17" t="s">
        <v>2300</v>
      </c>
      <c r="U270" s="17" t="s">
        <v>2301</v>
      </c>
      <c r="V270" s="17">
        <v>0</v>
      </c>
      <c r="W270" s="17" t="s">
        <v>1020</v>
      </c>
      <c r="X270" s="17">
        <v>6.4127999999999998</v>
      </c>
      <c r="Y270" s="17">
        <v>3</v>
      </c>
      <c r="Z270" s="17">
        <v>2015</v>
      </c>
      <c r="AA270" s="17" t="s">
        <v>15</v>
      </c>
      <c r="AB270" s="17" t="s">
        <v>1061</v>
      </c>
    </row>
    <row r="271" spans="1:28" x14ac:dyDescent="0.25">
      <c r="A271" s="17">
        <v>2251</v>
      </c>
      <c r="B271" s="17" t="s">
        <v>2295</v>
      </c>
      <c r="C271" s="19">
        <v>42050</v>
      </c>
      <c r="D271" s="19">
        <v>42053</v>
      </c>
      <c r="E271" s="17" t="s">
        <v>4</v>
      </c>
      <c r="F271" s="17" t="s">
        <v>2296</v>
      </c>
      <c r="G271" s="17" t="s">
        <v>2297</v>
      </c>
      <c r="H271" s="17" t="s">
        <v>8</v>
      </c>
      <c r="I271" s="17" t="s">
        <v>671</v>
      </c>
      <c r="J271" s="17" t="s">
        <v>795</v>
      </c>
      <c r="K271" s="17" t="s">
        <v>908</v>
      </c>
      <c r="L271" s="17">
        <v>90004</v>
      </c>
      <c r="M271" s="17" t="s">
        <v>957</v>
      </c>
      <c r="N271" s="17" t="s">
        <v>2302</v>
      </c>
      <c r="O271" s="17" t="s">
        <v>960</v>
      </c>
      <c r="P271" s="17" t="s">
        <v>973</v>
      </c>
      <c r="Q271" s="17" t="s">
        <v>2303</v>
      </c>
      <c r="R271" s="17">
        <v>541.44000000000005</v>
      </c>
      <c r="S271" s="17">
        <v>6</v>
      </c>
      <c r="T271" s="17" t="s">
        <v>2304</v>
      </c>
      <c r="U271" s="17" t="s">
        <v>2305</v>
      </c>
      <c r="V271" s="17">
        <v>0</v>
      </c>
      <c r="W271" s="17" t="s">
        <v>1020</v>
      </c>
      <c r="X271" s="17">
        <v>157.01759999999999</v>
      </c>
      <c r="Y271" s="17">
        <v>3</v>
      </c>
      <c r="Z271" s="17">
        <v>2015</v>
      </c>
      <c r="AA271" s="17" t="s">
        <v>15</v>
      </c>
      <c r="AB271" s="17" t="s">
        <v>1061</v>
      </c>
    </row>
    <row r="272" spans="1:28" x14ac:dyDescent="0.25">
      <c r="A272" s="17">
        <v>2252</v>
      </c>
      <c r="B272" s="17" t="s">
        <v>2295</v>
      </c>
      <c r="C272" s="19">
        <v>42050</v>
      </c>
      <c r="D272" s="19">
        <v>42053</v>
      </c>
      <c r="E272" s="17" t="s">
        <v>4</v>
      </c>
      <c r="F272" s="17" t="s">
        <v>2296</v>
      </c>
      <c r="G272" s="17" t="s">
        <v>2297</v>
      </c>
      <c r="H272" s="17" t="s">
        <v>8</v>
      </c>
      <c r="I272" s="17" t="s">
        <v>671</v>
      </c>
      <c r="J272" s="17" t="s">
        <v>795</v>
      </c>
      <c r="K272" s="17" t="s">
        <v>908</v>
      </c>
      <c r="L272" s="17">
        <v>90004</v>
      </c>
      <c r="M272" s="17" t="s">
        <v>957</v>
      </c>
      <c r="N272" s="17" t="s">
        <v>1084</v>
      </c>
      <c r="O272" s="17" t="s">
        <v>960</v>
      </c>
      <c r="P272" s="17" t="s">
        <v>965</v>
      </c>
      <c r="Q272" s="17" t="s">
        <v>1215</v>
      </c>
      <c r="R272" s="17">
        <v>19.440000000000001</v>
      </c>
      <c r="S272" s="17">
        <v>3</v>
      </c>
      <c r="T272" s="17" t="s">
        <v>1066</v>
      </c>
      <c r="U272" s="17" t="s">
        <v>1216</v>
      </c>
      <c r="V272" s="17">
        <v>0</v>
      </c>
      <c r="W272" s="17" t="s">
        <v>1020</v>
      </c>
      <c r="X272" s="17">
        <v>9.3312000000000008</v>
      </c>
      <c r="Y272" s="17">
        <v>3</v>
      </c>
      <c r="Z272" s="17">
        <v>2015</v>
      </c>
      <c r="AA272" s="17" t="s">
        <v>15</v>
      </c>
      <c r="AB272" s="17" t="s">
        <v>1061</v>
      </c>
    </row>
    <row r="273" spans="1:28" x14ac:dyDescent="0.25">
      <c r="A273" s="17">
        <v>2289</v>
      </c>
      <c r="B273" s="17" t="s">
        <v>2306</v>
      </c>
      <c r="C273" s="19">
        <v>42896</v>
      </c>
      <c r="D273" s="19">
        <v>42899</v>
      </c>
      <c r="E273" s="17" t="s">
        <v>2</v>
      </c>
      <c r="F273" s="17" t="s">
        <v>2307</v>
      </c>
      <c r="G273" s="17" t="s">
        <v>92</v>
      </c>
      <c r="H273" s="17" t="s">
        <v>8</v>
      </c>
      <c r="I273" s="17" t="s">
        <v>671</v>
      </c>
      <c r="J273" s="17" t="s">
        <v>795</v>
      </c>
      <c r="K273" s="17" t="s">
        <v>908</v>
      </c>
      <c r="L273" s="17">
        <v>90032</v>
      </c>
      <c r="M273" s="17" t="s">
        <v>957</v>
      </c>
      <c r="N273" s="17" t="s">
        <v>1141</v>
      </c>
      <c r="O273" s="17" t="s">
        <v>960</v>
      </c>
      <c r="P273" s="17" t="s">
        <v>1032</v>
      </c>
      <c r="Q273" s="17" t="s">
        <v>1142</v>
      </c>
      <c r="R273" s="17">
        <v>16.399999999999999</v>
      </c>
      <c r="S273" s="17">
        <v>5</v>
      </c>
      <c r="T273" s="17" t="s">
        <v>1143</v>
      </c>
      <c r="U273" s="17" t="s">
        <v>2308</v>
      </c>
      <c r="V273" s="17">
        <v>0</v>
      </c>
      <c r="W273" s="17" t="s">
        <v>1020</v>
      </c>
      <c r="X273" s="17">
        <v>4.7560000000000002</v>
      </c>
      <c r="Y273" s="17">
        <v>3</v>
      </c>
      <c r="Z273" s="17">
        <v>2017</v>
      </c>
      <c r="AA273" s="17" t="s">
        <v>18</v>
      </c>
      <c r="AB273" s="17" t="s">
        <v>1036</v>
      </c>
    </row>
    <row r="274" spans="1:28" x14ac:dyDescent="0.25">
      <c r="A274" s="17">
        <v>2331</v>
      </c>
      <c r="B274" s="17" t="s">
        <v>2309</v>
      </c>
      <c r="C274" s="19">
        <v>42637</v>
      </c>
      <c r="D274" s="19">
        <v>42639</v>
      </c>
      <c r="E274" s="17" t="s">
        <v>4</v>
      </c>
      <c r="F274" s="17" t="s">
        <v>2310</v>
      </c>
      <c r="G274" s="17" t="s">
        <v>390</v>
      </c>
      <c r="H274" s="17" t="s">
        <v>9</v>
      </c>
      <c r="I274" s="17" t="s">
        <v>671</v>
      </c>
      <c r="J274" s="17" t="s">
        <v>795</v>
      </c>
      <c r="K274" s="17" t="s">
        <v>908</v>
      </c>
      <c r="L274" s="17">
        <v>90004</v>
      </c>
      <c r="M274" s="17" t="s">
        <v>957</v>
      </c>
      <c r="N274" s="17" t="s">
        <v>2311</v>
      </c>
      <c r="O274" s="17" t="s">
        <v>960</v>
      </c>
      <c r="P274" s="17" t="s">
        <v>977</v>
      </c>
      <c r="Q274" s="17" t="s">
        <v>2312</v>
      </c>
      <c r="R274" s="17">
        <v>41.96</v>
      </c>
      <c r="S274" s="17">
        <v>2</v>
      </c>
      <c r="T274" s="17" t="s">
        <v>2166</v>
      </c>
      <c r="U274" s="17" t="s">
        <v>2313</v>
      </c>
      <c r="V274" s="17">
        <v>0</v>
      </c>
      <c r="W274" s="17" t="s">
        <v>1020</v>
      </c>
      <c r="X274" s="17">
        <v>2.9371999999999998</v>
      </c>
      <c r="Y274" s="17">
        <v>2</v>
      </c>
      <c r="Z274" s="17">
        <v>2016</v>
      </c>
      <c r="AA274" s="17" t="s">
        <v>23</v>
      </c>
      <c r="AB274" s="17" t="s">
        <v>1021</v>
      </c>
    </row>
    <row r="275" spans="1:28" x14ac:dyDescent="0.25">
      <c r="A275" s="17">
        <v>2332</v>
      </c>
      <c r="B275" s="17" t="s">
        <v>2309</v>
      </c>
      <c r="C275" s="19">
        <v>42637</v>
      </c>
      <c r="D275" s="19">
        <v>42639</v>
      </c>
      <c r="E275" s="17" t="s">
        <v>4</v>
      </c>
      <c r="F275" s="17" t="s">
        <v>2310</v>
      </c>
      <c r="G275" s="17" t="s">
        <v>390</v>
      </c>
      <c r="H275" s="17" t="s">
        <v>9</v>
      </c>
      <c r="I275" s="17" t="s">
        <v>671</v>
      </c>
      <c r="J275" s="17" t="s">
        <v>795</v>
      </c>
      <c r="K275" s="17" t="s">
        <v>908</v>
      </c>
      <c r="L275" s="17">
        <v>90004</v>
      </c>
      <c r="M275" s="17" t="s">
        <v>957</v>
      </c>
      <c r="N275" s="17" t="s">
        <v>1378</v>
      </c>
      <c r="O275" s="17" t="s">
        <v>960</v>
      </c>
      <c r="P275" s="17" t="s">
        <v>965</v>
      </c>
      <c r="Q275" s="17" t="s">
        <v>1379</v>
      </c>
      <c r="R275" s="17">
        <v>41.7</v>
      </c>
      <c r="S275" s="17">
        <v>5</v>
      </c>
      <c r="T275" s="17" t="s">
        <v>1380</v>
      </c>
      <c r="U275" s="17" t="s">
        <v>2314</v>
      </c>
      <c r="V275" s="17">
        <v>0</v>
      </c>
      <c r="W275" s="17" t="s">
        <v>1020</v>
      </c>
      <c r="X275" s="17">
        <v>20.85</v>
      </c>
      <c r="Y275" s="17">
        <v>2</v>
      </c>
      <c r="Z275" s="17">
        <v>2016</v>
      </c>
      <c r="AA275" s="17" t="s">
        <v>23</v>
      </c>
      <c r="AB275" s="17" t="s">
        <v>1021</v>
      </c>
    </row>
    <row r="276" spans="1:28" x14ac:dyDescent="0.25">
      <c r="A276" s="17">
        <v>2351</v>
      </c>
      <c r="B276" s="17" t="s">
        <v>2315</v>
      </c>
      <c r="C276" s="19">
        <v>43071</v>
      </c>
      <c r="D276" s="19">
        <v>43072</v>
      </c>
      <c r="E276" s="17" t="s">
        <v>3</v>
      </c>
      <c r="F276" s="17" t="s">
        <v>2209</v>
      </c>
      <c r="G276" s="17" t="s">
        <v>47</v>
      </c>
      <c r="H276" s="17" t="s">
        <v>9</v>
      </c>
      <c r="I276" s="17" t="s">
        <v>671</v>
      </c>
      <c r="J276" s="17" t="s">
        <v>795</v>
      </c>
      <c r="K276" s="17" t="s">
        <v>908</v>
      </c>
      <c r="L276" s="17">
        <v>90032</v>
      </c>
      <c r="M276" s="17" t="s">
        <v>957</v>
      </c>
      <c r="N276" s="17" t="s">
        <v>2316</v>
      </c>
      <c r="O276" s="17" t="s">
        <v>960</v>
      </c>
      <c r="P276" s="17" t="s">
        <v>965</v>
      </c>
      <c r="Q276" s="17" t="s">
        <v>2317</v>
      </c>
      <c r="R276" s="17">
        <v>10.86</v>
      </c>
      <c r="S276" s="17">
        <v>2</v>
      </c>
      <c r="T276" s="17" t="s">
        <v>2318</v>
      </c>
      <c r="U276" s="17" t="s">
        <v>2319</v>
      </c>
      <c r="V276" s="17">
        <v>0</v>
      </c>
      <c r="W276" s="17" t="s">
        <v>1020</v>
      </c>
      <c r="X276" s="17">
        <v>5.3213999999999997</v>
      </c>
      <c r="Y276" s="17">
        <v>1</v>
      </c>
      <c r="Z276" s="17">
        <v>2017</v>
      </c>
      <c r="AA276" s="17" t="s">
        <v>14</v>
      </c>
      <c r="AB276" s="17" t="s">
        <v>1036</v>
      </c>
    </row>
    <row r="277" spans="1:28" x14ac:dyDescent="0.25">
      <c r="A277" s="17">
        <v>2352</v>
      </c>
      <c r="B277" s="17" t="s">
        <v>2315</v>
      </c>
      <c r="C277" s="19">
        <v>43071</v>
      </c>
      <c r="D277" s="19">
        <v>43072</v>
      </c>
      <c r="E277" s="17" t="s">
        <v>3</v>
      </c>
      <c r="F277" s="17" t="s">
        <v>2209</v>
      </c>
      <c r="G277" s="17" t="s">
        <v>47</v>
      </c>
      <c r="H277" s="17" t="s">
        <v>9</v>
      </c>
      <c r="I277" s="17" t="s">
        <v>671</v>
      </c>
      <c r="J277" s="17" t="s">
        <v>795</v>
      </c>
      <c r="K277" s="17" t="s">
        <v>908</v>
      </c>
      <c r="L277" s="17">
        <v>90032</v>
      </c>
      <c r="M277" s="17" t="s">
        <v>957</v>
      </c>
      <c r="N277" s="17" t="s">
        <v>1586</v>
      </c>
      <c r="O277" s="17" t="s">
        <v>960</v>
      </c>
      <c r="P277" s="17" t="s">
        <v>973</v>
      </c>
      <c r="Q277" s="17" t="s">
        <v>1587</v>
      </c>
      <c r="R277" s="17">
        <v>79.47</v>
      </c>
      <c r="S277" s="17">
        <v>3</v>
      </c>
      <c r="T277" s="17" t="s">
        <v>1588</v>
      </c>
      <c r="U277" s="17" t="s">
        <v>2320</v>
      </c>
      <c r="V277" s="17">
        <v>0</v>
      </c>
      <c r="W277" s="17" t="s">
        <v>1020</v>
      </c>
      <c r="X277" s="17">
        <v>22.2516</v>
      </c>
      <c r="Y277" s="17">
        <v>1</v>
      </c>
      <c r="Z277" s="17">
        <v>2017</v>
      </c>
      <c r="AA277" s="17" t="s">
        <v>14</v>
      </c>
      <c r="AB277" s="17" t="s">
        <v>1036</v>
      </c>
    </row>
    <row r="278" spans="1:28" x14ac:dyDescent="0.25">
      <c r="A278" s="17">
        <v>2353</v>
      </c>
      <c r="B278" s="17" t="s">
        <v>2315</v>
      </c>
      <c r="C278" s="19">
        <v>43071</v>
      </c>
      <c r="D278" s="19">
        <v>43072</v>
      </c>
      <c r="E278" s="17" t="s">
        <v>3</v>
      </c>
      <c r="F278" s="17" t="s">
        <v>2209</v>
      </c>
      <c r="G278" s="17" t="s">
        <v>47</v>
      </c>
      <c r="H278" s="17" t="s">
        <v>9</v>
      </c>
      <c r="I278" s="17" t="s">
        <v>671</v>
      </c>
      <c r="J278" s="17" t="s">
        <v>795</v>
      </c>
      <c r="K278" s="17" t="s">
        <v>908</v>
      </c>
      <c r="L278" s="17">
        <v>90032</v>
      </c>
      <c r="M278" s="17" t="s">
        <v>957</v>
      </c>
      <c r="N278" s="17" t="s">
        <v>1457</v>
      </c>
      <c r="O278" s="17" t="s">
        <v>960</v>
      </c>
      <c r="P278" s="17" t="s">
        <v>1032</v>
      </c>
      <c r="Q278" s="17" t="s">
        <v>1458</v>
      </c>
      <c r="R278" s="17">
        <v>10.08</v>
      </c>
      <c r="S278" s="17">
        <v>6</v>
      </c>
      <c r="T278" s="17" t="s">
        <v>1459</v>
      </c>
      <c r="U278" s="17" t="s">
        <v>2321</v>
      </c>
      <c r="V278" s="17">
        <v>0</v>
      </c>
      <c r="W278" s="17" t="s">
        <v>1020</v>
      </c>
      <c r="X278" s="17">
        <v>5.04</v>
      </c>
      <c r="Y278" s="17">
        <v>1</v>
      </c>
      <c r="Z278" s="17">
        <v>2017</v>
      </c>
      <c r="AA278" s="17" t="s">
        <v>14</v>
      </c>
      <c r="AB278" s="17" t="s">
        <v>1036</v>
      </c>
    </row>
    <row r="279" spans="1:28" x14ac:dyDescent="0.25">
      <c r="A279" s="17">
        <v>2476</v>
      </c>
      <c r="B279" s="17" t="s">
        <v>1981</v>
      </c>
      <c r="C279" s="19">
        <v>42677</v>
      </c>
      <c r="D279" s="19">
        <v>42680</v>
      </c>
      <c r="E279" s="17" t="s">
        <v>2</v>
      </c>
      <c r="F279" s="17" t="s">
        <v>1982</v>
      </c>
      <c r="G279" s="17" t="s">
        <v>525</v>
      </c>
      <c r="H279" s="17" t="s">
        <v>8</v>
      </c>
      <c r="I279" s="17" t="s">
        <v>671</v>
      </c>
      <c r="J279" s="17" t="s">
        <v>795</v>
      </c>
      <c r="K279" s="17" t="s">
        <v>908</v>
      </c>
      <c r="L279" s="17">
        <v>90032</v>
      </c>
      <c r="M279" s="17" t="s">
        <v>957</v>
      </c>
      <c r="N279" s="17" t="s">
        <v>2322</v>
      </c>
      <c r="O279" s="17" t="s">
        <v>960</v>
      </c>
      <c r="P279" s="17" t="s">
        <v>1266</v>
      </c>
      <c r="Q279" s="17" t="s">
        <v>2323</v>
      </c>
      <c r="R279" s="17">
        <v>87.71</v>
      </c>
      <c r="S279" s="17">
        <v>7</v>
      </c>
      <c r="T279" s="17" t="s">
        <v>2324</v>
      </c>
      <c r="U279" s="17" t="s">
        <v>2325</v>
      </c>
      <c r="V279" s="17">
        <v>0</v>
      </c>
      <c r="W279" s="17" t="s">
        <v>1020</v>
      </c>
      <c r="X279" s="17">
        <v>41.223700000000001</v>
      </c>
      <c r="Y279" s="17">
        <v>3</v>
      </c>
      <c r="Z279" s="17">
        <v>2016</v>
      </c>
      <c r="AA279" s="17" t="s">
        <v>21</v>
      </c>
      <c r="AB279" s="17" t="s">
        <v>1021</v>
      </c>
    </row>
    <row r="280" spans="1:28" x14ac:dyDescent="0.25">
      <c r="A280" s="17">
        <v>2477</v>
      </c>
      <c r="B280" s="17" t="s">
        <v>1981</v>
      </c>
      <c r="C280" s="19">
        <v>42677</v>
      </c>
      <c r="D280" s="19">
        <v>42680</v>
      </c>
      <c r="E280" s="17" t="s">
        <v>2</v>
      </c>
      <c r="F280" s="17" t="s">
        <v>1982</v>
      </c>
      <c r="G280" s="17" t="s">
        <v>525</v>
      </c>
      <c r="H280" s="17" t="s">
        <v>8</v>
      </c>
      <c r="I280" s="17" t="s">
        <v>671</v>
      </c>
      <c r="J280" s="17" t="s">
        <v>795</v>
      </c>
      <c r="K280" s="17" t="s">
        <v>908</v>
      </c>
      <c r="L280" s="17">
        <v>90032</v>
      </c>
      <c r="M280" s="17" t="s">
        <v>957</v>
      </c>
      <c r="N280" s="17" t="s">
        <v>2326</v>
      </c>
      <c r="O280" s="17" t="s">
        <v>960</v>
      </c>
      <c r="P280" s="17" t="s">
        <v>973</v>
      </c>
      <c r="Q280" s="17" t="s">
        <v>2327</v>
      </c>
      <c r="R280" s="17">
        <v>1101.48</v>
      </c>
      <c r="S280" s="17">
        <v>4</v>
      </c>
      <c r="T280" s="17" t="s">
        <v>2328</v>
      </c>
      <c r="U280" s="17" t="s">
        <v>2329</v>
      </c>
      <c r="V280" s="17">
        <v>0</v>
      </c>
      <c r="W280" s="17" t="s">
        <v>1020</v>
      </c>
      <c r="X280" s="17">
        <v>429.5772</v>
      </c>
      <c r="Y280" s="17">
        <v>3</v>
      </c>
      <c r="Z280" s="17">
        <v>2016</v>
      </c>
      <c r="AA280" s="17" t="s">
        <v>21</v>
      </c>
      <c r="AB280" s="17" t="s">
        <v>1021</v>
      </c>
    </row>
    <row r="281" spans="1:28" x14ac:dyDescent="0.25">
      <c r="A281" s="17">
        <v>2689</v>
      </c>
      <c r="B281" s="17" t="s">
        <v>2330</v>
      </c>
      <c r="C281" s="19">
        <v>42320</v>
      </c>
      <c r="D281" s="19">
        <v>42322</v>
      </c>
      <c r="E281" s="17" t="s">
        <v>2</v>
      </c>
      <c r="F281" s="17" t="s">
        <v>2331</v>
      </c>
      <c r="G281" s="17" t="s">
        <v>974</v>
      </c>
      <c r="H281" s="17" t="s">
        <v>9</v>
      </c>
      <c r="I281" s="17" t="s">
        <v>671</v>
      </c>
      <c r="J281" s="17" t="s">
        <v>795</v>
      </c>
      <c r="K281" s="17" t="s">
        <v>908</v>
      </c>
      <c r="L281" s="17">
        <v>90032</v>
      </c>
      <c r="M281" s="17" t="s">
        <v>957</v>
      </c>
      <c r="N281" s="17" t="s">
        <v>1350</v>
      </c>
      <c r="O281" s="17" t="s">
        <v>960</v>
      </c>
      <c r="P281" s="17" t="s">
        <v>965</v>
      </c>
      <c r="Q281" s="17" t="s">
        <v>1351</v>
      </c>
      <c r="R281" s="17">
        <v>15.7</v>
      </c>
      <c r="S281" s="17">
        <v>5</v>
      </c>
      <c r="T281" s="17" t="s">
        <v>1181</v>
      </c>
      <c r="U281" s="17" t="s">
        <v>1352</v>
      </c>
      <c r="V281" s="17">
        <v>0</v>
      </c>
      <c r="W281" s="17" t="s">
        <v>1020</v>
      </c>
      <c r="X281" s="17">
        <v>7.0650000000000004</v>
      </c>
      <c r="Y281" s="17">
        <v>2</v>
      </c>
      <c r="Z281" s="17">
        <v>2015</v>
      </c>
      <c r="AA281" s="17" t="s">
        <v>21</v>
      </c>
      <c r="AB281" s="17" t="s">
        <v>1061</v>
      </c>
    </row>
    <row r="282" spans="1:28" x14ac:dyDescent="0.25">
      <c r="A282" s="17">
        <v>2787</v>
      </c>
      <c r="B282" s="17" t="s">
        <v>2332</v>
      </c>
      <c r="C282" s="19">
        <v>42268</v>
      </c>
      <c r="D282" s="19">
        <v>42270</v>
      </c>
      <c r="E282" s="17" t="s">
        <v>2</v>
      </c>
      <c r="F282" s="17" t="s">
        <v>2333</v>
      </c>
      <c r="G282" s="17" t="s">
        <v>2334</v>
      </c>
      <c r="H282" s="17" t="s">
        <v>10</v>
      </c>
      <c r="I282" s="17" t="s">
        <v>671</v>
      </c>
      <c r="J282" s="17" t="s">
        <v>795</v>
      </c>
      <c r="K282" s="17" t="s">
        <v>908</v>
      </c>
      <c r="L282" s="17">
        <v>90036</v>
      </c>
      <c r="M282" s="17" t="s">
        <v>957</v>
      </c>
      <c r="N282" s="17" t="s">
        <v>2335</v>
      </c>
      <c r="O282" s="17" t="s">
        <v>960</v>
      </c>
      <c r="P282" s="17" t="s">
        <v>1075</v>
      </c>
      <c r="Q282" s="17" t="s">
        <v>2336</v>
      </c>
      <c r="R282" s="17">
        <v>7.9</v>
      </c>
      <c r="S282" s="17">
        <v>2</v>
      </c>
      <c r="T282" s="17" t="s">
        <v>2337</v>
      </c>
      <c r="U282" s="17" t="s">
        <v>2338</v>
      </c>
      <c r="V282" s="17">
        <v>0</v>
      </c>
      <c r="W282" s="17" t="s">
        <v>1020</v>
      </c>
      <c r="X282" s="17">
        <v>2.528</v>
      </c>
      <c r="Y282" s="17">
        <v>2</v>
      </c>
      <c r="Z282" s="17">
        <v>2015</v>
      </c>
      <c r="AA282" s="17" t="s">
        <v>23</v>
      </c>
      <c r="AB282" s="17" t="s">
        <v>1061</v>
      </c>
    </row>
    <row r="283" spans="1:28" x14ac:dyDescent="0.25">
      <c r="A283" s="17">
        <v>2887</v>
      </c>
      <c r="B283" s="17" t="s">
        <v>2339</v>
      </c>
      <c r="C283" s="19">
        <v>43087</v>
      </c>
      <c r="D283" s="19">
        <v>43088</v>
      </c>
      <c r="E283" s="17" t="s">
        <v>2</v>
      </c>
      <c r="F283" s="17" t="s">
        <v>2340</v>
      </c>
      <c r="G283" s="17" t="s">
        <v>232</v>
      </c>
      <c r="H283" s="17" t="s">
        <v>8</v>
      </c>
      <c r="I283" s="17" t="s">
        <v>671</v>
      </c>
      <c r="J283" s="17" t="s">
        <v>795</v>
      </c>
      <c r="K283" s="17" t="s">
        <v>908</v>
      </c>
      <c r="L283" s="17">
        <v>90008</v>
      </c>
      <c r="M283" s="17" t="s">
        <v>957</v>
      </c>
      <c r="N283" s="17" t="s">
        <v>1031</v>
      </c>
      <c r="O283" s="17" t="s">
        <v>960</v>
      </c>
      <c r="P283" s="17" t="s">
        <v>1032</v>
      </c>
      <c r="Q283" s="17" t="s">
        <v>1033</v>
      </c>
      <c r="R283" s="17">
        <v>6.63</v>
      </c>
      <c r="S283" s="17">
        <v>3</v>
      </c>
      <c r="T283" s="17" t="s">
        <v>1034</v>
      </c>
      <c r="U283" s="17" t="s">
        <v>1035</v>
      </c>
      <c r="V283" s="17">
        <v>0</v>
      </c>
      <c r="W283" s="17" t="s">
        <v>1020</v>
      </c>
      <c r="X283" s="17">
        <v>1.7901</v>
      </c>
      <c r="Y283" s="17">
        <v>1</v>
      </c>
      <c r="Z283" s="17">
        <v>2017</v>
      </c>
      <c r="AA283" s="17" t="s">
        <v>14</v>
      </c>
      <c r="AB283" s="17" t="s">
        <v>1036</v>
      </c>
    </row>
    <row r="284" spans="1:28" x14ac:dyDescent="0.25">
      <c r="A284" s="17">
        <v>2888</v>
      </c>
      <c r="B284" s="17" t="s">
        <v>2339</v>
      </c>
      <c r="C284" s="19">
        <v>43087</v>
      </c>
      <c r="D284" s="19">
        <v>43088</v>
      </c>
      <c r="E284" s="17" t="s">
        <v>2</v>
      </c>
      <c r="F284" s="17" t="s">
        <v>2340</v>
      </c>
      <c r="G284" s="17" t="s">
        <v>232</v>
      </c>
      <c r="H284" s="17" t="s">
        <v>8</v>
      </c>
      <c r="I284" s="17" t="s">
        <v>671</v>
      </c>
      <c r="J284" s="17" t="s">
        <v>795</v>
      </c>
      <c r="K284" s="17" t="s">
        <v>908</v>
      </c>
      <c r="L284" s="17">
        <v>90008</v>
      </c>
      <c r="M284" s="17" t="s">
        <v>957</v>
      </c>
      <c r="N284" s="17" t="s">
        <v>2341</v>
      </c>
      <c r="O284" s="17" t="s">
        <v>960</v>
      </c>
      <c r="P284" s="17" t="s">
        <v>965</v>
      </c>
      <c r="Q284" s="17" t="s">
        <v>2342</v>
      </c>
      <c r="R284" s="17">
        <v>12.96</v>
      </c>
      <c r="S284" s="17">
        <v>2</v>
      </c>
      <c r="T284" s="17" t="s">
        <v>1066</v>
      </c>
      <c r="U284" s="17" t="s">
        <v>1157</v>
      </c>
      <c r="V284" s="17">
        <v>0</v>
      </c>
      <c r="W284" s="17" t="s">
        <v>1020</v>
      </c>
      <c r="X284" s="17">
        <v>6.2207999999999997</v>
      </c>
      <c r="Y284" s="17">
        <v>1</v>
      </c>
      <c r="Z284" s="17">
        <v>2017</v>
      </c>
      <c r="AA284" s="17" t="s">
        <v>14</v>
      </c>
      <c r="AB284" s="17" t="s">
        <v>1036</v>
      </c>
    </row>
    <row r="285" spans="1:28" x14ac:dyDescent="0.25">
      <c r="A285" s="17">
        <v>2889</v>
      </c>
      <c r="B285" s="17" t="s">
        <v>2339</v>
      </c>
      <c r="C285" s="19">
        <v>43087</v>
      </c>
      <c r="D285" s="19">
        <v>43088</v>
      </c>
      <c r="E285" s="17" t="s">
        <v>2</v>
      </c>
      <c r="F285" s="17" t="s">
        <v>2340</v>
      </c>
      <c r="G285" s="17" t="s">
        <v>232</v>
      </c>
      <c r="H285" s="17" t="s">
        <v>8</v>
      </c>
      <c r="I285" s="17" t="s">
        <v>671</v>
      </c>
      <c r="J285" s="17" t="s">
        <v>795</v>
      </c>
      <c r="K285" s="17" t="s">
        <v>908</v>
      </c>
      <c r="L285" s="17">
        <v>90008</v>
      </c>
      <c r="M285" s="17" t="s">
        <v>957</v>
      </c>
      <c r="N285" s="17" t="s">
        <v>2343</v>
      </c>
      <c r="O285" s="17" t="s">
        <v>960</v>
      </c>
      <c r="P285" s="17" t="s">
        <v>965</v>
      </c>
      <c r="Q285" s="17" t="s">
        <v>2344</v>
      </c>
      <c r="R285" s="17">
        <v>32.4</v>
      </c>
      <c r="S285" s="17">
        <v>5</v>
      </c>
      <c r="T285" s="17" t="s">
        <v>1066</v>
      </c>
      <c r="U285" s="17" t="s">
        <v>1454</v>
      </c>
      <c r="V285" s="17">
        <v>0</v>
      </c>
      <c r="W285" s="17" t="s">
        <v>1020</v>
      </c>
      <c r="X285" s="17">
        <v>15.552</v>
      </c>
      <c r="Y285" s="17">
        <v>1</v>
      </c>
      <c r="Z285" s="17">
        <v>2017</v>
      </c>
      <c r="AA285" s="17" t="s">
        <v>14</v>
      </c>
      <c r="AB285" s="17" t="s">
        <v>1036</v>
      </c>
    </row>
    <row r="286" spans="1:28" x14ac:dyDescent="0.25">
      <c r="A286" s="17">
        <v>2991</v>
      </c>
      <c r="B286" s="17" t="s">
        <v>1987</v>
      </c>
      <c r="C286" s="19">
        <v>42421</v>
      </c>
      <c r="D286" s="19">
        <v>42426</v>
      </c>
      <c r="E286" s="17" t="s">
        <v>4</v>
      </c>
      <c r="F286" s="17" t="s">
        <v>1988</v>
      </c>
      <c r="G286" s="17" t="s">
        <v>438</v>
      </c>
      <c r="H286" s="17" t="s">
        <v>9</v>
      </c>
      <c r="I286" s="17" t="s">
        <v>671</v>
      </c>
      <c r="J286" s="17" t="s">
        <v>795</v>
      </c>
      <c r="K286" s="17" t="s">
        <v>908</v>
      </c>
      <c r="L286" s="17">
        <v>90032</v>
      </c>
      <c r="M286" s="17" t="s">
        <v>957</v>
      </c>
      <c r="N286" s="17" t="s">
        <v>2345</v>
      </c>
      <c r="O286" s="17" t="s">
        <v>960</v>
      </c>
      <c r="P286" s="17" t="s">
        <v>977</v>
      </c>
      <c r="Q286" s="17" t="s">
        <v>2346</v>
      </c>
      <c r="R286" s="17">
        <v>449.15</v>
      </c>
      <c r="S286" s="17">
        <v>5</v>
      </c>
      <c r="T286" s="17" t="s">
        <v>2347</v>
      </c>
      <c r="U286" s="17" t="s">
        <v>2348</v>
      </c>
      <c r="V286" s="17">
        <v>0</v>
      </c>
      <c r="W286" s="17" t="s">
        <v>1020</v>
      </c>
      <c r="X286" s="17">
        <v>8.9830000000000005</v>
      </c>
      <c r="Y286" s="17">
        <v>5</v>
      </c>
      <c r="Z286" s="17">
        <v>2016</v>
      </c>
      <c r="AA286" s="17" t="s">
        <v>15</v>
      </c>
      <c r="AB286" s="17" t="s">
        <v>1021</v>
      </c>
    </row>
    <row r="287" spans="1:28" x14ac:dyDescent="0.25">
      <c r="A287" s="17">
        <v>3148</v>
      </c>
      <c r="B287" s="17" t="s">
        <v>2349</v>
      </c>
      <c r="C287" s="19">
        <v>41820</v>
      </c>
      <c r="D287" s="19">
        <v>41823</v>
      </c>
      <c r="E287" s="17" t="s">
        <v>4</v>
      </c>
      <c r="F287" s="17" t="s">
        <v>2350</v>
      </c>
      <c r="G287" s="17" t="s">
        <v>70</v>
      </c>
      <c r="H287" s="17" t="s">
        <v>9</v>
      </c>
      <c r="I287" s="17" t="s">
        <v>671</v>
      </c>
      <c r="J287" s="17" t="s">
        <v>795</v>
      </c>
      <c r="K287" s="17" t="s">
        <v>908</v>
      </c>
      <c r="L287" s="17">
        <v>90004</v>
      </c>
      <c r="M287" s="17" t="s">
        <v>957</v>
      </c>
      <c r="N287" s="17" t="s">
        <v>2351</v>
      </c>
      <c r="O287" s="17" t="s">
        <v>960</v>
      </c>
      <c r="P287" s="17" t="s">
        <v>1032</v>
      </c>
      <c r="Q287" s="17" t="s">
        <v>2352</v>
      </c>
      <c r="R287" s="17">
        <v>32.4</v>
      </c>
      <c r="S287" s="17">
        <v>5</v>
      </c>
      <c r="T287" s="17" t="s">
        <v>1066</v>
      </c>
      <c r="U287" s="17" t="s">
        <v>2353</v>
      </c>
      <c r="V287" s="17">
        <v>0</v>
      </c>
      <c r="W287" s="17" t="s">
        <v>1020</v>
      </c>
      <c r="X287" s="17">
        <v>10.368</v>
      </c>
      <c r="Y287" s="17">
        <v>3</v>
      </c>
      <c r="Z287" s="17">
        <v>2014</v>
      </c>
      <c r="AA287" s="17" t="s">
        <v>18</v>
      </c>
      <c r="AB287" s="17" t="s">
        <v>1079</v>
      </c>
    </row>
    <row r="288" spans="1:28" x14ac:dyDescent="0.25">
      <c r="A288" s="17">
        <v>3405</v>
      </c>
      <c r="B288" s="17" t="s">
        <v>2354</v>
      </c>
      <c r="C288" s="19">
        <v>42294</v>
      </c>
      <c r="D288" s="19">
        <v>42294</v>
      </c>
      <c r="E288" s="17" t="s">
        <v>3</v>
      </c>
      <c r="F288" s="17" t="s">
        <v>2355</v>
      </c>
      <c r="G288" s="17" t="s">
        <v>138</v>
      </c>
      <c r="H288" s="17" t="s">
        <v>8</v>
      </c>
      <c r="I288" s="17" t="s">
        <v>671</v>
      </c>
      <c r="J288" s="17" t="s">
        <v>795</v>
      </c>
      <c r="K288" s="17" t="s">
        <v>908</v>
      </c>
      <c r="L288" s="17">
        <v>90004</v>
      </c>
      <c r="M288" s="17" t="s">
        <v>957</v>
      </c>
      <c r="N288" s="17" t="s">
        <v>1024</v>
      </c>
      <c r="O288" s="17" t="s">
        <v>960</v>
      </c>
      <c r="P288" s="17" t="s">
        <v>977</v>
      </c>
      <c r="Q288" s="17" t="s">
        <v>1025</v>
      </c>
      <c r="R288" s="17">
        <v>77.88</v>
      </c>
      <c r="S288" s="17">
        <v>2</v>
      </c>
      <c r="T288" s="17" t="s">
        <v>1026</v>
      </c>
      <c r="U288" s="17" t="s">
        <v>1027</v>
      </c>
      <c r="V288" s="17">
        <v>0</v>
      </c>
      <c r="W288" s="17" t="s">
        <v>1020</v>
      </c>
      <c r="X288" s="17">
        <v>3.8940000000000001</v>
      </c>
      <c r="Y288" s="17">
        <v>0</v>
      </c>
      <c r="Z288" s="17">
        <v>2015</v>
      </c>
      <c r="AA288" s="17" t="s">
        <v>22</v>
      </c>
      <c r="AB288" s="17" t="s">
        <v>1061</v>
      </c>
    </row>
    <row r="289" spans="1:28" x14ac:dyDescent="0.25">
      <c r="A289" s="17">
        <v>3555</v>
      </c>
      <c r="B289" s="17" t="s">
        <v>2356</v>
      </c>
      <c r="C289" s="19">
        <v>41721</v>
      </c>
      <c r="D289" s="19">
        <v>41724</v>
      </c>
      <c r="E289" s="17" t="s">
        <v>4</v>
      </c>
      <c r="F289" s="17" t="s">
        <v>2357</v>
      </c>
      <c r="G289" s="17" t="s">
        <v>2358</v>
      </c>
      <c r="H289" s="17" t="s">
        <v>8</v>
      </c>
      <c r="I289" s="17" t="s">
        <v>671</v>
      </c>
      <c r="J289" s="17" t="s">
        <v>795</v>
      </c>
      <c r="K289" s="17" t="s">
        <v>908</v>
      </c>
      <c r="L289" s="17">
        <v>90036</v>
      </c>
      <c r="M289" s="17" t="s">
        <v>957</v>
      </c>
      <c r="N289" s="17" t="s">
        <v>2359</v>
      </c>
      <c r="O289" s="17" t="s">
        <v>960</v>
      </c>
      <c r="P289" s="17" t="s">
        <v>977</v>
      </c>
      <c r="Q289" s="17" t="s">
        <v>2360</v>
      </c>
      <c r="R289" s="17">
        <v>330.4</v>
      </c>
      <c r="S289" s="17">
        <v>2</v>
      </c>
      <c r="T289" s="17" t="s">
        <v>2361</v>
      </c>
      <c r="U289" s="17" t="s">
        <v>2362</v>
      </c>
      <c r="V289" s="17">
        <v>0</v>
      </c>
      <c r="W289" s="17" t="s">
        <v>1020</v>
      </c>
      <c r="X289" s="17">
        <v>85.903999999999996</v>
      </c>
      <c r="Y289" s="17">
        <v>3</v>
      </c>
      <c r="Z289" s="17">
        <v>2014</v>
      </c>
      <c r="AA289" s="17" t="s">
        <v>19</v>
      </c>
      <c r="AB289" s="17" t="s">
        <v>1079</v>
      </c>
    </row>
    <row r="290" spans="1:28" x14ac:dyDescent="0.25">
      <c r="A290" s="17">
        <v>3632</v>
      </c>
      <c r="B290" s="17" t="s">
        <v>2363</v>
      </c>
      <c r="C290" s="19">
        <v>42858</v>
      </c>
      <c r="D290" s="19">
        <v>42863</v>
      </c>
      <c r="E290" s="17" t="s">
        <v>4</v>
      </c>
      <c r="F290" s="17" t="s">
        <v>1888</v>
      </c>
      <c r="G290" s="17" t="s">
        <v>181</v>
      </c>
      <c r="H290" s="17" t="s">
        <v>9</v>
      </c>
      <c r="I290" s="17" t="s">
        <v>671</v>
      </c>
      <c r="J290" s="17" t="s">
        <v>795</v>
      </c>
      <c r="K290" s="17" t="s">
        <v>908</v>
      </c>
      <c r="L290" s="17">
        <v>90004</v>
      </c>
      <c r="M290" s="17" t="s">
        <v>957</v>
      </c>
      <c r="N290" s="17" t="s">
        <v>1701</v>
      </c>
      <c r="O290" s="17" t="s">
        <v>960</v>
      </c>
      <c r="P290" s="17" t="s">
        <v>977</v>
      </c>
      <c r="Q290" s="17" t="s">
        <v>1702</v>
      </c>
      <c r="R290" s="17">
        <v>69.52</v>
      </c>
      <c r="S290" s="17">
        <v>2</v>
      </c>
      <c r="T290" s="17" t="s">
        <v>1703</v>
      </c>
      <c r="U290" s="17" t="s">
        <v>2364</v>
      </c>
      <c r="V290" s="17">
        <v>0</v>
      </c>
      <c r="W290" s="17" t="s">
        <v>1020</v>
      </c>
      <c r="X290" s="17">
        <v>19.465599999999998</v>
      </c>
      <c r="Y290" s="17">
        <v>5</v>
      </c>
      <c r="Z290" s="17">
        <v>2017</v>
      </c>
      <c r="AA290" s="17" t="s">
        <v>20</v>
      </c>
      <c r="AB290" s="17" t="s">
        <v>1036</v>
      </c>
    </row>
    <row r="291" spans="1:28" x14ac:dyDescent="0.25">
      <c r="A291" s="17">
        <v>3633</v>
      </c>
      <c r="B291" s="17" t="s">
        <v>2363</v>
      </c>
      <c r="C291" s="19">
        <v>42858</v>
      </c>
      <c r="D291" s="19">
        <v>42863</v>
      </c>
      <c r="E291" s="17" t="s">
        <v>4</v>
      </c>
      <c r="F291" s="17" t="s">
        <v>1888</v>
      </c>
      <c r="G291" s="17" t="s">
        <v>181</v>
      </c>
      <c r="H291" s="17" t="s">
        <v>9</v>
      </c>
      <c r="I291" s="17" t="s">
        <v>671</v>
      </c>
      <c r="J291" s="17" t="s">
        <v>795</v>
      </c>
      <c r="K291" s="17" t="s">
        <v>908</v>
      </c>
      <c r="L291" s="17">
        <v>90004</v>
      </c>
      <c r="M291" s="17" t="s">
        <v>957</v>
      </c>
      <c r="N291" s="17" t="s">
        <v>2365</v>
      </c>
      <c r="O291" s="17" t="s">
        <v>960</v>
      </c>
      <c r="P291" s="17" t="s">
        <v>977</v>
      </c>
      <c r="Q291" s="17" t="s">
        <v>2366</v>
      </c>
      <c r="R291" s="17">
        <v>763.44</v>
      </c>
      <c r="S291" s="17">
        <v>8</v>
      </c>
      <c r="T291" s="17" t="s">
        <v>2367</v>
      </c>
      <c r="U291" s="17" t="s">
        <v>2368</v>
      </c>
      <c r="V291" s="17">
        <v>0</v>
      </c>
      <c r="W291" s="17" t="s">
        <v>1020</v>
      </c>
      <c r="X291" s="17">
        <v>45.806399999999996</v>
      </c>
      <c r="Y291" s="17">
        <v>5</v>
      </c>
      <c r="Z291" s="17">
        <v>2017</v>
      </c>
      <c r="AA291" s="17" t="s">
        <v>20</v>
      </c>
      <c r="AB291" s="17" t="s">
        <v>1036</v>
      </c>
    </row>
    <row r="292" spans="1:28" x14ac:dyDescent="0.25">
      <c r="A292" s="17">
        <v>3644</v>
      </c>
      <c r="B292" s="17" t="s">
        <v>2369</v>
      </c>
      <c r="C292" s="19">
        <v>41993</v>
      </c>
      <c r="D292" s="19">
        <v>41996</v>
      </c>
      <c r="E292" s="17" t="s">
        <v>4</v>
      </c>
      <c r="F292" s="17" t="s">
        <v>2370</v>
      </c>
      <c r="G292" s="17" t="s">
        <v>452</v>
      </c>
      <c r="H292" s="17" t="s">
        <v>8</v>
      </c>
      <c r="I292" s="17" t="s">
        <v>671</v>
      </c>
      <c r="J292" s="17" t="s">
        <v>795</v>
      </c>
      <c r="K292" s="17" t="s">
        <v>908</v>
      </c>
      <c r="L292" s="17">
        <v>90008</v>
      </c>
      <c r="M292" s="17" t="s">
        <v>957</v>
      </c>
      <c r="N292" s="17" t="s">
        <v>1682</v>
      </c>
      <c r="O292" s="17" t="s">
        <v>960</v>
      </c>
      <c r="P292" s="17" t="s">
        <v>1032</v>
      </c>
      <c r="Q292" s="17" t="s">
        <v>1683</v>
      </c>
      <c r="R292" s="17">
        <v>47.3</v>
      </c>
      <c r="S292" s="17">
        <v>2</v>
      </c>
      <c r="T292" s="17" t="s">
        <v>1684</v>
      </c>
      <c r="U292" s="17" t="s">
        <v>1685</v>
      </c>
      <c r="V292" s="17">
        <v>0</v>
      </c>
      <c r="W292" s="17" t="s">
        <v>1020</v>
      </c>
      <c r="X292" s="17">
        <v>12.298</v>
      </c>
      <c r="Y292" s="17">
        <v>3</v>
      </c>
      <c r="Z292" s="17">
        <v>2014</v>
      </c>
      <c r="AA292" s="17" t="s">
        <v>14</v>
      </c>
      <c r="AB292" s="17" t="s">
        <v>1079</v>
      </c>
    </row>
    <row r="293" spans="1:28" x14ac:dyDescent="0.25">
      <c r="A293" s="17">
        <v>3645</v>
      </c>
      <c r="B293" s="17" t="s">
        <v>2369</v>
      </c>
      <c r="C293" s="19">
        <v>41993</v>
      </c>
      <c r="D293" s="19">
        <v>41996</v>
      </c>
      <c r="E293" s="17" t="s">
        <v>4</v>
      </c>
      <c r="F293" s="17" t="s">
        <v>2370</v>
      </c>
      <c r="G293" s="17" t="s">
        <v>452</v>
      </c>
      <c r="H293" s="17" t="s">
        <v>8</v>
      </c>
      <c r="I293" s="17" t="s">
        <v>671</v>
      </c>
      <c r="J293" s="17" t="s">
        <v>795</v>
      </c>
      <c r="K293" s="17" t="s">
        <v>908</v>
      </c>
      <c r="L293" s="17">
        <v>90008</v>
      </c>
      <c r="M293" s="17" t="s">
        <v>957</v>
      </c>
      <c r="N293" s="17" t="s">
        <v>1867</v>
      </c>
      <c r="O293" s="17" t="s">
        <v>960</v>
      </c>
      <c r="P293" s="17" t="s">
        <v>1032</v>
      </c>
      <c r="Q293" s="17" t="s">
        <v>1868</v>
      </c>
      <c r="R293" s="17">
        <v>4.13</v>
      </c>
      <c r="S293" s="17">
        <v>1</v>
      </c>
      <c r="T293" s="17" t="s">
        <v>1098</v>
      </c>
      <c r="U293" s="17" t="s">
        <v>2371</v>
      </c>
      <c r="V293" s="17">
        <v>0</v>
      </c>
      <c r="W293" s="17" t="s">
        <v>1020</v>
      </c>
      <c r="X293" s="17">
        <v>1.1564000000000001</v>
      </c>
      <c r="Y293" s="17">
        <v>3</v>
      </c>
      <c r="Z293" s="17">
        <v>2014</v>
      </c>
      <c r="AA293" s="17" t="s">
        <v>14</v>
      </c>
      <c r="AB293" s="17" t="s">
        <v>1079</v>
      </c>
    </row>
    <row r="294" spans="1:28" x14ac:dyDescent="0.25">
      <c r="A294" s="17">
        <v>3945</v>
      </c>
      <c r="B294" s="17" t="s">
        <v>2372</v>
      </c>
      <c r="C294" s="19">
        <v>42506</v>
      </c>
      <c r="D294" s="19">
        <v>42511</v>
      </c>
      <c r="E294" s="17" t="s">
        <v>4</v>
      </c>
      <c r="F294" s="17" t="s">
        <v>2373</v>
      </c>
      <c r="G294" s="17" t="s">
        <v>207</v>
      </c>
      <c r="H294" s="17" t="s">
        <v>8</v>
      </c>
      <c r="I294" s="17" t="s">
        <v>671</v>
      </c>
      <c r="J294" s="17" t="s">
        <v>795</v>
      </c>
      <c r="K294" s="17" t="s">
        <v>908</v>
      </c>
      <c r="L294" s="17">
        <v>90036</v>
      </c>
      <c r="M294" s="17" t="s">
        <v>957</v>
      </c>
      <c r="N294" s="17" t="s">
        <v>2374</v>
      </c>
      <c r="O294" s="17" t="s">
        <v>960</v>
      </c>
      <c r="P294" s="17" t="s">
        <v>965</v>
      </c>
      <c r="Q294" s="17" t="s">
        <v>2375</v>
      </c>
      <c r="R294" s="17">
        <v>17.34</v>
      </c>
      <c r="S294" s="17">
        <v>3</v>
      </c>
      <c r="T294" s="17" t="s">
        <v>2263</v>
      </c>
      <c r="U294" s="17" t="s">
        <v>2376</v>
      </c>
      <c r="V294" s="17">
        <v>0</v>
      </c>
      <c r="W294" s="17" t="s">
        <v>1020</v>
      </c>
      <c r="X294" s="17">
        <v>8.4966000000000008</v>
      </c>
      <c r="Y294" s="17">
        <v>5</v>
      </c>
      <c r="Z294" s="17">
        <v>2016</v>
      </c>
      <c r="AA294" s="17" t="s">
        <v>20</v>
      </c>
      <c r="AB294" s="17" t="s">
        <v>1021</v>
      </c>
    </row>
    <row r="295" spans="1:28" x14ac:dyDescent="0.25">
      <c r="A295" s="17">
        <v>4291</v>
      </c>
      <c r="B295" s="17" t="s">
        <v>2377</v>
      </c>
      <c r="C295" s="19">
        <v>43078</v>
      </c>
      <c r="D295" s="19">
        <v>43082</v>
      </c>
      <c r="E295" s="17" t="s">
        <v>4</v>
      </c>
      <c r="F295" s="17" t="s">
        <v>1558</v>
      </c>
      <c r="G295" s="17" t="s">
        <v>51</v>
      </c>
      <c r="H295" s="17" t="s">
        <v>10</v>
      </c>
      <c r="I295" s="17" t="s">
        <v>671</v>
      </c>
      <c r="J295" s="17" t="s">
        <v>795</v>
      </c>
      <c r="K295" s="17" t="s">
        <v>908</v>
      </c>
      <c r="L295" s="17">
        <v>90004</v>
      </c>
      <c r="M295" s="17" t="s">
        <v>957</v>
      </c>
      <c r="N295" s="17" t="s">
        <v>2378</v>
      </c>
      <c r="O295" s="17" t="s">
        <v>960</v>
      </c>
      <c r="P295" s="17" t="s">
        <v>1032</v>
      </c>
      <c r="Q295" s="17" t="s">
        <v>2379</v>
      </c>
      <c r="R295" s="17">
        <v>11.16</v>
      </c>
      <c r="S295" s="17">
        <v>2</v>
      </c>
      <c r="T295" s="17" t="s">
        <v>2380</v>
      </c>
      <c r="U295" s="17" t="s">
        <v>1951</v>
      </c>
      <c r="V295" s="17">
        <v>0</v>
      </c>
      <c r="W295" s="17" t="s">
        <v>1020</v>
      </c>
      <c r="X295" s="17">
        <v>2.79</v>
      </c>
      <c r="Y295" s="17">
        <v>4</v>
      </c>
      <c r="Z295" s="17">
        <v>2017</v>
      </c>
      <c r="AA295" s="17" t="s">
        <v>14</v>
      </c>
      <c r="AB295" s="17" t="s">
        <v>1036</v>
      </c>
    </row>
    <row r="296" spans="1:28" x14ac:dyDescent="0.25">
      <c r="A296" s="17">
        <v>4293</v>
      </c>
      <c r="B296" s="17" t="s">
        <v>2377</v>
      </c>
      <c r="C296" s="19">
        <v>43078</v>
      </c>
      <c r="D296" s="19">
        <v>43082</v>
      </c>
      <c r="E296" s="17" t="s">
        <v>4</v>
      </c>
      <c r="F296" s="17" t="s">
        <v>1558</v>
      </c>
      <c r="G296" s="17" t="s">
        <v>51</v>
      </c>
      <c r="H296" s="17" t="s">
        <v>10</v>
      </c>
      <c r="I296" s="17" t="s">
        <v>671</v>
      </c>
      <c r="J296" s="17" t="s">
        <v>795</v>
      </c>
      <c r="K296" s="17" t="s">
        <v>908</v>
      </c>
      <c r="L296" s="17">
        <v>90004</v>
      </c>
      <c r="M296" s="17" t="s">
        <v>957</v>
      </c>
      <c r="N296" s="17" t="s">
        <v>2381</v>
      </c>
      <c r="O296" s="17" t="s">
        <v>960</v>
      </c>
      <c r="P296" s="17" t="s">
        <v>973</v>
      </c>
      <c r="Q296" s="17" t="s">
        <v>2382</v>
      </c>
      <c r="R296" s="17">
        <v>189</v>
      </c>
      <c r="S296" s="17">
        <v>1</v>
      </c>
      <c r="T296" s="17" t="s">
        <v>2383</v>
      </c>
      <c r="U296" s="17" t="s">
        <v>2384</v>
      </c>
      <c r="V296" s="17">
        <v>0</v>
      </c>
      <c r="W296" s="17" t="s">
        <v>1020</v>
      </c>
      <c r="X296" s="17">
        <v>68.040000000000006</v>
      </c>
      <c r="Y296" s="17">
        <v>4</v>
      </c>
      <c r="Z296" s="17">
        <v>2017</v>
      </c>
      <c r="AA296" s="17" t="s">
        <v>14</v>
      </c>
      <c r="AB296" s="17" t="s">
        <v>1036</v>
      </c>
    </row>
    <row r="297" spans="1:28" x14ac:dyDescent="0.25">
      <c r="A297" s="17">
        <v>4720</v>
      </c>
      <c r="B297" s="17" t="s">
        <v>2385</v>
      </c>
      <c r="C297" s="19">
        <v>42112</v>
      </c>
      <c r="D297" s="19">
        <v>42114</v>
      </c>
      <c r="E297" s="17" t="s">
        <v>4</v>
      </c>
      <c r="F297" s="17" t="s">
        <v>2127</v>
      </c>
      <c r="G297" s="17" t="s">
        <v>199</v>
      </c>
      <c r="H297" s="17" t="s">
        <v>10</v>
      </c>
      <c r="I297" s="17" t="s">
        <v>671</v>
      </c>
      <c r="J297" s="17" t="s">
        <v>795</v>
      </c>
      <c r="K297" s="17" t="s">
        <v>908</v>
      </c>
      <c r="L297" s="17">
        <v>90004</v>
      </c>
      <c r="M297" s="17" t="s">
        <v>957</v>
      </c>
      <c r="N297" s="17" t="s">
        <v>2386</v>
      </c>
      <c r="O297" s="17" t="s">
        <v>960</v>
      </c>
      <c r="P297" s="17" t="s">
        <v>977</v>
      </c>
      <c r="Q297" s="17" t="s">
        <v>2387</v>
      </c>
      <c r="R297" s="17">
        <v>947.17</v>
      </c>
      <c r="S297" s="17">
        <v>7</v>
      </c>
      <c r="T297" s="17" t="s">
        <v>2388</v>
      </c>
      <c r="U297" s="17" t="s">
        <v>2389</v>
      </c>
      <c r="V297" s="17">
        <v>0</v>
      </c>
      <c r="W297" s="17" t="s">
        <v>1020</v>
      </c>
      <c r="X297" s="17">
        <v>9.4717000000000002</v>
      </c>
      <c r="Y297" s="17">
        <v>2</v>
      </c>
      <c r="Z297" s="17">
        <v>2015</v>
      </c>
      <c r="AA297" s="17" t="s">
        <v>12</v>
      </c>
      <c r="AB297" s="17" t="s">
        <v>1061</v>
      </c>
    </row>
    <row r="298" spans="1:28" x14ac:dyDescent="0.25">
      <c r="A298" s="17">
        <v>4721</v>
      </c>
      <c r="B298" s="17" t="s">
        <v>2385</v>
      </c>
      <c r="C298" s="19">
        <v>42112</v>
      </c>
      <c r="D298" s="19">
        <v>42114</v>
      </c>
      <c r="E298" s="17" t="s">
        <v>4</v>
      </c>
      <c r="F298" s="17" t="s">
        <v>2127</v>
      </c>
      <c r="G298" s="17" t="s">
        <v>199</v>
      </c>
      <c r="H298" s="17" t="s">
        <v>10</v>
      </c>
      <c r="I298" s="17" t="s">
        <v>671</v>
      </c>
      <c r="J298" s="17" t="s">
        <v>795</v>
      </c>
      <c r="K298" s="17" t="s">
        <v>908</v>
      </c>
      <c r="L298" s="17">
        <v>90004</v>
      </c>
      <c r="M298" s="17" t="s">
        <v>957</v>
      </c>
      <c r="N298" s="17" t="s">
        <v>2390</v>
      </c>
      <c r="O298" s="17" t="s">
        <v>960</v>
      </c>
      <c r="P298" s="17" t="s">
        <v>965</v>
      </c>
      <c r="Q298" s="17" t="s">
        <v>2391</v>
      </c>
      <c r="R298" s="17">
        <v>61.96</v>
      </c>
      <c r="S298" s="17">
        <v>2</v>
      </c>
      <c r="T298" s="17" t="s">
        <v>1679</v>
      </c>
      <c r="U298" s="17" t="s">
        <v>2392</v>
      </c>
      <c r="V298" s="17">
        <v>0</v>
      </c>
      <c r="W298" s="17" t="s">
        <v>1020</v>
      </c>
      <c r="X298" s="17">
        <v>27.882000000000001</v>
      </c>
      <c r="Y298" s="17">
        <v>2</v>
      </c>
      <c r="Z298" s="17">
        <v>2015</v>
      </c>
      <c r="AA298" s="17" t="s">
        <v>12</v>
      </c>
      <c r="AB298" s="17" t="s">
        <v>1061</v>
      </c>
    </row>
    <row r="299" spans="1:28" x14ac:dyDescent="0.25">
      <c r="A299" s="17">
        <v>4806</v>
      </c>
      <c r="B299" s="17" t="s">
        <v>2393</v>
      </c>
      <c r="C299" s="19">
        <v>42330</v>
      </c>
      <c r="D299" s="19">
        <v>42333</v>
      </c>
      <c r="E299" s="17" t="s">
        <v>4</v>
      </c>
      <c r="F299" s="17" t="s">
        <v>2394</v>
      </c>
      <c r="G299" s="17" t="s">
        <v>485</v>
      </c>
      <c r="H299" s="17" t="s">
        <v>8</v>
      </c>
      <c r="I299" s="17" t="s">
        <v>671</v>
      </c>
      <c r="J299" s="17" t="s">
        <v>795</v>
      </c>
      <c r="K299" s="17" t="s">
        <v>908</v>
      </c>
      <c r="L299" s="17">
        <v>90008</v>
      </c>
      <c r="M299" s="17" t="s">
        <v>957</v>
      </c>
      <c r="N299" s="17" t="s">
        <v>2280</v>
      </c>
      <c r="O299" s="17" t="s">
        <v>960</v>
      </c>
      <c r="P299" s="17" t="s">
        <v>965</v>
      </c>
      <c r="Q299" s="17" t="s">
        <v>2281</v>
      </c>
      <c r="R299" s="17">
        <v>37.94</v>
      </c>
      <c r="S299" s="17">
        <v>2</v>
      </c>
      <c r="T299" s="17" t="s">
        <v>2282</v>
      </c>
      <c r="U299" s="17" t="s">
        <v>2395</v>
      </c>
      <c r="V299" s="17">
        <v>0</v>
      </c>
      <c r="W299" s="17" t="s">
        <v>1020</v>
      </c>
      <c r="X299" s="17">
        <v>18.211200000000002</v>
      </c>
      <c r="Y299" s="17">
        <v>3</v>
      </c>
      <c r="Z299" s="17">
        <v>2015</v>
      </c>
      <c r="AA299" s="17" t="s">
        <v>21</v>
      </c>
      <c r="AB299" s="17" t="s">
        <v>1061</v>
      </c>
    </row>
    <row r="300" spans="1:28" x14ac:dyDescent="0.25">
      <c r="A300" s="17">
        <v>4807</v>
      </c>
      <c r="B300" s="17" t="s">
        <v>2393</v>
      </c>
      <c r="C300" s="19">
        <v>42330</v>
      </c>
      <c r="D300" s="19">
        <v>42333</v>
      </c>
      <c r="E300" s="17" t="s">
        <v>4</v>
      </c>
      <c r="F300" s="17" t="s">
        <v>2394</v>
      </c>
      <c r="G300" s="17" t="s">
        <v>485</v>
      </c>
      <c r="H300" s="17" t="s">
        <v>8</v>
      </c>
      <c r="I300" s="17" t="s">
        <v>671</v>
      </c>
      <c r="J300" s="17" t="s">
        <v>795</v>
      </c>
      <c r="K300" s="17" t="s">
        <v>908</v>
      </c>
      <c r="L300" s="17">
        <v>90008</v>
      </c>
      <c r="M300" s="17" t="s">
        <v>957</v>
      </c>
      <c r="N300" s="17" t="s">
        <v>2396</v>
      </c>
      <c r="O300" s="17" t="s">
        <v>960</v>
      </c>
      <c r="P300" s="17" t="s">
        <v>965</v>
      </c>
      <c r="Q300" s="17" t="s">
        <v>2397</v>
      </c>
      <c r="R300" s="17">
        <v>42.8</v>
      </c>
      <c r="S300" s="17">
        <v>10</v>
      </c>
      <c r="T300" s="17" t="s">
        <v>1272</v>
      </c>
      <c r="U300" s="17" t="s">
        <v>2398</v>
      </c>
      <c r="V300" s="17">
        <v>0</v>
      </c>
      <c r="W300" s="17" t="s">
        <v>1020</v>
      </c>
      <c r="X300" s="17">
        <v>19.260000000000002</v>
      </c>
      <c r="Y300" s="17">
        <v>3</v>
      </c>
      <c r="Z300" s="17">
        <v>2015</v>
      </c>
      <c r="AA300" s="17" t="s">
        <v>21</v>
      </c>
      <c r="AB300" s="17" t="s">
        <v>1061</v>
      </c>
    </row>
    <row r="301" spans="1:28" x14ac:dyDescent="0.25">
      <c r="A301" s="17">
        <v>4808</v>
      </c>
      <c r="B301" s="17" t="s">
        <v>2393</v>
      </c>
      <c r="C301" s="19">
        <v>42330</v>
      </c>
      <c r="D301" s="19">
        <v>42333</v>
      </c>
      <c r="E301" s="17" t="s">
        <v>4</v>
      </c>
      <c r="F301" s="17" t="s">
        <v>2394</v>
      </c>
      <c r="G301" s="17" t="s">
        <v>485</v>
      </c>
      <c r="H301" s="17" t="s">
        <v>8</v>
      </c>
      <c r="I301" s="17" t="s">
        <v>671</v>
      </c>
      <c r="J301" s="17" t="s">
        <v>795</v>
      </c>
      <c r="K301" s="17" t="s">
        <v>908</v>
      </c>
      <c r="L301" s="17">
        <v>90008</v>
      </c>
      <c r="M301" s="17" t="s">
        <v>957</v>
      </c>
      <c r="N301" s="17" t="s">
        <v>2399</v>
      </c>
      <c r="O301" s="17" t="s">
        <v>960</v>
      </c>
      <c r="P301" s="17" t="s">
        <v>977</v>
      </c>
      <c r="Q301" s="17" t="s">
        <v>2400</v>
      </c>
      <c r="R301" s="17">
        <v>33.630000000000003</v>
      </c>
      <c r="S301" s="17">
        <v>3</v>
      </c>
      <c r="T301" s="17" t="s">
        <v>2401</v>
      </c>
      <c r="U301" s="17" t="s">
        <v>2402</v>
      </c>
      <c r="V301" s="17">
        <v>0</v>
      </c>
      <c r="W301" s="17" t="s">
        <v>1020</v>
      </c>
      <c r="X301" s="17">
        <v>10.089</v>
      </c>
      <c r="Y301" s="17">
        <v>3</v>
      </c>
      <c r="Z301" s="17">
        <v>2015</v>
      </c>
      <c r="AA301" s="17" t="s">
        <v>21</v>
      </c>
      <c r="AB301" s="17" t="s">
        <v>1061</v>
      </c>
    </row>
    <row r="302" spans="1:28" x14ac:dyDescent="0.25">
      <c r="A302" s="17">
        <v>4815</v>
      </c>
      <c r="B302" s="17" t="s">
        <v>2403</v>
      </c>
      <c r="C302" s="19">
        <v>42498</v>
      </c>
      <c r="D302" s="19">
        <v>42500</v>
      </c>
      <c r="E302" s="17" t="s">
        <v>2</v>
      </c>
      <c r="F302" s="17" t="s">
        <v>2404</v>
      </c>
      <c r="G302" s="17" t="s">
        <v>651</v>
      </c>
      <c r="H302" s="17" t="s">
        <v>8</v>
      </c>
      <c r="I302" s="17" t="s">
        <v>671</v>
      </c>
      <c r="J302" s="17" t="s">
        <v>795</v>
      </c>
      <c r="K302" s="17" t="s">
        <v>908</v>
      </c>
      <c r="L302" s="17">
        <v>90004</v>
      </c>
      <c r="M302" s="17" t="s">
        <v>957</v>
      </c>
      <c r="N302" s="17" t="s">
        <v>1491</v>
      </c>
      <c r="O302" s="17" t="s">
        <v>960</v>
      </c>
      <c r="P302" s="17" t="s">
        <v>965</v>
      </c>
      <c r="Q302" s="17" t="s">
        <v>1492</v>
      </c>
      <c r="R302" s="17">
        <v>17.940000000000001</v>
      </c>
      <c r="S302" s="17">
        <v>3</v>
      </c>
      <c r="T302" s="17" t="s">
        <v>1409</v>
      </c>
      <c r="U302" s="17" t="s">
        <v>2405</v>
      </c>
      <c r="V302" s="17">
        <v>0</v>
      </c>
      <c r="W302" s="17" t="s">
        <v>1020</v>
      </c>
      <c r="X302" s="17">
        <v>8.0730000000000004</v>
      </c>
      <c r="Y302" s="17">
        <v>2</v>
      </c>
      <c r="Z302" s="17">
        <v>2016</v>
      </c>
      <c r="AA302" s="17" t="s">
        <v>20</v>
      </c>
      <c r="AB302" s="17" t="s">
        <v>1021</v>
      </c>
    </row>
    <row r="303" spans="1:28" x14ac:dyDescent="0.25">
      <c r="A303" s="17">
        <v>5020</v>
      </c>
      <c r="B303" s="17" t="s">
        <v>2039</v>
      </c>
      <c r="C303" s="19">
        <v>41958</v>
      </c>
      <c r="D303" s="19">
        <v>41961</v>
      </c>
      <c r="E303" s="17" t="s">
        <v>2</v>
      </c>
      <c r="F303" s="17" t="s">
        <v>2040</v>
      </c>
      <c r="G303" s="17" t="s">
        <v>589</v>
      </c>
      <c r="H303" s="17" t="s">
        <v>8</v>
      </c>
      <c r="I303" s="17" t="s">
        <v>671</v>
      </c>
      <c r="J303" s="17" t="s">
        <v>795</v>
      </c>
      <c r="K303" s="17" t="s">
        <v>908</v>
      </c>
      <c r="L303" s="17">
        <v>90008</v>
      </c>
      <c r="M303" s="17" t="s">
        <v>957</v>
      </c>
      <c r="N303" s="17" t="s">
        <v>2406</v>
      </c>
      <c r="O303" s="17" t="s">
        <v>960</v>
      </c>
      <c r="P303" s="17" t="s">
        <v>1169</v>
      </c>
      <c r="Q303" s="17" t="s">
        <v>2407</v>
      </c>
      <c r="R303" s="17">
        <v>20.46</v>
      </c>
      <c r="S303" s="17">
        <v>2</v>
      </c>
      <c r="T303" s="17" t="s">
        <v>2408</v>
      </c>
      <c r="U303" s="17" t="s">
        <v>2409</v>
      </c>
      <c r="V303" s="17">
        <v>0</v>
      </c>
      <c r="W303" s="17" t="s">
        <v>1020</v>
      </c>
      <c r="X303" s="17">
        <v>5.3196000000000003</v>
      </c>
      <c r="Y303" s="17">
        <v>3</v>
      </c>
      <c r="Z303" s="17">
        <v>2014</v>
      </c>
      <c r="AA303" s="17" t="s">
        <v>21</v>
      </c>
      <c r="AB303" s="17" t="s">
        <v>1079</v>
      </c>
    </row>
    <row r="304" spans="1:28" x14ac:dyDescent="0.25">
      <c r="A304" s="17">
        <v>5042</v>
      </c>
      <c r="B304" s="17" t="s">
        <v>2046</v>
      </c>
      <c r="C304" s="19">
        <v>42684</v>
      </c>
      <c r="D304" s="19">
        <v>42687</v>
      </c>
      <c r="E304" s="17" t="s">
        <v>4</v>
      </c>
      <c r="F304" s="17" t="s">
        <v>2047</v>
      </c>
      <c r="G304" s="17" t="s">
        <v>72</v>
      </c>
      <c r="H304" s="17" t="s">
        <v>8</v>
      </c>
      <c r="I304" s="17" t="s">
        <v>671</v>
      </c>
      <c r="J304" s="17" t="s">
        <v>795</v>
      </c>
      <c r="K304" s="17" t="s">
        <v>908</v>
      </c>
      <c r="L304" s="17">
        <v>90036</v>
      </c>
      <c r="M304" s="17" t="s">
        <v>957</v>
      </c>
      <c r="N304" s="17" t="s">
        <v>2410</v>
      </c>
      <c r="O304" s="17" t="s">
        <v>960</v>
      </c>
      <c r="P304" s="17" t="s">
        <v>965</v>
      </c>
      <c r="Q304" s="17" t="s">
        <v>2411</v>
      </c>
      <c r="R304" s="17">
        <v>67.709999999999994</v>
      </c>
      <c r="S304" s="17">
        <v>3</v>
      </c>
      <c r="T304" s="17" t="s">
        <v>2412</v>
      </c>
      <c r="U304" s="17" t="s">
        <v>2413</v>
      </c>
      <c r="V304" s="17">
        <v>0</v>
      </c>
      <c r="W304" s="17" t="s">
        <v>1020</v>
      </c>
      <c r="X304" s="17">
        <v>32.500799999999998</v>
      </c>
      <c r="Y304" s="17">
        <v>3</v>
      </c>
      <c r="Z304" s="17">
        <v>2016</v>
      </c>
      <c r="AA304" s="17" t="s">
        <v>21</v>
      </c>
      <c r="AB304" s="17" t="s">
        <v>1021</v>
      </c>
    </row>
    <row r="305" spans="1:28" x14ac:dyDescent="0.25">
      <c r="A305" s="17">
        <v>5043</v>
      </c>
      <c r="B305" s="17" t="s">
        <v>2046</v>
      </c>
      <c r="C305" s="19">
        <v>42684</v>
      </c>
      <c r="D305" s="19">
        <v>42687</v>
      </c>
      <c r="E305" s="17" t="s">
        <v>4</v>
      </c>
      <c r="F305" s="17" t="s">
        <v>2047</v>
      </c>
      <c r="G305" s="17" t="s">
        <v>72</v>
      </c>
      <c r="H305" s="17" t="s">
        <v>8</v>
      </c>
      <c r="I305" s="17" t="s">
        <v>671</v>
      </c>
      <c r="J305" s="17" t="s">
        <v>795</v>
      </c>
      <c r="K305" s="17" t="s">
        <v>908</v>
      </c>
      <c r="L305" s="17">
        <v>90036</v>
      </c>
      <c r="M305" s="17" t="s">
        <v>957</v>
      </c>
      <c r="N305" s="17" t="s">
        <v>1870</v>
      </c>
      <c r="O305" s="17" t="s">
        <v>960</v>
      </c>
      <c r="P305" s="17" t="s">
        <v>973</v>
      </c>
      <c r="Q305" s="17" t="s">
        <v>1871</v>
      </c>
      <c r="R305" s="17">
        <v>129.91999999999999</v>
      </c>
      <c r="S305" s="17">
        <v>4</v>
      </c>
      <c r="T305" s="17" t="s">
        <v>1117</v>
      </c>
      <c r="U305" s="17" t="s">
        <v>2414</v>
      </c>
      <c r="V305" s="17">
        <v>0</v>
      </c>
      <c r="W305" s="17" t="s">
        <v>1020</v>
      </c>
      <c r="X305" s="17">
        <v>38.975999999999999</v>
      </c>
      <c r="Y305" s="17">
        <v>3</v>
      </c>
      <c r="Z305" s="17">
        <v>2016</v>
      </c>
      <c r="AA305" s="17" t="s">
        <v>21</v>
      </c>
      <c r="AB305" s="17" t="s">
        <v>1021</v>
      </c>
    </row>
    <row r="306" spans="1:28" x14ac:dyDescent="0.25">
      <c r="A306" s="17">
        <v>5045</v>
      </c>
      <c r="B306" s="17" t="s">
        <v>2046</v>
      </c>
      <c r="C306" s="19">
        <v>42684</v>
      </c>
      <c r="D306" s="19">
        <v>42687</v>
      </c>
      <c r="E306" s="17" t="s">
        <v>4</v>
      </c>
      <c r="F306" s="17" t="s">
        <v>2047</v>
      </c>
      <c r="G306" s="17" t="s">
        <v>72</v>
      </c>
      <c r="H306" s="17" t="s">
        <v>8</v>
      </c>
      <c r="I306" s="17" t="s">
        <v>671</v>
      </c>
      <c r="J306" s="17" t="s">
        <v>795</v>
      </c>
      <c r="K306" s="17" t="s">
        <v>908</v>
      </c>
      <c r="L306" s="17">
        <v>90036</v>
      </c>
      <c r="M306" s="17" t="s">
        <v>957</v>
      </c>
      <c r="N306" s="17" t="s">
        <v>1800</v>
      </c>
      <c r="O306" s="17" t="s">
        <v>960</v>
      </c>
      <c r="P306" s="17" t="s">
        <v>965</v>
      </c>
      <c r="Q306" s="17" t="s">
        <v>1801</v>
      </c>
      <c r="R306" s="17">
        <v>61.4</v>
      </c>
      <c r="S306" s="17">
        <v>5</v>
      </c>
      <c r="T306" s="17" t="s">
        <v>1802</v>
      </c>
      <c r="U306" s="17" t="s">
        <v>2415</v>
      </c>
      <c r="V306" s="17">
        <v>0</v>
      </c>
      <c r="W306" s="17" t="s">
        <v>1020</v>
      </c>
      <c r="X306" s="17">
        <v>28.858000000000001</v>
      </c>
      <c r="Y306" s="17">
        <v>3</v>
      </c>
      <c r="Z306" s="17">
        <v>2016</v>
      </c>
      <c r="AA306" s="17" t="s">
        <v>21</v>
      </c>
      <c r="AB306" s="17" t="s">
        <v>1021</v>
      </c>
    </row>
    <row r="307" spans="1:28" x14ac:dyDescent="0.25">
      <c r="A307" s="17">
        <v>5046</v>
      </c>
      <c r="B307" s="17" t="s">
        <v>2046</v>
      </c>
      <c r="C307" s="19">
        <v>42684</v>
      </c>
      <c r="D307" s="19">
        <v>42687</v>
      </c>
      <c r="E307" s="17" t="s">
        <v>4</v>
      </c>
      <c r="F307" s="17" t="s">
        <v>2047</v>
      </c>
      <c r="G307" s="17" t="s">
        <v>72</v>
      </c>
      <c r="H307" s="17" t="s">
        <v>8</v>
      </c>
      <c r="I307" s="17" t="s">
        <v>671</v>
      </c>
      <c r="J307" s="17" t="s">
        <v>795</v>
      </c>
      <c r="K307" s="17" t="s">
        <v>908</v>
      </c>
      <c r="L307" s="17">
        <v>90036</v>
      </c>
      <c r="M307" s="17" t="s">
        <v>957</v>
      </c>
      <c r="N307" s="17" t="s">
        <v>2416</v>
      </c>
      <c r="O307" s="17" t="s">
        <v>960</v>
      </c>
      <c r="P307" s="17" t="s">
        <v>977</v>
      </c>
      <c r="Q307" s="17" t="s">
        <v>2417</v>
      </c>
      <c r="R307" s="17">
        <v>720.76</v>
      </c>
      <c r="S307" s="17">
        <v>4</v>
      </c>
      <c r="T307" s="17" t="s">
        <v>2418</v>
      </c>
      <c r="U307" s="17" t="s">
        <v>2419</v>
      </c>
      <c r="V307" s="17">
        <v>0</v>
      </c>
      <c r="W307" s="17" t="s">
        <v>1020</v>
      </c>
      <c r="X307" s="17">
        <v>187.39760000000001</v>
      </c>
      <c r="Y307" s="17">
        <v>3</v>
      </c>
      <c r="Z307" s="17">
        <v>2016</v>
      </c>
      <c r="AA307" s="17" t="s">
        <v>21</v>
      </c>
      <c r="AB307" s="17" t="s">
        <v>1021</v>
      </c>
    </row>
    <row r="308" spans="1:28" x14ac:dyDescent="0.25">
      <c r="A308" s="17">
        <v>5048</v>
      </c>
      <c r="B308" s="17" t="s">
        <v>2046</v>
      </c>
      <c r="C308" s="19">
        <v>42684</v>
      </c>
      <c r="D308" s="19">
        <v>42687</v>
      </c>
      <c r="E308" s="17" t="s">
        <v>4</v>
      </c>
      <c r="F308" s="17" t="s">
        <v>2047</v>
      </c>
      <c r="G308" s="17" t="s">
        <v>72</v>
      </c>
      <c r="H308" s="17" t="s">
        <v>8</v>
      </c>
      <c r="I308" s="17" t="s">
        <v>671</v>
      </c>
      <c r="J308" s="17" t="s">
        <v>795</v>
      </c>
      <c r="K308" s="17" t="s">
        <v>908</v>
      </c>
      <c r="L308" s="17">
        <v>90036</v>
      </c>
      <c r="M308" s="17" t="s">
        <v>957</v>
      </c>
      <c r="N308" s="17" t="s">
        <v>2420</v>
      </c>
      <c r="O308" s="17" t="s">
        <v>960</v>
      </c>
      <c r="P308" s="17" t="s">
        <v>1032</v>
      </c>
      <c r="Q308" s="17" t="s">
        <v>2421</v>
      </c>
      <c r="R308" s="17">
        <v>14.7</v>
      </c>
      <c r="S308" s="17">
        <v>5</v>
      </c>
      <c r="T308" s="17" t="s">
        <v>1039</v>
      </c>
      <c r="U308" s="17" t="s">
        <v>2422</v>
      </c>
      <c r="V308" s="17">
        <v>0</v>
      </c>
      <c r="W308" s="17" t="s">
        <v>1020</v>
      </c>
      <c r="X308" s="17">
        <v>3.9689999999999999</v>
      </c>
      <c r="Y308" s="17">
        <v>3</v>
      </c>
      <c r="Z308" s="17">
        <v>2016</v>
      </c>
      <c r="AA308" s="17" t="s">
        <v>21</v>
      </c>
      <c r="AB308" s="17" t="s">
        <v>1021</v>
      </c>
    </row>
    <row r="309" spans="1:28" x14ac:dyDescent="0.25">
      <c r="A309" s="17">
        <v>5225</v>
      </c>
      <c r="B309" s="17" t="s">
        <v>2423</v>
      </c>
      <c r="C309" s="19">
        <v>42990</v>
      </c>
      <c r="D309" s="19">
        <v>42995</v>
      </c>
      <c r="E309" s="17" t="s">
        <v>4</v>
      </c>
      <c r="F309" s="17" t="s">
        <v>2424</v>
      </c>
      <c r="G309" s="17" t="s">
        <v>339</v>
      </c>
      <c r="H309" s="17" t="s">
        <v>8</v>
      </c>
      <c r="I309" s="17" t="s">
        <v>671</v>
      </c>
      <c r="J309" s="17" t="s">
        <v>795</v>
      </c>
      <c r="K309" s="17" t="s">
        <v>908</v>
      </c>
      <c r="L309" s="17">
        <v>90036</v>
      </c>
      <c r="M309" s="17" t="s">
        <v>957</v>
      </c>
      <c r="N309" s="17" t="s">
        <v>2425</v>
      </c>
      <c r="O309" s="17" t="s">
        <v>960</v>
      </c>
      <c r="P309" s="17" t="s">
        <v>965</v>
      </c>
      <c r="Q309" s="17" t="s">
        <v>2426</v>
      </c>
      <c r="R309" s="17">
        <v>166.44</v>
      </c>
      <c r="S309" s="17">
        <v>3</v>
      </c>
      <c r="T309" s="17" t="s">
        <v>1305</v>
      </c>
      <c r="U309" s="17" t="s">
        <v>2427</v>
      </c>
      <c r="V309" s="17">
        <v>0</v>
      </c>
      <c r="W309" s="17" t="s">
        <v>1020</v>
      </c>
      <c r="X309" s="17">
        <v>79.891199999999998</v>
      </c>
      <c r="Y309" s="17">
        <v>5</v>
      </c>
      <c r="Z309" s="17">
        <v>2017</v>
      </c>
      <c r="AA309" s="17" t="s">
        <v>23</v>
      </c>
      <c r="AB309" s="17" t="s">
        <v>1036</v>
      </c>
    </row>
    <row r="310" spans="1:28" x14ac:dyDescent="0.25">
      <c r="A310" s="17">
        <v>5259</v>
      </c>
      <c r="B310" s="17" t="s">
        <v>2428</v>
      </c>
      <c r="C310" s="19">
        <v>43017</v>
      </c>
      <c r="D310" s="19">
        <v>43019</v>
      </c>
      <c r="E310" s="17" t="s">
        <v>2</v>
      </c>
      <c r="F310" s="17" t="s">
        <v>1202</v>
      </c>
      <c r="G310" s="17" t="s">
        <v>666</v>
      </c>
      <c r="H310" s="17" t="s">
        <v>8</v>
      </c>
      <c r="I310" s="17" t="s">
        <v>671</v>
      </c>
      <c r="J310" s="17" t="s">
        <v>795</v>
      </c>
      <c r="K310" s="17" t="s">
        <v>908</v>
      </c>
      <c r="L310" s="17">
        <v>90032</v>
      </c>
      <c r="M310" s="17" t="s">
        <v>957</v>
      </c>
      <c r="N310" s="17" t="s">
        <v>2429</v>
      </c>
      <c r="O310" s="17" t="s">
        <v>960</v>
      </c>
      <c r="P310" s="17" t="s">
        <v>965</v>
      </c>
      <c r="Q310" s="17" t="s">
        <v>2430</v>
      </c>
      <c r="R310" s="17">
        <v>35.200000000000003</v>
      </c>
      <c r="S310" s="17">
        <v>5</v>
      </c>
      <c r="T310" s="17" t="s">
        <v>2431</v>
      </c>
      <c r="U310" s="17" t="s">
        <v>2432</v>
      </c>
      <c r="V310" s="17">
        <v>0</v>
      </c>
      <c r="W310" s="17" t="s">
        <v>1020</v>
      </c>
      <c r="X310" s="17">
        <v>16.544</v>
      </c>
      <c r="Y310" s="17">
        <v>2</v>
      </c>
      <c r="Z310" s="17">
        <v>2017</v>
      </c>
      <c r="AA310" s="17" t="s">
        <v>22</v>
      </c>
      <c r="AB310" s="17" t="s">
        <v>1036</v>
      </c>
    </row>
    <row r="311" spans="1:28" x14ac:dyDescent="0.25">
      <c r="A311" s="17">
        <v>5507</v>
      </c>
      <c r="B311" s="17" t="s">
        <v>2433</v>
      </c>
      <c r="C311" s="19">
        <v>42651</v>
      </c>
      <c r="D311" s="19">
        <v>42651</v>
      </c>
      <c r="E311" s="17" t="s">
        <v>3</v>
      </c>
      <c r="F311" s="17" t="s">
        <v>2434</v>
      </c>
      <c r="G311" s="17" t="s">
        <v>333</v>
      </c>
      <c r="H311" s="17" t="s">
        <v>8</v>
      </c>
      <c r="I311" s="17" t="s">
        <v>671</v>
      </c>
      <c r="J311" s="17" t="s">
        <v>795</v>
      </c>
      <c r="K311" s="17" t="s">
        <v>908</v>
      </c>
      <c r="L311" s="17">
        <v>90036</v>
      </c>
      <c r="M311" s="17" t="s">
        <v>957</v>
      </c>
      <c r="N311" s="17" t="s">
        <v>2435</v>
      </c>
      <c r="O311" s="17" t="s">
        <v>960</v>
      </c>
      <c r="P311" s="17" t="s">
        <v>965</v>
      </c>
      <c r="Q311" s="17" t="s">
        <v>2436</v>
      </c>
      <c r="R311" s="17">
        <v>61.96</v>
      </c>
      <c r="S311" s="17">
        <v>2</v>
      </c>
      <c r="T311" s="17" t="s">
        <v>1679</v>
      </c>
      <c r="U311" s="17" t="s">
        <v>2392</v>
      </c>
      <c r="V311" s="17">
        <v>0</v>
      </c>
      <c r="W311" s="17" t="s">
        <v>1020</v>
      </c>
      <c r="X311" s="17">
        <v>27.882000000000001</v>
      </c>
      <c r="Y311" s="17">
        <v>0</v>
      </c>
      <c r="Z311" s="17">
        <v>2016</v>
      </c>
      <c r="AA311" s="17" t="s">
        <v>22</v>
      </c>
      <c r="AB311" s="17" t="s">
        <v>1021</v>
      </c>
    </row>
    <row r="312" spans="1:28" x14ac:dyDescent="0.25">
      <c r="A312" s="17">
        <v>5579</v>
      </c>
      <c r="B312" s="17" t="s">
        <v>2437</v>
      </c>
      <c r="C312" s="19">
        <v>42987</v>
      </c>
      <c r="D312" s="19">
        <v>42992</v>
      </c>
      <c r="E312" s="17" t="s">
        <v>4</v>
      </c>
      <c r="F312" s="17" t="s">
        <v>2438</v>
      </c>
      <c r="G312" s="17" t="s">
        <v>404</v>
      </c>
      <c r="H312" s="17" t="s">
        <v>8</v>
      </c>
      <c r="I312" s="17" t="s">
        <v>671</v>
      </c>
      <c r="J312" s="17" t="s">
        <v>795</v>
      </c>
      <c r="K312" s="17" t="s">
        <v>908</v>
      </c>
      <c r="L312" s="17">
        <v>90004</v>
      </c>
      <c r="M312" s="17" t="s">
        <v>957</v>
      </c>
      <c r="N312" s="17" t="s">
        <v>1309</v>
      </c>
      <c r="O312" s="17" t="s">
        <v>960</v>
      </c>
      <c r="P312" s="17" t="s">
        <v>1032</v>
      </c>
      <c r="Q312" s="17" t="s">
        <v>1310</v>
      </c>
      <c r="R312" s="17">
        <v>6.56</v>
      </c>
      <c r="S312" s="17">
        <v>2</v>
      </c>
      <c r="T312" s="17" t="s">
        <v>1143</v>
      </c>
      <c r="U312" s="17" t="s">
        <v>2439</v>
      </c>
      <c r="V312" s="17">
        <v>0</v>
      </c>
      <c r="W312" s="17" t="s">
        <v>1020</v>
      </c>
      <c r="X312" s="17">
        <v>1.9024000000000001</v>
      </c>
      <c r="Y312" s="17">
        <v>5</v>
      </c>
      <c r="Z312" s="17">
        <v>2017</v>
      </c>
      <c r="AA312" s="17" t="s">
        <v>23</v>
      </c>
      <c r="AB312" s="17" t="s">
        <v>1036</v>
      </c>
    </row>
    <row r="313" spans="1:28" x14ac:dyDescent="0.25">
      <c r="A313" s="17">
        <v>5581</v>
      </c>
      <c r="B313" s="17" t="s">
        <v>2437</v>
      </c>
      <c r="C313" s="19">
        <v>42987</v>
      </c>
      <c r="D313" s="19">
        <v>42992</v>
      </c>
      <c r="E313" s="17" t="s">
        <v>4</v>
      </c>
      <c r="F313" s="17" t="s">
        <v>2438</v>
      </c>
      <c r="G313" s="17" t="s">
        <v>404</v>
      </c>
      <c r="H313" s="17" t="s">
        <v>8</v>
      </c>
      <c r="I313" s="17" t="s">
        <v>671</v>
      </c>
      <c r="J313" s="17" t="s">
        <v>795</v>
      </c>
      <c r="K313" s="17" t="s">
        <v>908</v>
      </c>
      <c r="L313" s="17">
        <v>90004</v>
      </c>
      <c r="M313" s="17" t="s">
        <v>957</v>
      </c>
      <c r="N313" s="17" t="s">
        <v>2440</v>
      </c>
      <c r="O313" s="17" t="s">
        <v>960</v>
      </c>
      <c r="P313" s="17" t="s">
        <v>965</v>
      </c>
      <c r="Q313" s="17" t="s">
        <v>2441</v>
      </c>
      <c r="R313" s="17">
        <v>47.52</v>
      </c>
      <c r="S313" s="17">
        <v>9</v>
      </c>
      <c r="T313" s="17" t="s">
        <v>1756</v>
      </c>
      <c r="U313" s="17" t="s">
        <v>2442</v>
      </c>
      <c r="V313" s="17">
        <v>0</v>
      </c>
      <c r="W313" s="17" t="s">
        <v>1020</v>
      </c>
      <c r="X313" s="17">
        <v>22.8096</v>
      </c>
      <c r="Y313" s="17">
        <v>5</v>
      </c>
      <c r="Z313" s="17">
        <v>2017</v>
      </c>
      <c r="AA313" s="17" t="s">
        <v>23</v>
      </c>
      <c r="AB313" s="17" t="s">
        <v>1036</v>
      </c>
    </row>
    <row r="314" spans="1:28" x14ac:dyDescent="0.25">
      <c r="A314" s="17">
        <v>5760</v>
      </c>
      <c r="B314" s="17" t="s">
        <v>2443</v>
      </c>
      <c r="C314" s="19">
        <v>42734</v>
      </c>
      <c r="D314" s="19">
        <v>42734</v>
      </c>
      <c r="E314" s="17" t="s">
        <v>3</v>
      </c>
      <c r="F314" s="17" t="s">
        <v>2444</v>
      </c>
      <c r="G314" s="17" t="s">
        <v>356</v>
      </c>
      <c r="H314" s="17" t="s">
        <v>10</v>
      </c>
      <c r="I314" s="17" t="s">
        <v>671</v>
      </c>
      <c r="J314" s="17" t="s">
        <v>795</v>
      </c>
      <c r="K314" s="17" t="s">
        <v>908</v>
      </c>
      <c r="L314" s="17">
        <v>90032</v>
      </c>
      <c r="M314" s="17" t="s">
        <v>957</v>
      </c>
      <c r="N314" s="17" t="s">
        <v>2445</v>
      </c>
      <c r="O314" s="17" t="s">
        <v>960</v>
      </c>
      <c r="P314" s="17" t="s">
        <v>977</v>
      </c>
      <c r="Q314" s="17" t="s">
        <v>2446</v>
      </c>
      <c r="R314" s="17">
        <v>481.32</v>
      </c>
      <c r="S314" s="17">
        <v>4</v>
      </c>
      <c r="T314" s="17" t="s">
        <v>2447</v>
      </c>
      <c r="U314" s="17" t="s">
        <v>2448</v>
      </c>
      <c r="V314" s="17">
        <v>0</v>
      </c>
      <c r="W314" s="17" t="s">
        <v>1020</v>
      </c>
      <c r="X314" s="17">
        <v>125.14319999999999</v>
      </c>
      <c r="Y314" s="17">
        <v>0</v>
      </c>
      <c r="Z314" s="17">
        <v>2016</v>
      </c>
      <c r="AA314" s="17" t="s">
        <v>14</v>
      </c>
      <c r="AB314" s="17" t="s">
        <v>1021</v>
      </c>
    </row>
    <row r="315" spans="1:28" x14ac:dyDescent="0.25">
      <c r="A315" s="17">
        <v>5963</v>
      </c>
      <c r="B315" s="17" t="s">
        <v>2449</v>
      </c>
      <c r="C315" s="19">
        <v>41954</v>
      </c>
      <c r="D315" s="19">
        <v>41956</v>
      </c>
      <c r="E315" s="17" t="s">
        <v>4</v>
      </c>
      <c r="F315" s="17" t="s">
        <v>2450</v>
      </c>
      <c r="G315" s="17" t="s">
        <v>433</v>
      </c>
      <c r="H315" s="17" t="s">
        <v>10</v>
      </c>
      <c r="I315" s="17" t="s">
        <v>671</v>
      </c>
      <c r="J315" s="17" t="s">
        <v>795</v>
      </c>
      <c r="K315" s="17" t="s">
        <v>908</v>
      </c>
      <c r="L315" s="17">
        <v>90004</v>
      </c>
      <c r="M315" s="17" t="s">
        <v>957</v>
      </c>
      <c r="N315" s="17" t="s">
        <v>2451</v>
      </c>
      <c r="O315" s="17" t="s">
        <v>960</v>
      </c>
      <c r="P315" s="17" t="s">
        <v>973</v>
      </c>
      <c r="Q315" s="17" t="s">
        <v>2452</v>
      </c>
      <c r="R315" s="17">
        <v>7.78</v>
      </c>
      <c r="S315" s="17">
        <v>2</v>
      </c>
      <c r="T315" s="17" t="s">
        <v>2453</v>
      </c>
      <c r="U315" s="17" t="s">
        <v>2454</v>
      </c>
      <c r="V315" s="17">
        <v>0</v>
      </c>
      <c r="W315" s="17" t="s">
        <v>1020</v>
      </c>
      <c r="X315" s="17">
        <v>2.0228000000000002</v>
      </c>
      <c r="Y315" s="17">
        <v>2</v>
      </c>
      <c r="Z315" s="17">
        <v>2014</v>
      </c>
      <c r="AA315" s="17" t="s">
        <v>21</v>
      </c>
      <c r="AB315" s="17" t="s">
        <v>1079</v>
      </c>
    </row>
    <row r="316" spans="1:28" x14ac:dyDescent="0.25">
      <c r="A316" s="17">
        <v>5964</v>
      </c>
      <c r="B316" s="17" t="s">
        <v>2449</v>
      </c>
      <c r="C316" s="19">
        <v>41954</v>
      </c>
      <c r="D316" s="19">
        <v>41956</v>
      </c>
      <c r="E316" s="17" t="s">
        <v>4</v>
      </c>
      <c r="F316" s="17" t="s">
        <v>2450</v>
      </c>
      <c r="G316" s="17" t="s">
        <v>433</v>
      </c>
      <c r="H316" s="17" t="s">
        <v>10</v>
      </c>
      <c r="I316" s="17" t="s">
        <v>671</v>
      </c>
      <c r="J316" s="17" t="s">
        <v>795</v>
      </c>
      <c r="K316" s="17" t="s">
        <v>908</v>
      </c>
      <c r="L316" s="17">
        <v>90004</v>
      </c>
      <c r="M316" s="17" t="s">
        <v>957</v>
      </c>
      <c r="N316" s="17" t="s">
        <v>2455</v>
      </c>
      <c r="O316" s="17" t="s">
        <v>960</v>
      </c>
      <c r="P316" s="17" t="s">
        <v>965</v>
      </c>
      <c r="Q316" s="17" t="s">
        <v>2456</v>
      </c>
      <c r="R316" s="17">
        <v>123.92</v>
      </c>
      <c r="S316" s="17">
        <v>4</v>
      </c>
      <c r="T316" s="17" t="s">
        <v>1679</v>
      </c>
      <c r="U316" s="17" t="s">
        <v>2457</v>
      </c>
      <c r="V316" s="17">
        <v>0</v>
      </c>
      <c r="W316" s="17" t="s">
        <v>1020</v>
      </c>
      <c r="X316" s="17">
        <v>55.764000000000003</v>
      </c>
      <c r="Y316" s="17">
        <v>2</v>
      </c>
      <c r="Z316" s="17">
        <v>2014</v>
      </c>
      <c r="AA316" s="17" t="s">
        <v>21</v>
      </c>
      <c r="AB316" s="17" t="s">
        <v>1079</v>
      </c>
    </row>
    <row r="317" spans="1:28" x14ac:dyDescent="0.25">
      <c r="A317" s="17">
        <v>6014</v>
      </c>
      <c r="B317" s="17" t="s">
        <v>2458</v>
      </c>
      <c r="C317" s="19">
        <v>42439</v>
      </c>
      <c r="D317" s="19">
        <v>42440</v>
      </c>
      <c r="E317" s="17" t="s">
        <v>2</v>
      </c>
      <c r="F317" s="17" t="s">
        <v>2459</v>
      </c>
      <c r="G317" s="17" t="s">
        <v>984</v>
      </c>
      <c r="H317" s="17" t="s">
        <v>10</v>
      </c>
      <c r="I317" s="17" t="s">
        <v>671</v>
      </c>
      <c r="J317" s="17" t="s">
        <v>795</v>
      </c>
      <c r="K317" s="17" t="s">
        <v>908</v>
      </c>
      <c r="L317" s="17">
        <v>90008</v>
      </c>
      <c r="M317" s="17" t="s">
        <v>957</v>
      </c>
      <c r="N317" s="17" t="s">
        <v>2460</v>
      </c>
      <c r="O317" s="17" t="s">
        <v>960</v>
      </c>
      <c r="P317" s="17" t="s">
        <v>965</v>
      </c>
      <c r="Q317" s="17" t="s">
        <v>2461</v>
      </c>
      <c r="R317" s="17">
        <v>14.9</v>
      </c>
      <c r="S317" s="17">
        <v>5</v>
      </c>
      <c r="T317" s="17" t="s">
        <v>2462</v>
      </c>
      <c r="U317" s="17" t="s">
        <v>2463</v>
      </c>
      <c r="V317" s="17">
        <v>0</v>
      </c>
      <c r="W317" s="17" t="s">
        <v>1020</v>
      </c>
      <c r="X317" s="17">
        <v>7.1520000000000001</v>
      </c>
      <c r="Y317" s="17">
        <v>1</v>
      </c>
      <c r="Z317" s="17">
        <v>2016</v>
      </c>
      <c r="AA317" s="17" t="s">
        <v>19</v>
      </c>
      <c r="AB317" s="17" t="s">
        <v>1021</v>
      </c>
    </row>
    <row r="318" spans="1:28" x14ac:dyDescent="0.25">
      <c r="A318" s="17">
        <v>6169</v>
      </c>
      <c r="B318" s="17" t="s">
        <v>2464</v>
      </c>
      <c r="C318" s="19">
        <v>42266</v>
      </c>
      <c r="D318" s="19">
        <v>42269</v>
      </c>
      <c r="E318" s="17" t="s">
        <v>4</v>
      </c>
      <c r="F318" s="17" t="s">
        <v>1397</v>
      </c>
      <c r="G318" s="17" t="s">
        <v>540</v>
      </c>
      <c r="H318" s="17" t="s">
        <v>9</v>
      </c>
      <c r="I318" s="17" t="s">
        <v>671</v>
      </c>
      <c r="J318" s="17" t="s">
        <v>795</v>
      </c>
      <c r="K318" s="17" t="s">
        <v>908</v>
      </c>
      <c r="L318" s="17">
        <v>90008</v>
      </c>
      <c r="M318" s="17" t="s">
        <v>957</v>
      </c>
      <c r="N318" s="17" t="s">
        <v>2465</v>
      </c>
      <c r="O318" s="17" t="s">
        <v>960</v>
      </c>
      <c r="P318" s="17" t="s">
        <v>965</v>
      </c>
      <c r="Q318" s="17" t="s">
        <v>2466</v>
      </c>
      <c r="R318" s="17">
        <v>22.96</v>
      </c>
      <c r="S318" s="17">
        <v>2</v>
      </c>
      <c r="T318" s="17" t="s">
        <v>2467</v>
      </c>
      <c r="U318" s="17" t="s">
        <v>2468</v>
      </c>
      <c r="V318" s="17">
        <v>0</v>
      </c>
      <c r="W318" s="17" t="s">
        <v>1020</v>
      </c>
      <c r="X318" s="17">
        <v>11.250400000000001</v>
      </c>
      <c r="Y318" s="17">
        <v>3</v>
      </c>
      <c r="Z318" s="17">
        <v>2015</v>
      </c>
      <c r="AA318" s="17" t="s">
        <v>23</v>
      </c>
      <c r="AB318" s="17" t="s">
        <v>1061</v>
      </c>
    </row>
    <row r="319" spans="1:28" x14ac:dyDescent="0.25">
      <c r="A319" s="17">
        <v>6552</v>
      </c>
      <c r="B319" s="17" t="s">
        <v>2469</v>
      </c>
      <c r="C319" s="19">
        <v>43085</v>
      </c>
      <c r="D319" s="19">
        <v>43090</v>
      </c>
      <c r="E319" s="17" t="s">
        <v>4</v>
      </c>
      <c r="F319" s="17" t="s">
        <v>2470</v>
      </c>
      <c r="G319" s="17" t="s">
        <v>538</v>
      </c>
      <c r="H319" s="17" t="s">
        <v>10</v>
      </c>
      <c r="I319" s="17" t="s">
        <v>671</v>
      </c>
      <c r="J319" s="17" t="s">
        <v>795</v>
      </c>
      <c r="K319" s="17" t="s">
        <v>908</v>
      </c>
      <c r="L319" s="17">
        <v>90036</v>
      </c>
      <c r="M319" s="17" t="s">
        <v>957</v>
      </c>
      <c r="N319" s="17" t="s">
        <v>2471</v>
      </c>
      <c r="O319" s="17" t="s">
        <v>960</v>
      </c>
      <c r="P319" s="17" t="s">
        <v>965</v>
      </c>
      <c r="Q319" s="17" t="s">
        <v>2472</v>
      </c>
      <c r="R319" s="17">
        <v>13.36</v>
      </c>
      <c r="S319" s="17">
        <v>2</v>
      </c>
      <c r="T319" s="17" t="s">
        <v>2300</v>
      </c>
      <c r="U319" s="17" t="s">
        <v>2301</v>
      </c>
      <c r="V319" s="17">
        <v>0</v>
      </c>
      <c r="W319" s="17" t="s">
        <v>1020</v>
      </c>
      <c r="X319" s="17">
        <v>6.4127999999999998</v>
      </c>
      <c r="Y319" s="17">
        <v>5</v>
      </c>
      <c r="Z319" s="17">
        <v>2017</v>
      </c>
      <c r="AA319" s="17" t="s">
        <v>14</v>
      </c>
      <c r="AB319" s="17" t="s">
        <v>1036</v>
      </c>
    </row>
    <row r="320" spans="1:28" x14ac:dyDescent="0.25">
      <c r="A320" s="17">
        <v>6553</v>
      </c>
      <c r="B320" s="17" t="s">
        <v>2469</v>
      </c>
      <c r="C320" s="19">
        <v>43085</v>
      </c>
      <c r="D320" s="19">
        <v>43090</v>
      </c>
      <c r="E320" s="17" t="s">
        <v>4</v>
      </c>
      <c r="F320" s="17" t="s">
        <v>2470</v>
      </c>
      <c r="G320" s="17" t="s">
        <v>538</v>
      </c>
      <c r="H320" s="17" t="s">
        <v>10</v>
      </c>
      <c r="I320" s="17" t="s">
        <v>671</v>
      </c>
      <c r="J320" s="17" t="s">
        <v>795</v>
      </c>
      <c r="K320" s="17" t="s">
        <v>908</v>
      </c>
      <c r="L320" s="17">
        <v>90036</v>
      </c>
      <c r="M320" s="17" t="s">
        <v>957</v>
      </c>
      <c r="N320" s="17" t="s">
        <v>2473</v>
      </c>
      <c r="O320" s="17" t="s">
        <v>960</v>
      </c>
      <c r="P320" s="17" t="s">
        <v>977</v>
      </c>
      <c r="Q320" s="17" t="s">
        <v>2474</v>
      </c>
      <c r="R320" s="17">
        <v>158.9</v>
      </c>
      <c r="S320" s="17">
        <v>5</v>
      </c>
      <c r="T320" s="17" t="s">
        <v>2475</v>
      </c>
      <c r="U320" s="17" t="s">
        <v>2476</v>
      </c>
      <c r="V320" s="17">
        <v>0</v>
      </c>
      <c r="W320" s="17" t="s">
        <v>1020</v>
      </c>
      <c r="X320" s="17">
        <v>7.9450000000000003</v>
      </c>
      <c r="Y320" s="17">
        <v>5</v>
      </c>
      <c r="Z320" s="17">
        <v>2017</v>
      </c>
      <c r="AA320" s="17" t="s">
        <v>14</v>
      </c>
      <c r="AB320" s="17" t="s">
        <v>1036</v>
      </c>
    </row>
    <row r="321" spans="1:28" x14ac:dyDescent="0.25">
      <c r="A321" s="17">
        <v>7066</v>
      </c>
      <c r="B321" s="17" t="s">
        <v>2477</v>
      </c>
      <c r="C321" s="19">
        <v>41979</v>
      </c>
      <c r="D321" s="19">
        <v>41981</v>
      </c>
      <c r="E321" s="17" t="s">
        <v>2</v>
      </c>
      <c r="F321" s="17" t="s">
        <v>1606</v>
      </c>
      <c r="G321" s="17" t="s">
        <v>550</v>
      </c>
      <c r="H321" s="17" t="s">
        <v>9</v>
      </c>
      <c r="I321" s="17" t="s">
        <v>671</v>
      </c>
      <c r="J321" s="17" t="s">
        <v>795</v>
      </c>
      <c r="K321" s="17" t="s">
        <v>908</v>
      </c>
      <c r="L321" s="17">
        <v>90008</v>
      </c>
      <c r="M321" s="17" t="s">
        <v>957</v>
      </c>
      <c r="N321" s="17" t="s">
        <v>2416</v>
      </c>
      <c r="O321" s="17" t="s">
        <v>960</v>
      </c>
      <c r="P321" s="17" t="s">
        <v>977</v>
      </c>
      <c r="Q321" s="17" t="s">
        <v>2417</v>
      </c>
      <c r="R321" s="17">
        <v>1261.33</v>
      </c>
      <c r="S321" s="17">
        <v>7</v>
      </c>
      <c r="T321" s="17" t="s">
        <v>2418</v>
      </c>
      <c r="U321" s="17" t="s">
        <v>2478</v>
      </c>
      <c r="V321" s="17">
        <v>0</v>
      </c>
      <c r="W321" s="17" t="s">
        <v>1020</v>
      </c>
      <c r="X321" s="17">
        <v>327.94580000000002</v>
      </c>
      <c r="Y321" s="17">
        <v>2</v>
      </c>
      <c r="Z321" s="17">
        <v>2014</v>
      </c>
      <c r="AA321" s="17" t="s">
        <v>14</v>
      </c>
      <c r="AB321" s="17" t="s">
        <v>1079</v>
      </c>
    </row>
    <row r="322" spans="1:28" x14ac:dyDescent="0.25">
      <c r="A322" s="17">
        <v>7088</v>
      </c>
      <c r="B322" s="17" t="s">
        <v>2479</v>
      </c>
      <c r="C322" s="19">
        <v>42950</v>
      </c>
      <c r="D322" s="19">
        <v>42953</v>
      </c>
      <c r="E322" s="17" t="s">
        <v>4</v>
      </c>
      <c r="F322" s="17" t="s">
        <v>2480</v>
      </c>
      <c r="G322" s="17" t="s">
        <v>2481</v>
      </c>
      <c r="H322" s="17" t="s">
        <v>8</v>
      </c>
      <c r="I322" s="17" t="s">
        <v>671</v>
      </c>
      <c r="J322" s="17" t="s">
        <v>795</v>
      </c>
      <c r="K322" s="17" t="s">
        <v>908</v>
      </c>
      <c r="L322" s="17">
        <v>90004</v>
      </c>
      <c r="M322" s="17" t="s">
        <v>957</v>
      </c>
      <c r="N322" s="17" t="s">
        <v>2482</v>
      </c>
      <c r="O322" s="17" t="s">
        <v>960</v>
      </c>
      <c r="P322" s="17" t="s">
        <v>977</v>
      </c>
      <c r="Q322" s="17" t="s">
        <v>2483</v>
      </c>
      <c r="R322" s="17">
        <v>99.87</v>
      </c>
      <c r="S322" s="17">
        <v>3</v>
      </c>
      <c r="T322" s="17" t="s">
        <v>2484</v>
      </c>
      <c r="U322" s="17" t="s">
        <v>2485</v>
      </c>
      <c r="V322" s="17">
        <v>0</v>
      </c>
      <c r="W322" s="17" t="s">
        <v>1020</v>
      </c>
      <c r="X322" s="17">
        <v>23.968800000000002</v>
      </c>
      <c r="Y322" s="17">
        <v>3</v>
      </c>
      <c r="Z322" s="17">
        <v>2017</v>
      </c>
      <c r="AA322" s="17" t="s">
        <v>13</v>
      </c>
      <c r="AB322" s="17" t="s">
        <v>1036</v>
      </c>
    </row>
    <row r="323" spans="1:28" x14ac:dyDescent="0.25">
      <c r="A323" s="17">
        <v>7158</v>
      </c>
      <c r="B323" s="17" t="s">
        <v>2486</v>
      </c>
      <c r="C323" s="19">
        <v>42457</v>
      </c>
      <c r="D323" s="19">
        <v>42460</v>
      </c>
      <c r="E323" s="17" t="s">
        <v>4</v>
      </c>
      <c r="F323" s="17" t="s">
        <v>2487</v>
      </c>
      <c r="G323" s="17" t="s">
        <v>140</v>
      </c>
      <c r="H323" s="17" t="s">
        <v>8</v>
      </c>
      <c r="I323" s="17" t="s">
        <v>671</v>
      </c>
      <c r="J323" s="17" t="s">
        <v>795</v>
      </c>
      <c r="K323" s="17" t="s">
        <v>908</v>
      </c>
      <c r="L323" s="17">
        <v>90032</v>
      </c>
      <c r="M323" s="17" t="s">
        <v>957</v>
      </c>
      <c r="N323" s="17" t="s">
        <v>2488</v>
      </c>
      <c r="O323" s="17" t="s">
        <v>960</v>
      </c>
      <c r="P323" s="17" t="s">
        <v>977</v>
      </c>
      <c r="Q323" s="17" t="s">
        <v>2489</v>
      </c>
      <c r="R323" s="17">
        <v>87.92</v>
      </c>
      <c r="S323" s="17">
        <v>4</v>
      </c>
      <c r="T323" s="17" t="s">
        <v>2490</v>
      </c>
      <c r="U323" s="17" t="s">
        <v>2491</v>
      </c>
      <c r="V323" s="17">
        <v>0</v>
      </c>
      <c r="W323" s="17" t="s">
        <v>1020</v>
      </c>
      <c r="X323" s="17">
        <v>0.87919999999999998</v>
      </c>
      <c r="Y323" s="17">
        <v>3</v>
      </c>
      <c r="Z323" s="17">
        <v>2016</v>
      </c>
      <c r="AA323" s="17" t="s">
        <v>19</v>
      </c>
      <c r="AB323" s="17" t="s">
        <v>1021</v>
      </c>
    </row>
    <row r="324" spans="1:28" x14ac:dyDescent="0.25">
      <c r="A324" s="17">
        <v>7159</v>
      </c>
      <c r="B324" s="17" t="s">
        <v>2486</v>
      </c>
      <c r="C324" s="19">
        <v>42457</v>
      </c>
      <c r="D324" s="19">
        <v>42460</v>
      </c>
      <c r="E324" s="17" t="s">
        <v>4</v>
      </c>
      <c r="F324" s="17" t="s">
        <v>2487</v>
      </c>
      <c r="G324" s="17" t="s">
        <v>140</v>
      </c>
      <c r="H324" s="17" t="s">
        <v>8</v>
      </c>
      <c r="I324" s="17" t="s">
        <v>671</v>
      </c>
      <c r="J324" s="17" t="s">
        <v>795</v>
      </c>
      <c r="K324" s="17" t="s">
        <v>908</v>
      </c>
      <c r="L324" s="17">
        <v>90032</v>
      </c>
      <c r="M324" s="17" t="s">
        <v>957</v>
      </c>
      <c r="N324" s="17" t="s">
        <v>2492</v>
      </c>
      <c r="O324" s="17" t="s">
        <v>960</v>
      </c>
      <c r="P324" s="17" t="s">
        <v>965</v>
      </c>
      <c r="Q324" s="17" t="s">
        <v>2493</v>
      </c>
      <c r="R324" s="17">
        <v>5.98</v>
      </c>
      <c r="S324" s="17">
        <v>1</v>
      </c>
      <c r="T324" s="17" t="s">
        <v>1409</v>
      </c>
      <c r="U324" s="17" t="s">
        <v>2494</v>
      </c>
      <c r="V324" s="17">
        <v>0</v>
      </c>
      <c r="W324" s="17" t="s">
        <v>1020</v>
      </c>
      <c r="X324" s="17">
        <v>2.9302000000000001</v>
      </c>
      <c r="Y324" s="17">
        <v>3</v>
      </c>
      <c r="Z324" s="17">
        <v>2016</v>
      </c>
      <c r="AA324" s="17" t="s">
        <v>19</v>
      </c>
      <c r="AB324" s="17" t="s">
        <v>1021</v>
      </c>
    </row>
    <row r="325" spans="1:28" x14ac:dyDescent="0.25">
      <c r="A325" s="17">
        <v>7361</v>
      </c>
      <c r="B325" s="17" t="s">
        <v>2495</v>
      </c>
      <c r="C325" s="19">
        <v>42472</v>
      </c>
      <c r="D325" s="19">
        <v>42474</v>
      </c>
      <c r="E325" s="17" t="s">
        <v>2</v>
      </c>
      <c r="F325" s="17" t="s">
        <v>2496</v>
      </c>
      <c r="G325" s="17" t="s">
        <v>309</v>
      </c>
      <c r="H325" s="17" t="s">
        <v>8</v>
      </c>
      <c r="I325" s="17" t="s">
        <v>671</v>
      </c>
      <c r="J325" s="17" t="s">
        <v>795</v>
      </c>
      <c r="K325" s="17" t="s">
        <v>908</v>
      </c>
      <c r="L325" s="17">
        <v>90036</v>
      </c>
      <c r="M325" s="17" t="s">
        <v>957</v>
      </c>
      <c r="N325" s="17" t="s">
        <v>2497</v>
      </c>
      <c r="O325" s="17" t="s">
        <v>960</v>
      </c>
      <c r="P325" s="17" t="s">
        <v>965</v>
      </c>
      <c r="Q325" s="17" t="s">
        <v>2498</v>
      </c>
      <c r="R325" s="17">
        <v>19.440000000000001</v>
      </c>
      <c r="S325" s="17">
        <v>3</v>
      </c>
      <c r="T325" s="17" t="s">
        <v>1066</v>
      </c>
      <c r="U325" s="17" t="s">
        <v>1216</v>
      </c>
      <c r="V325" s="17">
        <v>0</v>
      </c>
      <c r="W325" s="17" t="s">
        <v>1020</v>
      </c>
      <c r="X325" s="17">
        <v>9.3312000000000008</v>
      </c>
      <c r="Y325" s="17">
        <v>2</v>
      </c>
      <c r="Z325" s="17">
        <v>2016</v>
      </c>
      <c r="AA325" s="17" t="s">
        <v>12</v>
      </c>
      <c r="AB325" s="17" t="s">
        <v>1021</v>
      </c>
    </row>
    <row r="326" spans="1:28" x14ac:dyDescent="0.25">
      <c r="A326" s="17">
        <v>7462</v>
      </c>
      <c r="B326" s="17" t="s">
        <v>2499</v>
      </c>
      <c r="C326" s="19">
        <v>42105</v>
      </c>
      <c r="D326" s="19">
        <v>42108</v>
      </c>
      <c r="E326" s="17" t="s">
        <v>4</v>
      </c>
      <c r="F326" s="17" t="s">
        <v>2500</v>
      </c>
      <c r="G326" s="17" t="s">
        <v>57</v>
      </c>
      <c r="H326" s="17" t="s">
        <v>8</v>
      </c>
      <c r="I326" s="17" t="s">
        <v>671</v>
      </c>
      <c r="J326" s="17" t="s">
        <v>795</v>
      </c>
      <c r="K326" s="17" t="s">
        <v>908</v>
      </c>
      <c r="L326" s="17">
        <v>90004</v>
      </c>
      <c r="M326" s="17" t="s">
        <v>957</v>
      </c>
      <c r="N326" s="17" t="s">
        <v>2501</v>
      </c>
      <c r="O326" s="17" t="s">
        <v>960</v>
      </c>
      <c r="P326" s="17" t="s">
        <v>965</v>
      </c>
      <c r="Q326" s="17" t="s">
        <v>1271</v>
      </c>
      <c r="R326" s="17">
        <v>52.76</v>
      </c>
      <c r="S326" s="17">
        <v>2</v>
      </c>
      <c r="T326" s="17" t="s">
        <v>1249</v>
      </c>
      <c r="U326" s="17" t="s">
        <v>2502</v>
      </c>
      <c r="V326" s="17">
        <v>0</v>
      </c>
      <c r="W326" s="17" t="s">
        <v>1020</v>
      </c>
      <c r="X326" s="17">
        <v>24.269600000000001</v>
      </c>
      <c r="Y326" s="17">
        <v>3</v>
      </c>
      <c r="Z326" s="17">
        <v>2015</v>
      </c>
      <c r="AA326" s="17" t="s">
        <v>12</v>
      </c>
      <c r="AB326" s="17" t="s">
        <v>1061</v>
      </c>
    </row>
    <row r="327" spans="1:28" x14ac:dyDescent="0.25">
      <c r="A327" s="17">
        <v>7503</v>
      </c>
      <c r="B327" s="17" t="s">
        <v>2503</v>
      </c>
      <c r="C327" s="19">
        <v>42824</v>
      </c>
      <c r="D327" s="19">
        <v>42824</v>
      </c>
      <c r="E327" s="17" t="s">
        <v>3</v>
      </c>
      <c r="F327" s="17" t="s">
        <v>2504</v>
      </c>
      <c r="G327" s="17" t="s">
        <v>970</v>
      </c>
      <c r="H327" s="17" t="s">
        <v>8</v>
      </c>
      <c r="I327" s="17" t="s">
        <v>671</v>
      </c>
      <c r="J327" s="17" t="s">
        <v>795</v>
      </c>
      <c r="K327" s="17" t="s">
        <v>908</v>
      </c>
      <c r="L327" s="17">
        <v>90036</v>
      </c>
      <c r="M327" s="17" t="s">
        <v>957</v>
      </c>
      <c r="N327" s="17" t="s">
        <v>2505</v>
      </c>
      <c r="O327" s="17" t="s">
        <v>960</v>
      </c>
      <c r="P327" s="17" t="s">
        <v>1032</v>
      </c>
      <c r="Q327" s="17" t="s">
        <v>2506</v>
      </c>
      <c r="R327" s="17">
        <v>6.08</v>
      </c>
      <c r="S327" s="17">
        <v>2</v>
      </c>
      <c r="T327" s="17" t="s">
        <v>2507</v>
      </c>
      <c r="U327" s="17" t="s">
        <v>2508</v>
      </c>
      <c r="V327" s="17">
        <v>0</v>
      </c>
      <c r="W327" s="17" t="s">
        <v>1020</v>
      </c>
      <c r="X327" s="17">
        <v>2.0672000000000001</v>
      </c>
      <c r="Y327" s="17">
        <v>0</v>
      </c>
      <c r="Z327" s="17">
        <v>2017</v>
      </c>
      <c r="AA327" s="17" t="s">
        <v>19</v>
      </c>
      <c r="AB327" s="17" t="s">
        <v>1036</v>
      </c>
    </row>
    <row r="328" spans="1:28" x14ac:dyDescent="0.25">
      <c r="A328" s="17">
        <v>7663</v>
      </c>
      <c r="B328" s="17" t="s">
        <v>2509</v>
      </c>
      <c r="C328" s="19">
        <v>43007</v>
      </c>
      <c r="D328" s="19">
        <v>43009</v>
      </c>
      <c r="E328" s="17" t="s">
        <v>2</v>
      </c>
      <c r="F328" s="17" t="s">
        <v>2510</v>
      </c>
      <c r="G328" s="17" t="s">
        <v>598</v>
      </c>
      <c r="H328" s="17" t="s">
        <v>8</v>
      </c>
      <c r="I328" s="17" t="s">
        <v>671</v>
      </c>
      <c r="J328" s="17" t="s">
        <v>795</v>
      </c>
      <c r="K328" s="17" t="s">
        <v>908</v>
      </c>
      <c r="L328" s="17">
        <v>90036</v>
      </c>
      <c r="M328" s="17" t="s">
        <v>957</v>
      </c>
      <c r="N328" s="17" t="s">
        <v>2511</v>
      </c>
      <c r="O328" s="17" t="s">
        <v>960</v>
      </c>
      <c r="P328" s="17" t="s">
        <v>1032</v>
      </c>
      <c r="Q328" s="17" t="s">
        <v>2512</v>
      </c>
      <c r="R328" s="17">
        <v>99.2</v>
      </c>
      <c r="S328" s="17">
        <v>5</v>
      </c>
      <c r="T328" s="17" t="s">
        <v>1355</v>
      </c>
      <c r="U328" s="17" t="s">
        <v>2513</v>
      </c>
      <c r="V328" s="17">
        <v>0</v>
      </c>
      <c r="W328" s="17" t="s">
        <v>1020</v>
      </c>
      <c r="X328" s="17">
        <v>25.792000000000002</v>
      </c>
      <c r="Y328" s="17">
        <v>2</v>
      </c>
      <c r="Z328" s="17">
        <v>2017</v>
      </c>
      <c r="AA328" s="17" t="s">
        <v>23</v>
      </c>
      <c r="AB328" s="17" t="s">
        <v>1036</v>
      </c>
    </row>
    <row r="329" spans="1:28" x14ac:dyDescent="0.25">
      <c r="A329" s="17">
        <v>7715</v>
      </c>
      <c r="B329" s="17" t="s">
        <v>2514</v>
      </c>
      <c r="C329" s="19">
        <v>41978</v>
      </c>
      <c r="D329" s="19">
        <v>41980</v>
      </c>
      <c r="E329" s="17" t="s">
        <v>2</v>
      </c>
      <c r="F329" s="17" t="s">
        <v>2515</v>
      </c>
      <c r="G329" s="17" t="s">
        <v>343</v>
      </c>
      <c r="H329" s="17" t="s">
        <v>8</v>
      </c>
      <c r="I329" s="17" t="s">
        <v>671</v>
      </c>
      <c r="J329" s="17" t="s">
        <v>795</v>
      </c>
      <c r="K329" s="17" t="s">
        <v>908</v>
      </c>
      <c r="L329" s="17">
        <v>90032</v>
      </c>
      <c r="M329" s="17" t="s">
        <v>957</v>
      </c>
      <c r="N329" s="17" t="s">
        <v>2516</v>
      </c>
      <c r="O329" s="17" t="s">
        <v>960</v>
      </c>
      <c r="P329" s="17" t="s">
        <v>973</v>
      </c>
      <c r="Q329" s="17" t="s">
        <v>2517</v>
      </c>
      <c r="R329" s="17">
        <v>250.26</v>
      </c>
      <c r="S329" s="17">
        <v>6</v>
      </c>
      <c r="T329" s="17" t="s">
        <v>2518</v>
      </c>
      <c r="U329" s="17" t="s">
        <v>2519</v>
      </c>
      <c r="V329" s="17">
        <v>0</v>
      </c>
      <c r="W329" s="17" t="s">
        <v>1020</v>
      </c>
      <c r="X329" s="17">
        <v>72.575400000000002</v>
      </c>
      <c r="Y329" s="17">
        <v>2</v>
      </c>
      <c r="Z329" s="17">
        <v>2014</v>
      </c>
      <c r="AA329" s="17" t="s">
        <v>14</v>
      </c>
      <c r="AB329" s="17" t="s">
        <v>1079</v>
      </c>
    </row>
    <row r="330" spans="1:28" x14ac:dyDescent="0.25">
      <c r="A330" s="17">
        <v>8003</v>
      </c>
      <c r="B330" s="17" t="s">
        <v>2186</v>
      </c>
      <c r="C330" s="19">
        <v>42350</v>
      </c>
      <c r="D330" s="19">
        <v>42353</v>
      </c>
      <c r="E330" s="17" t="s">
        <v>2</v>
      </c>
      <c r="F330" s="17" t="s">
        <v>2187</v>
      </c>
      <c r="G330" s="17" t="s">
        <v>362</v>
      </c>
      <c r="H330" s="17" t="s">
        <v>8</v>
      </c>
      <c r="I330" s="17" t="s">
        <v>671</v>
      </c>
      <c r="J330" s="17" t="s">
        <v>795</v>
      </c>
      <c r="K330" s="17" t="s">
        <v>908</v>
      </c>
      <c r="L330" s="17">
        <v>90032</v>
      </c>
      <c r="M330" s="17" t="s">
        <v>957</v>
      </c>
      <c r="N330" s="17" t="s">
        <v>2520</v>
      </c>
      <c r="O330" s="17" t="s">
        <v>960</v>
      </c>
      <c r="P330" s="17" t="s">
        <v>1169</v>
      </c>
      <c r="Q330" s="17" t="s">
        <v>2521</v>
      </c>
      <c r="R330" s="17">
        <v>25.76</v>
      </c>
      <c r="S330" s="17">
        <v>7</v>
      </c>
      <c r="T330" s="17" t="s">
        <v>2522</v>
      </c>
      <c r="U330" s="17" t="s">
        <v>2523</v>
      </c>
      <c r="V330" s="17">
        <v>0</v>
      </c>
      <c r="W330" s="17" t="s">
        <v>1020</v>
      </c>
      <c r="X330" s="17">
        <v>0.51519999999999999</v>
      </c>
      <c r="Y330" s="17">
        <v>3</v>
      </c>
      <c r="Z330" s="17">
        <v>2015</v>
      </c>
      <c r="AA330" s="17" t="s">
        <v>14</v>
      </c>
      <c r="AB330" s="17" t="s">
        <v>1061</v>
      </c>
    </row>
    <row r="331" spans="1:28" x14ac:dyDescent="0.25">
      <c r="A331" s="17">
        <v>8342</v>
      </c>
      <c r="B331" s="17" t="s">
        <v>2524</v>
      </c>
      <c r="C331" s="19">
        <v>42897</v>
      </c>
      <c r="D331" s="19">
        <v>42900</v>
      </c>
      <c r="E331" s="17" t="s">
        <v>2</v>
      </c>
      <c r="F331" s="17" t="s">
        <v>2525</v>
      </c>
      <c r="G331" s="17" t="s">
        <v>2526</v>
      </c>
      <c r="H331" s="17" t="s">
        <v>8</v>
      </c>
      <c r="I331" s="17" t="s">
        <v>671</v>
      </c>
      <c r="J331" s="17" t="s">
        <v>795</v>
      </c>
      <c r="K331" s="17" t="s">
        <v>908</v>
      </c>
      <c r="L331" s="17">
        <v>90036</v>
      </c>
      <c r="M331" s="17" t="s">
        <v>957</v>
      </c>
      <c r="N331" s="17" t="s">
        <v>1440</v>
      </c>
      <c r="O331" s="17" t="s">
        <v>960</v>
      </c>
      <c r="P331" s="17" t="s">
        <v>973</v>
      </c>
      <c r="Q331" s="17" t="s">
        <v>1441</v>
      </c>
      <c r="R331" s="17">
        <v>61.44</v>
      </c>
      <c r="S331" s="17">
        <v>3</v>
      </c>
      <c r="T331" s="17" t="s">
        <v>1442</v>
      </c>
      <c r="U331" s="17" t="s">
        <v>1443</v>
      </c>
      <c r="V331" s="17">
        <v>0</v>
      </c>
      <c r="W331" s="17" t="s">
        <v>1020</v>
      </c>
      <c r="X331" s="17">
        <v>16.588799999999999</v>
      </c>
      <c r="Y331" s="17">
        <v>3</v>
      </c>
      <c r="Z331" s="17">
        <v>2017</v>
      </c>
      <c r="AA331" s="17" t="s">
        <v>18</v>
      </c>
      <c r="AB331" s="17" t="s">
        <v>1036</v>
      </c>
    </row>
    <row r="332" spans="1:28" x14ac:dyDescent="0.25">
      <c r="A332" s="17">
        <v>8391</v>
      </c>
      <c r="B332" s="17" t="s">
        <v>2527</v>
      </c>
      <c r="C332" s="19">
        <v>43073</v>
      </c>
      <c r="D332" s="19">
        <v>43075</v>
      </c>
      <c r="E332" s="17" t="s">
        <v>2</v>
      </c>
      <c r="F332" s="17" t="s">
        <v>2528</v>
      </c>
      <c r="G332" s="17" t="s">
        <v>2529</v>
      </c>
      <c r="H332" s="17" t="s">
        <v>9</v>
      </c>
      <c r="I332" s="17" t="s">
        <v>671</v>
      </c>
      <c r="J332" s="17" t="s">
        <v>795</v>
      </c>
      <c r="K332" s="17" t="s">
        <v>908</v>
      </c>
      <c r="L332" s="17">
        <v>90032</v>
      </c>
      <c r="M332" s="17" t="s">
        <v>957</v>
      </c>
      <c r="N332" s="17" t="s">
        <v>1851</v>
      </c>
      <c r="O332" s="17" t="s">
        <v>960</v>
      </c>
      <c r="P332" s="17" t="s">
        <v>965</v>
      </c>
      <c r="Q332" s="17" t="s">
        <v>1852</v>
      </c>
      <c r="R332" s="17">
        <v>11.76</v>
      </c>
      <c r="S332" s="17">
        <v>2</v>
      </c>
      <c r="T332" s="17" t="s">
        <v>1853</v>
      </c>
      <c r="U332" s="17" t="s">
        <v>1854</v>
      </c>
      <c r="V332" s="17">
        <v>0</v>
      </c>
      <c r="W332" s="17" t="s">
        <v>1020</v>
      </c>
      <c r="X332" s="17">
        <v>5.7624000000000004</v>
      </c>
      <c r="Y332" s="17">
        <v>2</v>
      </c>
      <c r="Z332" s="17">
        <v>2017</v>
      </c>
      <c r="AA332" s="17" t="s">
        <v>14</v>
      </c>
      <c r="AB332" s="17" t="s">
        <v>1036</v>
      </c>
    </row>
    <row r="333" spans="1:28" x14ac:dyDescent="0.25">
      <c r="A333" s="17">
        <v>8613</v>
      </c>
      <c r="B333" s="17" t="s">
        <v>2530</v>
      </c>
      <c r="C333" s="19">
        <v>42397</v>
      </c>
      <c r="D333" s="19">
        <v>42401</v>
      </c>
      <c r="E333" s="17" t="s">
        <v>4</v>
      </c>
      <c r="F333" s="17" t="s">
        <v>1942</v>
      </c>
      <c r="G333" s="17" t="s">
        <v>291</v>
      </c>
      <c r="H333" s="17" t="s">
        <v>9</v>
      </c>
      <c r="I333" s="17" t="s">
        <v>671</v>
      </c>
      <c r="J333" s="17" t="s">
        <v>795</v>
      </c>
      <c r="K333" s="17" t="s">
        <v>908</v>
      </c>
      <c r="L333" s="17">
        <v>90036</v>
      </c>
      <c r="M333" s="17" t="s">
        <v>957</v>
      </c>
      <c r="N333" s="17" t="s">
        <v>2531</v>
      </c>
      <c r="O333" s="17" t="s">
        <v>960</v>
      </c>
      <c r="P333" s="17" t="s">
        <v>1032</v>
      </c>
      <c r="Q333" s="17" t="s">
        <v>2532</v>
      </c>
      <c r="R333" s="17">
        <v>39.68</v>
      </c>
      <c r="S333" s="17">
        <v>2</v>
      </c>
      <c r="T333" s="17" t="s">
        <v>1355</v>
      </c>
      <c r="U333" s="17" t="s">
        <v>2533</v>
      </c>
      <c r="V333" s="17">
        <v>0</v>
      </c>
      <c r="W333" s="17" t="s">
        <v>1020</v>
      </c>
      <c r="X333" s="17">
        <v>10.316800000000001</v>
      </c>
      <c r="Y333" s="17">
        <v>4</v>
      </c>
      <c r="Z333" s="17">
        <v>2016</v>
      </c>
      <c r="AA333" s="17" t="s">
        <v>16</v>
      </c>
      <c r="AB333" s="17" t="s">
        <v>1021</v>
      </c>
    </row>
    <row r="334" spans="1:28" x14ac:dyDescent="0.25">
      <c r="A334" s="17">
        <v>8670</v>
      </c>
      <c r="B334" s="17" t="s">
        <v>2534</v>
      </c>
      <c r="C334" s="19">
        <v>42358</v>
      </c>
      <c r="D334" s="19">
        <v>42363</v>
      </c>
      <c r="E334" s="17" t="s">
        <v>4</v>
      </c>
      <c r="F334" s="17" t="s">
        <v>2047</v>
      </c>
      <c r="G334" s="17" t="s">
        <v>72</v>
      </c>
      <c r="H334" s="17" t="s">
        <v>8</v>
      </c>
      <c r="I334" s="17" t="s">
        <v>671</v>
      </c>
      <c r="J334" s="17" t="s">
        <v>795</v>
      </c>
      <c r="K334" s="17" t="s">
        <v>908</v>
      </c>
      <c r="L334" s="17">
        <v>90036</v>
      </c>
      <c r="M334" s="17" t="s">
        <v>957</v>
      </c>
      <c r="N334" s="17" t="s">
        <v>1270</v>
      </c>
      <c r="O334" s="17" t="s">
        <v>960</v>
      </c>
      <c r="P334" s="17" t="s">
        <v>965</v>
      </c>
      <c r="Q334" s="17" t="s">
        <v>1271</v>
      </c>
      <c r="R334" s="17">
        <v>17.12</v>
      </c>
      <c r="S334" s="17">
        <v>4</v>
      </c>
      <c r="T334" s="17" t="s">
        <v>1272</v>
      </c>
      <c r="U334" s="17" t="s">
        <v>2535</v>
      </c>
      <c r="V334" s="17">
        <v>0</v>
      </c>
      <c r="W334" s="17" t="s">
        <v>1020</v>
      </c>
      <c r="X334" s="17">
        <v>7.7039999999999997</v>
      </c>
      <c r="Y334" s="17">
        <v>5</v>
      </c>
      <c r="Z334" s="17">
        <v>2015</v>
      </c>
      <c r="AA334" s="17" t="s">
        <v>14</v>
      </c>
      <c r="AB334" s="17" t="s">
        <v>1061</v>
      </c>
    </row>
    <row r="335" spans="1:28" x14ac:dyDescent="0.25">
      <c r="A335" s="17">
        <v>8687</v>
      </c>
      <c r="B335" s="17" t="s">
        <v>2536</v>
      </c>
      <c r="C335" s="19">
        <v>42547</v>
      </c>
      <c r="D335" s="19">
        <v>42547</v>
      </c>
      <c r="E335" s="17" t="s">
        <v>3</v>
      </c>
      <c r="F335" s="17" t="s">
        <v>2537</v>
      </c>
      <c r="G335" s="17" t="s">
        <v>32</v>
      </c>
      <c r="H335" s="17" t="s">
        <v>9</v>
      </c>
      <c r="I335" s="17" t="s">
        <v>671</v>
      </c>
      <c r="J335" s="17" t="s">
        <v>795</v>
      </c>
      <c r="K335" s="17" t="s">
        <v>908</v>
      </c>
      <c r="L335" s="17">
        <v>90036</v>
      </c>
      <c r="M335" s="17" t="s">
        <v>957</v>
      </c>
      <c r="N335" s="17" t="s">
        <v>2538</v>
      </c>
      <c r="O335" s="17" t="s">
        <v>960</v>
      </c>
      <c r="P335" s="17" t="s">
        <v>1169</v>
      </c>
      <c r="Q335" s="17" t="s">
        <v>2539</v>
      </c>
      <c r="R335" s="17">
        <v>231.72</v>
      </c>
      <c r="S335" s="17">
        <v>2</v>
      </c>
      <c r="T335" s="17" t="s">
        <v>2540</v>
      </c>
      <c r="U335" s="17" t="s">
        <v>2541</v>
      </c>
      <c r="V335" s="17">
        <v>0</v>
      </c>
      <c r="W335" s="17" t="s">
        <v>1020</v>
      </c>
      <c r="X335" s="17">
        <v>11.586</v>
      </c>
      <c r="Y335" s="17">
        <v>0</v>
      </c>
      <c r="Z335" s="17">
        <v>2016</v>
      </c>
      <c r="AA335" s="17" t="s">
        <v>18</v>
      </c>
      <c r="AB335" s="17" t="s">
        <v>1021</v>
      </c>
    </row>
    <row r="336" spans="1:28" x14ac:dyDescent="0.25">
      <c r="A336" s="17">
        <v>8688</v>
      </c>
      <c r="B336" s="17" t="s">
        <v>2536</v>
      </c>
      <c r="C336" s="19">
        <v>42547</v>
      </c>
      <c r="D336" s="19">
        <v>42547</v>
      </c>
      <c r="E336" s="17" t="s">
        <v>3</v>
      </c>
      <c r="F336" s="17" t="s">
        <v>2537</v>
      </c>
      <c r="G336" s="17" t="s">
        <v>32</v>
      </c>
      <c r="H336" s="17" t="s">
        <v>9</v>
      </c>
      <c r="I336" s="17" t="s">
        <v>671</v>
      </c>
      <c r="J336" s="17" t="s">
        <v>795</v>
      </c>
      <c r="K336" s="17" t="s">
        <v>908</v>
      </c>
      <c r="L336" s="17">
        <v>90036</v>
      </c>
      <c r="M336" s="17" t="s">
        <v>957</v>
      </c>
      <c r="N336" s="17" t="s">
        <v>2291</v>
      </c>
      <c r="O336" s="17" t="s">
        <v>960</v>
      </c>
      <c r="P336" s="17" t="s">
        <v>1075</v>
      </c>
      <c r="Q336" s="17" t="s">
        <v>2292</v>
      </c>
      <c r="R336" s="17">
        <v>17.899999999999999</v>
      </c>
      <c r="S336" s="17">
        <v>5</v>
      </c>
      <c r="T336" s="17" t="s">
        <v>2293</v>
      </c>
      <c r="U336" s="17" t="s">
        <v>1819</v>
      </c>
      <c r="V336" s="17">
        <v>0</v>
      </c>
      <c r="W336" s="17" t="s">
        <v>1020</v>
      </c>
      <c r="X336" s="17">
        <v>8.9499999999999993</v>
      </c>
      <c r="Y336" s="17">
        <v>0</v>
      </c>
      <c r="Z336" s="17">
        <v>2016</v>
      </c>
      <c r="AA336" s="17" t="s">
        <v>18</v>
      </c>
      <c r="AB336" s="17" t="s">
        <v>1021</v>
      </c>
    </row>
    <row r="337" spans="1:28" x14ac:dyDescent="0.25">
      <c r="A337" s="17">
        <v>8689</v>
      </c>
      <c r="B337" s="17" t="s">
        <v>2536</v>
      </c>
      <c r="C337" s="19">
        <v>42547</v>
      </c>
      <c r="D337" s="19">
        <v>42547</v>
      </c>
      <c r="E337" s="17" t="s">
        <v>3</v>
      </c>
      <c r="F337" s="17" t="s">
        <v>2537</v>
      </c>
      <c r="G337" s="17" t="s">
        <v>32</v>
      </c>
      <c r="H337" s="17" t="s">
        <v>9</v>
      </c>
      <c r="I337" s="17" t="s">
        <v>671</v>
      </c>
      <c r="J337" s="17" t="s">
        <v>795</v>
      </c>
      <c r="K337" s="17" t="s">
        <v>908</v>
      </c>
      <c r="L337" s="17">
        <v>90036</v>
      </c>
      <c r="M337" s="17" t="s">
        <v>957</v>
      </c>
      <c r="N337" s="17" t="s">
        <v>2542</v>
      </c>
      <c r="O337" s="17" t="s">
        <v>960</v>
      </c>
      <c r="P337" s="17" t="s">
        <v>965</v>
      </c>
      <c r="Q337" s="17" t="s">
        <v>2543</v>
      </c>
      <c r="R337" s="17">
        <v>12.48</v>
      </c>
      <c r="S337" s="17">
        <v>2</v>
      </c>
      <c r="T337" s="17" t="s">
        <v>2544</v>
      </c>
      <c r="U337" s="17" t="s">
        <v>2545</v>
      </c>
      <c r="V337" s="17">
        <v>0</v>
      </c>
      <c r="W337" s="17" t="s">
        <v>1020</v>
      </c>
      <c r="X337" s="17">
        <v>5.6159999999999997</v>
      </c>
      <c r="Y337" s="17">
        <v>0</v>
      </c>
      <c r="Z337" s="17">
        <v>2016</v>
      </c>
      <c r="AA337" s="17" t="s">
        <v>18</v>
      </c>
      <c r="AB337" s="17" t="s">
        <v>1021</v>
      </c>
    </row>
    <row r="338" spans="1:28" x14ac:dyDescent="0.25">
      <c r="A338" s="17">
        <v>8711</v>
      </c>
      <c r="B338" s="17" t="s">
        <v>2546</v>
      </c>
      <c r="C338" s="19">
        <v>41959</v>
      </c>
      <c r="D338" s="19">
        <v>41961</v>
      </c>
      <c r="E338" s="17" t="s">
        <v>2</v>
      </c>
      <c r="F338" s="17" t="s">
        <v>2547</v>
      </c>
      <c r="G338" s="17" t="s">
        <v>357</v>
      </c>
      <c r="H338" s="17" t="s">
        <v>9</v>
      </c>
      <c r="I338" s="17" t="s">
        <v>671</v>
      </c>
      <c r="J338" s="17" t="s">
        <v>795</v>
      </c>
      <c r="K338" s="17" t="s">
        <v>908</v>
      </c>
      <c r="L338" s="17">
        <v>90008</v>
      </c>
      <c r="M338" s="17" t="s">
        <v>957</v>
      </c>
      <c r="N338" s="17" t="s">
        <v>2548</v>
      </c>
      <c r="O338" s="17" t="s">
        <v>960</v>
      </c>
      <c r="P338" s="17" t="s">
        <v>977</v>
      </c>
      <c r="Q338" s="17" t="s">
        <v>2549</v>
      </c>
      <c r="R338" s="17">
        <v>344.91</v>
      </c>
      <c r="S338" s="17">
        <v>3</v>
      </c>
      <c r="T338" s="17" t="s">
        <v>2550</v>
      </c>
      <c r="U338" s="17" t="s">
        <v>2551</v>
      </c>
      <c r="V338" s="17">
        <v>0</v>
      </c>
      <c r="W338" s="17" t="s">
        <v>1020</v>
      </c>
      <c r="X338" s="17">
        <v>10.347300000000001</v>
      </c>
      <c r="Y338" s="17">
        <v>2</v>
      </c>
      <c r="Z338" s="17">
        <v>2014</v>
      </c>
      <c r="AA338" s="17" t="s">
        <v>21</v>
      </c>
      <c r="AB338" s="17" t="s">
        <v>1079</v>
      </c>
    </row>
    <row r="339" spans="1:28" x14ac:dyDescent="0.25">
      <c r="A339" s="17">
        <v>8793</v>
      </c>
      <c r="B339" s="17" t="s">
        <v>2552</v>
      </c>
      <c r="C339" s="19">
        <v>41992</v>
      </c>
      <c r="D339" s="19">
        <v>41994</v>
      </c>
      <c r="E339" s="17" t="s">
        <v>2</v>
      </c>
      <c r="F339" s="17" t="s">
        <v>1377</v>
      </c>
      <c r="G339" s="17" t="s">
        <v>85</v>
      </c>
      <c r="H339" s="17" t="s">
        <v>9</v>
      </c>
      <c r="I339" s="17" t="s">
        <v>671</v>
      </c>
      <c r="J339" s="17" t="s">
        <v>795</v>
      </c>
      <c r="K339" s="17" t="s">
        <v>908</v>
      </c>
      <c r="L339" s="17">
        <v>90008</v>
      </c>
      <c r="M339" s="17" t="s">
        <v>957</v>
      </c>
      <c r="N339" s="17" t="s">
        <v>2553</v>
      </c>
      <c r="O339" s="17" t="s">
        <v>960</v>
      </c>
      <c r="P339" s="17" t="s">
        <v>1266</v>
      </c>
      <c r="Q339" s="17" t="s">
        <v>2554</v>
      </c>
      <c r="R339" s="17">
        <v>14.62</v>
      </c>
      <c r="S339" s="17">
        <v>2</v>
      </c>
      <c r="T339" s="17" t="s">
        <v>2237</v>
      </c>
      <c r="U339" s="17" t="s">
        <v>2238</v>
      </c>
      <c r="V339" s="17">
        <v>0</v>
      </c>
      <c r="W339" s="17" t="s">
        <v>1020</v>
      </c>
      <c r="X339" s="17">
        <v>6.8714000000000004</v>
      </c>
      <c r="Y339" s="17">
        <v>2</v>
      </c>
      <c r="Z339" s="17">
        <v>2014</v>
      </c>
      <c r="AA339" s="17" t="s">
        <v>14</v>
      </c>
      <c r="AB339" s="17" t="s">
        <v>1079</v>
      </c>
    </row>
    <row r="340" spans="1:28" x14ac:dyDescent="0.25">
      <c r="A340" s="17">
        <v>8794</v>
      </c>
      <c r="B340" s="17" t="s">
        <v>2552</v>
      </c>
      <c r="C340" s="19">
        <v>41992</v>
      </c>
      <c r="D340" s="19">
        <v>41994</v>
      </c>
      <c r="E340" s="17" t="s">
        <v>2</v>
      </c>
      <c r="F340" s="17" t="s">
        <v>1377</v>
      </c>
      <c r="G340" s="17" t="s">
        <v>85</v>
      </c>
      <c r="H340" s="17" t="s">
        <v>9</v>
      </c>
      <c r="I340" s="17" t="s">
        <v>671</v>
      </c>
      <c r="J340" s="17" t="s">
        <v>795</v>
      </c>
      <c r="K340" s="17" t="s">
        <v>908</v>
      </c>
      <c r="L340" s="17">
        <v>90008</v>
      </c>
      <c r="M340" s="17" t="s">
        <v>957</v>
      </c>
      <c r="N340" s="17" t="s">
        <v>2555</v>
      </c>
      <c r="O340" s="17" t="s">
        <v>960</v>
      </c>
      <c r="P340" s="17" t="s">
        <v>1075</v>
      </c>
      <c r="Q340" s="17" t="s">
        <v>2556</v>
      </c>
      <c r="R340" s="17">
        <v>22.55</v>
      </c>
      <c r="S340" s="17">
        <v>5</v>
      </c>
      <c r="T340" s="17" t="s">
        <v>2557</v>
      </c>
      <c r="U340" s="17" t="s">
        <v>2558</v>
      </c>
      <c r="V340" s="17">
        <v>0</v>
      </c>
      <c r="W340" s="17" t="s">
        <v>1020</v>
      </c>
      <c r="X340" s="17">
        <v>8.7944999999999993</v>
      </c>
      <c r="Y340" s="17">
        <v>2</v>
      </c>
      <c r="Z340" s="17">
        <v>2014</v>
      </c>
      <c r="AA340" s="17" t="s">
        <v>14</v>
      </c>
      <c r="AB340" s="17" t="s">
        <v>1079</v>
      </c>
    </row>
    <row r="341" spans="1:28" x14ac:dyDescent="0.25">
      <c r="A341" s="17">
        <v>8839</v>
      </c>
      <c r="B341" s="17" t="s">
        <v>2202</v>
      </c>
      <c r="C341" s="19">
        <v>41735</v>
      </c>
      <c r="D341" s="19">
        <v>41739</v>
      </c>
      <c r="E341" s="17" t="s">
        <v>4</v>
      </c>
      <c r="F341" s="17" t="s">
        <v>2203</v>
      </c>
      <c r="G341" s="17" t="s">
        <v>256</v>
      </c>
      <c r="H341" s="17" t="s">
        <v>9</v>
      </c>
      <c r="I341" s="17" t="s">
        <v>671</v>
      </c>
      <c r="J341" s="17" t="s">
        <v>795</v>
      </c>
      <c r="K341" s="17" t="s">
        <v>908</v>
      </c>
      <c r="L341" s="17">
        <v>90004</v>
      </c>
      <c r="M341" s="17" t="s">
        <v>957</v>
      </c>
      <c r="N341" s="17" t="s">
        <v>1682</v>
      </c>
      <c r="O341" s="17" t="s">
        <v>960</v>
      </c>
      <c r="P341" s="17" t="s">
        <v>1032</v>
      </c>
      <c r="Q341" s="17" t="s">
        <v>1683</v>
      </c>
      <c r="R341" s="17">
        <v>70.95</v>
      </c>
      <c r="S341" s="17">
        <v>3</v>
      </c>
      <c r="T341" s="17" t="s">
        <v>1684</v>
      </c>
      <c r="U341" s="17" t="s">
        <v>2559</v>
      </c>
      <c r="V341" s="17">
        <v>0</v>
      </c>
      <c r="W341" s="17" t="s">
        <v>1020</v>
      </c>
      <c r="X341" s="17">
        <v>18.446999999999999</v>
      </c>
      <c r="Y341" s="17">
        <v>4</v>
      </c>
      <c r="Z341" s="17">
        <v>2014</v>
      </c>
      <c r="AA341" s="17" t="s">
        <v>12</v>
      </c>
      <c r="AB341" s="17" t="s">
        <v>1079</v>
      </c>
    </row>
    <row r="342" spans="1:28" x14ac:dyDescent="0.25">
      <c r="A342" s="17">
        <v>8880</v>
      </c>
      <c r="B342" s="17" t="s">
        <v>2208</v>
      </c>
      <c r="C342" s="19">
        <v>42086</v>
      </c>
      <c r="D342" s="19">
        <v>42088</v>
      </c>
      <c r="E342" s="17" t="s">
        <v>2</v>
      </c>
      <c r="F342" s="17" t="s">
        <v>2209</v>
      </c>
      <c r="G342" s="17" t="s">
        <v>47</v>
      </c>
      <c r="H342" s="17" t="s">
        <v>9</v>
      </c>
      <c r="I342" s="17" t="s">
        <v>671</v>
      </c>
      <c r="J342" s="17" t="s">
        <v>795</v>
      </c>
      <c r="K342" s="17" t="s">
        <v>908</v>
      </c>
      <c r="L342" s="17">
        <v>90008</v>
      </c>
      <c r="M342" s="17" t="s">
        <v>957</v>
      </c>
      <c r="N342" s="17" t="s">
        <v>2560</v>
      </c>
      <c r="O342" s="17" t="s">
        <v>960</v>
      </c>
      <c r="P342" s="17" t="s">
        <v>965</v>
      </c>
      <c r="Q342" s="17" t="s">
        <v>2561</v>
      </c>
      <c r="R342" s="17">
        <v>192.72</v>
      </c>
      <c r="S342" s="17">
        <v>11</v>
      </c>
      <c r="T342" s="17" t="s">
        <v>2562</v>
      </c>
      <c r="U342" s="17" t="s">
        <v>2563</v>
      </c>
      <c r="V342" s="17">
        <v>0</v>
      </c>
      <c r="W342" s="17" t="s">
        <v>1020</v>
      </c>
      <c r="X342" s="17">
        <v>92.505600000000001</v>
      </c>
      <c r="Y342" s="17">
        <v>2</v>
      </c>
      <c r="Z342" s="17">
        <v>2015</v>
      </c>
      <c r="AA342" s="17" t="s">
        <v>19</v>
      </c>
      <c r="AB342" s="17" t="s">
        <v>1061</v>
      </c>
    </row>
    <row r="343" spans="1:28" x14ac:dyDescent="0.25">
      <c r="A343" s="17">
        <v>8888</v>
      </c>
      <c r="B343" s="17" t="s">
        <v>2564</v>
      </c>
      <c r="C343" s="19">
        <v>41847</v>
      </c>
      <c r="D343" s="19">
        <v>41850</v>
      </c>
      <c r="E343" s="17" t="s">
        <v>4</v>
      </c>
      <c r="F343" s="17" t="s">
        <v>2565</v>
      </c>
      <c r="G343" s="17" t="s">
        <v>79</v>
      </c>
      <c r="H343" s="17" t="s">
        <v>9</v>
      </c>
      <c r="I343" s="17" t="s">
        <v>671</v>
      </c>
      <c r="J343" s="17" t="s">
        <v>795</v>
      </c>
      <c r="K343" s="17" t="s">
        <v>908</v>
      </c>
      <c r="L343" s="17">
        <v>90036</v>
      </c>
      <c r="M343" s="17" t="s">
        <v>957</v>
      </c>
      <c r="N343" s="17" t="s">
        <v>2566</v>
      </c>
      <c r="O343" s="17" t="s">
        <v>960</v>
      </c>
      <c r="P343" s="17" t="s">
        <v>977</v>
      </c>
      <c r="Q343" s="17" t="s">
        <v>2567</v>
      </c>
      <c r="R343" s="17">
        <v>276.27999999999997</v>
      </c>
      <c r="S343" s="17">
        <v>2</v>
      </c>
      <c r="T343" s="17" t="s">
        <v>2568</v>
      </c>
      <c r="U343" s="17" t="s">
        <v>2569</v>
      </c>
      <c r="V343" s="17">
        <v>0</v>
      </c>
      <c r="W343" s="17" t="s">
        <v>1020</v>
      </c>
      <c r="X343" s="17">
        <v>0</v>
      </c>
      <c r="Y343" s="17">
        <v>3</v>
      </c>
      <c r="Z343" s="17">
        <v>2014</v>
      </c>
      <c r="AA343" s="17" t="s">
        <v>17</v>
      </c>
      <c r="AB343" s="17" t="s">
        <v>1079</v>
      </c>
    </row>
    <row r="344" spans="1:28" x14ac:dyDescent="0.25">
      <c r="A344" s="17">
        <v>8937</v>
      </c>
      <c r="B344" s="17" t="s">
        <v>2570</v>
      </c>
      <c r="C344" s="19">
        <v>42355</v>
      </c>
      <c r="D344" s="19">
        <v>42357</v>
      </c>
      <c r="E344" s="17" t="s">
        <v>4</v>
      </c>
      <c r="F344" s="17" t="s">
        <v>2571</v>
      </c>
      <c r="G344" s="17" t="s">
        <v>506</v>
      </c>
      <c r="H344" s="17" t="s">
        <v>8</v>
      </c>
      <c r="I344" s="17" t="s">
        <v>671</v>
      </c>
      <c r="J344" s="17" t="s">
        <v>795</v>
      </c>
      <c r="K344" s="17" t="s">
        <v>908</v>
      </c>
      <c r="L344" s="17">
        <v>90008</v>
      </c>
      <c r="M344" s="17" t="s">
        <v>957</v>
      </c>
      <c r="N344" s="17" t="s">
        <v>2572</v>
      </c>
      <c r="O344" s="17" t="s">
        <v>960</v>
      </c>
      <c r="P344" s="17" t="s">
        <v>1032</v>
      </c>
      <c r="Q344" s="17" t="s">
        <v>2573</v>
      </c>
      <c r="R344" s="17">
        <v>204.85</v>
      </c>
      <c r="S344" s="17">
        <v>5</v>
      </c>
      <c r="T344" s="17" t="s">
        <v>2574</v>
      </c>
      <c r="U344" s="17" t="s">
        <v>2575</v>
      </c>
      <c r="V344" s="17">
        <v>0</v>
      </c>
      <c r="W344" s="17" t="s">
        <v>1020</v>
      </c>
      <c r="X344" s="17">
        <v>53.261000000000003</v>
      </c>
      <c r="Y344" s="17">
        <v>2</v>
      </c>
      <c r="Z344" s="17">
        <v>2015</v>
      </c>
      <c r="AA344" s="17" t="s">
        <v>14</v>
      </c>
      <c r="AB344" s="17" t="s">
        <v>1061</v>
      </c>
    </row>
    <row r="345" spans="1:28" x14ac:dyDescent="0.25">
      <c r="A345" s="17">
        <v>8939</v>
      </c>
      <c r="B345" s="17" t="s">
        <v>2570</v>
      </c>
      <c r="C345" s="19">
        <v>42355</v>
      </c>
      <c r="D345" s="19">
        <v>42357</v>
      </c>
      <c r="E345" s="17" t="s">
        <v>4</v>
      </c>
      <c r="F345" s="17" t="s">
        <v>2571</v>
      </c>
      <c r="G345" s="17" t="s">
        <v>506</v>
      </c>
      <c r="H345" s="17" t="s">
        <v>8</v>
      </c>
      <c r="I345" s="17" t="s">
        <v>671</v>
      </c>
      <c r="J345" s="17" t="s">
        <v>795</v>
      </c>
      <c r="K345" s="17" t="s">
        <v>908</v>
      </c>
      <c r="L345" s="17">
        <v>90008</v>
      </c>
      <c r="M345" s="17" t="s">
        <v>957</v>
      </c>
      <c r="N345" s="17" t="s">
        <v>2576</v>
      </c>
      <c r="O345" s="17" t="s">
        <v>960</v>
      </c>
      <c r="P345" s="17" t="s">
        <v>1032</v>
      </c>
      <c r="Q345" s="17" t="s">
        <v>2577</v>
      </c>
      <c r="R345" s="17">
        <v>16.399999999999999</v>
      </c>
      <c r="S345" s="17">
        <v>5</v>
      </c>
      <c r="T345" s="17" t="s">
        <v>1143</v>
      </c>
      <c r="U345" s="17" t="s">
        <v>2578</v>
      </c>
      <c r="V345" s="17">
        <v>0</v>
      </c>
      <c r="W345" s="17" t="s">
        <v>1020</v>
      </c>
      <c r="X345" s="17">
        <v>7.0519999999999996</v>
      </c>
      <c r="Y345" s="17">
        <v>2</v>
      </c>
      <c r="Z345" s="17">
        <v>2015</v>
      </c>
      <c r="AA345" s="17" t="s">
        <v>14</v>
      </c>
      <c r="AB345" s="17" t="s">
        <v>1061</v>
      </c>
    </row>
    <row r="346" spans="1:28" x14ac:dyDescent="0.25">
      <c r="A346" s="17">
        <v>9122</v>
      </c>
      <c r="B346" s="17" t="s">
        <v>2579</v>
      </c>
      <c r="C346" s="19">
        <v>42812</v>
      </c>
      <c r="D346" s="19">
        <v>42814</v>
      </c>
      <c r="E346" s="17" t="s">
        <v>4</v>
      </c>
      <c r="F346" s="17" t="s">
        <v>2580</v>
      </c>
      <c r="G346" s="17" t="s">
        <v>2581</v>
      </c>
      <c r="H346" s="17" t="s">
        <v>9</v>
      </c>
      <c r="I346" s="17" t="s">
        <v>671</v>
      </c>
      <c r="J346" s="17" t="s">
        <v>795</v>
      </c>
      <c r="K346" s="17" t="s">
        <v>908</v>
      </c>
      <c r="L346" s="17">
        <v>90032</v>
      </c>
      <c r="M346" s="17" t="s">
        <v>957</v>
      </c>
      <c r="N346" s="17" t="s">
        <v>2582</v>
      </c>
      <c r="O346" s="17" t="s">
        <v>960</v>
      </c>
      <c r="P346" s="17" t="s">
        <v>973</v>
      </c>
      <c r="Q346" s="17" t="s">
        <v>2583</v>
      </c>
      <c r="R346" s="17">
        <v>90.86</v>
      </c>
      <c r="S346" s="17">
        <v>7</v>
      </c>
      <c r="T346" s="17" t="s">
        <v>2584</v>
      </c>
      <c r="U346" s="17" t="s">
        <v>2585</v>
      </c>
      <c r="V346" s="17">
        <v>0</v>
      </c>
      <c r="W346" s="17" t="s">
        <v>1020</v>
      </c>
      <c r="X346" s="17">
        <v>26.349399999999999</v>
      </c>
      <c r="Y346" s="17">
        <v>2</v>
      </c>
      <c r="Z346" s="17">
        <v>2017</v>
      </c>
      <c r="AA346" s="17" t="s">
        <v>19</v>
      </c>
      <c r="AB346" s="17" t="s">
        <v>1036</v>
      </c>
    </row>
    <row r="347" spans="1:28" x14ac:dyDescent="0.25">
      <c r="A347" s="17">
        <v>9639</v>
      </c>
      <c r="B347" s="17" t="s">
        <v>2586</v>
      </c>
      <c r="C347" s="19">
        <v>43051</v>
      </c>
      <c r="D347" s="19">
        <v>43054</v>
      </c>
      <c r="E347" s="17" t="s">
        <v>4</v>
      </c>
      <c r="F347" s="17" t="s">
        <v>2340</v>
      </c>
      <c r="G347" s="17" t="s">
        <v>232</v>
      </c>
      <c r="H347" s="17" t="s">
        <v>8</v>
      </c>
      <c r="I347" s="17" t="s">
        <v>671</v>
      </c>
      <c r="J347" s="17" t="s">
        <v>795</v>
      </c>
      <c r="K347" s="17" t="s">
        <v>908</v>
      </c>
      <c r="L347" s="17">
        <v>90032</v>
      </c>
      <c r="M347" s="17" t="s">
        <v>957</v>
      </c>
      <c r="N347" s="17" t="s">
        <v>2587</v>
      </c>
      <c r="O347" s="17" t="s">
        <v>960</v>
      </c>
      <c r="P347" s="17" t="s">
        <v>965</v>
      </c>
      <c r="Q347" s="17" t="s">
        <v>2588</v>
      </c>
      <c r="R347" s="17">
        <v>11.56</v>
      </c>
      <c r="S347" s="17">
        <v>2</v>
      </c>
      <c r="T347" s="17" t="s">
        <v>2263</v>
      </c>
      <c r="U347" s="17" t="s">
        <v>2589</v>
      </c>
      <c r="V347" s="17">
        <v>0</v>
      </c>
      <c r="W347" s="17" t="s">
        <v>1020</v>
      </c>
      <c r="X347" s="17">
        <v>5.6643999999999997</v>
      </c>
      <c r="Y347" s="17">
        <v>3</v>
      </c>
      <c r="Z347" s="17">
        <v>2017</v>
      </c>
      <c r="AA347" s="17" t="s">
        <v>21</v>
      </c>
      <c r="AB347" s="17" t="s">
        <v>1036</v>
      </c>
    </row>
    <row r="348" spans="1:28" x14ac:dyDescent="0.25">
      <c r="A348" s="17">
        <v>9847</v>
      </c>
      <c r="B348" s="17" t="s">
        <v>2225</v>
      </c>
      <c r="C348" s="19">
        <v>42980</v>
      </c>
      <c r="D348" s="19">
        <v>42982</v>
      </c>
      <c r="E348" s="17" t="s">
        <v>4</v>
      </c>
      <c r="F348" s="17" t="s">
        <v>2226</v>
      </c>
      <c r="G348" s="17" t="s">
        <v>417</v>
      </c>
      <c r="H348" s="17" t="s">
        <v>10</v>
      </c>
      <c r="I348" s="17" t="s">
        <v>671</v>
      </c>
      <c r="J348" s="17" t="s">
        <v>795</v>
      </c>
      <c r="K348" s="17" t="s">
        <v>908</v>
      </c>
      <c r="L348" s="17">
        <v>90008</v>
      </c>
      <c r="M348" s="17" t="s">
        <v>957</v>
      </c>
      <c r="N348" s="17" t="s">
        <v>2590</v>
      </c>
      <c r="O348" s="17" t="s">
        <v>960</v>
      </c>
      <c r="P348" s="17" t="s">
        <v>973</v>
      </c>
      <c r="Q348" s="17" t="s">
        <v>2591</v>
      </c>
      <c r="R348" s="17">
        <v>43.1</v>
      </c>
      <c r="S348" s="17">
        <v>5</v>
      </c>
      <c r="T348" s="17" t="s">
        <v>2592</v>
      </c>
      <c r="U348" s="17" t="s">
        <v>2593</v>
      </c>
      <c r="V348" s="17">
        <v>0</v>
      </c>
      <c r="W348" s="17" t="s">
        <v>1020</v>
      </c>
      <c r="X348" s="17">
        <v>11.206</v>
      </c>
      <c r="Y348" s="17">
        <v>2</v>
      </c>
      <c r="Z348" s="17">
        <v>2017</v>
      </c>
      <c r="AA348" s="17" t="s">
        <v>23</v>
      </c>
      <c r="AB348" s="17" t="s">
        <v>1036</v>
      </c>
    </row>
    <row r="349" spans="1:28" x14ac:dyDescent="0.25">
      <c r="A349" s="17">
        <v>7</v>
      </c>
      <c r="B349" s="17" t="s">
        <v>1891</v>
      </c>
      <c r="C349" s="19">
        <v>41799</v>
      </c>
      <c r="D349" s="19">
        <v>41804</v>
      </c>
      <c r="E349" s="17" t="s">
        <v>5</v>
      </c>
      <c r="F349" s="17" t="s">
        <v>1892</v>
      </c>
      <c r="G349" s="17" t="s">
        <v>115</v>
      </c>
      <c r="H349" s="17" t="s">
        <v>8</v>
      </c>
      <c r="I349" s="17" t="s">
        <v>671</v>
      </c>
      <c r="J349" s="17" t="s">
        <v>795</v>
      </c>
      <c r="K349" s="17" t="s">
        <v>908</v>
      </c>
      <c r="L349" s="17">
        <v>90032</v>
      </c>
      <c r="M349" s="17" t="s">
        <v>957</v>
      </c>
      <c r="N349" s="17" t="s">
        <v>2594</v>
      </c>
      <c r="O349" s="17" t="s">
        <v>960</v>
      </c>
      <c r="P349" s="17" t="s">
        <v>1032</v>
      </c>
      <c r="Q349" s="17" t="s">
        <v>2595</v>
      </c>
      <c r="R349" s="17">
        <v>7.28</v>
      </c>
      <c r="S349" s="17">
        <v>4</v>
      </c>
      <c r="T349" s="17" t="s">
        <v>1045</v>
      </c>
      <c r="U349" s="17" t="s">
        <v>2596</v>
      </c>
      <c r="V349" s="17">
        <v>0</v>
      </c>
      <c r="W349" s="17" t="s">
        <v>1020</v>
      </c>
      <c r="X349" s="17">
        <v>1.9656</v>
      </c>
      <c r="Y349" s="17">
        <v>5</v>
      </c>
      <c r="Z349" s="17">
        <v>2014</v>
      </c>
      <c r="AA349" s="17" t="s">
        <v>18</v>
      </c>
      <c r="AB349" s="17" t="s">
        <v>1079</v>
      </c>
    </row>
    <row r="350" spans="1:28" x14ac:dyDescent="0.25">
      <c r="A350" s="17">
        <v>10</v>
      </c>
      <c r="B350" s="17" t="s">
        <v>1891</v>
      </c>
      <c r="C350" s="19">
        <v>41799</v>
      </c>
      <c r="D350" s="19">
        <v>41804</v>
      </c>
      <c r="E350" s="17" t="s">
        <v>5</v>
      </c>
      <c r="F350" s="17" t="s">
        <v>1892</v>
      </c>
      <c r="G350" s="17" t="s">
        <v>115</v>
      </c>
      <c r="H350" s="17" t="s">
        <v>8</v>
      </c>
      <c r="I350" s="17" t="s">
        <v>671</v>
      </c>
      <c r="J350" s="17" t="s">
        <v>795</v>
      </c>
      <c r="K350" s="17" t="s">
        <v>908</v>
      </c>
      <c r="L350" s="17">
        <v>90032</v>
      </c>
      <c r="M350" s="17" t="s">
        <v>957</v>
      </c>
      <c r="N350" s="17" t="s">
        <v>2597</v>
      </c>
      <c r="O350" s="17" t="s">
        <v>960</v>
      </c>
      <c r="P350" s="17" t="s">
        <v>973</v>
      </c>
      <c r="Q350" s="17" t="s">
        <v>2598</v>
      </c>
      <c r="R350" s="17">
        <v>114.9</v>
      </c>
      <c r="S350" s="17">
        <v>5</v>
      </c>
      <c r="T350" s="17" t="s">
        <v>1945</v>
      </c>
      <c r="U350" s="17" t="s">
        <v>2599</v>
      </c>
      <c r="V350" s="17">
        <v>0</v>
      </c>
      <c r="W350" s="17" t="s">
        <v>1020</v>
      </c>
      <c r="X350" s="17">
        <v>34.47</v>
      </c>
      <c r="Y350" s="17">
        <v>5</v>
      </c>
      <c r="Z350" s="17">
        <v>2014</v>
      </c>
      <c r="AA350" s="17" t="s">
        <v>18</v>
      </c>
      <c r="AB350" s="17" t="s">
        <v>1079</v>
      </c>
    </row>
    <row r="351" spans="1:28" x14ac:dyDescent="0.25">
      <c r="A351" s="17">
        <v>65</v>
      </c>
      <c r="B351" s="17" t="s">
        <v>1897</v>
      </c>
      <c r="C351" s="19">
        <v>42332</v>
      </c>
      <c r="D351" s="19">
        <v>42338</v>
      </c>
      <c r="E351" s="17" t="s">
        <v>5</v>
      </c>
      <c r="F351" s="17" t="s">
        <v>1898</v>
      </c>
      <c r="G351" s="17" t="s">
        <v>387</v>
      </c>
      <c r="H351" s="17" t="s">
        <v>8</v>
      </c>
      <c r="I351" s="17" t="s">
        <v>671</v>
      </c>
      <c r="J351" s="17" t="s">
        <v>795</v>
      </c>
      <c r="K351" s="17" t="s">
        <v>908</v>
      </c>
      <c r="L351" s="17">
        <v>90004</v>
      </c>
      <c r="M351" s="17" t="s">
        <v>957</v>
      </c>
      <c r="N351" s="17" t="s">
        <v>2600</v>
      </c>
      <c r="O351" s="17" t="s">
        <v>960</v>
      </c>
      <c r="P351" s="17" t="s">
        <v>965</v>
      </c>
      <c r="Q351" s="17" t="s">
        <v>2601</v>
      </c>
      <c r="R351" s="17">
        <v>146.72999999999999</v>
      </c>
      <c r="S351" s="17">
        <v>3</v>
      </c>
      <c r="T351" s="17" t="s">
        <v>2602</v>
      </c>
      <c r="U351" s="17" t="s">
        <v>2603</v>
      </c>
      <c r="V351" s="17">
        <v>0</v>
      </c>
      <c r="W351" s="17" t="s">
        <v>1020</v>
      </c>
      <c r="X351" s="17">
        <v>68.963099999999997</v>
      </c>
      <c r="Y351" s="17">
        <v>6</v>
      </c>
      <c r="Z351" s="17">
        <v>2015</v>
      </c>
      <c r="AA351" s="17" t="s">
        <v>21</v>
      </c>
      <c r="AB351" s="17" t="s">
        <v>1061</v>
      </c>
    </row>
    <row r="352" spans="1:28" x14ac:dyDescent="0.25">
      <c r="A352" s="17">
        <v>90</v>
      </c>
      <c r="B352" s="17" t="s">
        <v>2604</v>
      </c>
      <c r="C352" s="19">
        <v>42630</v>
      </c>
      <c r="D352" s="19">
        <v>42635</v>
      </c>
      <c r="E352" s="17" t="s">
        <v>5</v>
      </c>
      <c r="F352" s="17" t="s">
        <v>2605</v>
      </c>
      <c r="G352" s="17" t="s">
        <v>330</v>
      </c>
      <c r="H352" s="17" t="s">
        <v>9</v>
      </c>
      <c r="I352" s="17" t="s">
        <v>671</v>
      </c>
      <c r="J352" s="17" t="s">
        <v>795</v>
      </c>
      <c r="K352" s="17" t="s">
        <v>908</v>
      </c>
      <c r="L352" s="17">
        <v>90036</v>
      </c>
      <c r="M352" s="17" t="s">
        <v>957</v>
      </c>
      <c r="N352" s="17" t="s">
        <v>2606</v>
      </c>
      <c r="O352" s="17" t="s">
        <v>960</v>
      </c>
      <c r="P352" s="17" t="s">
        <v>1032</v>
      </c>
      <c r="Q352" s="17" t="s">
        <v>2607</v>
      </c>
      <c r="R352" s="17">
        <v>20.100000000000001</v>
      </c>
      <c r="S352" s="17">
        <v>3</v>
      </c>
      <c r="T352" s="17" t="s">
        <v>2608</v>
      </c>
      <c r="U352" s="17" t="s">
        <v>2609</v>
      </c>
      <c r="V352" s="17">
        <v>0</v>
      </c>
      <c r="W352" s="17" t="s">
        <v>1020</v>
      </c>
      <c r="X352" s="17">
        <v>6.633</v>
      </c>
      <c r="Y352" s="17">
        <v>5</v>
      </c>
      <c r="Z352" s="17">
        <v>2016</v>
      </c>
      <c r="AA352" s="17" t="s">
        <v>23</v>
      </c>
      <c r="AB352" s="17" t="s">
        <v>1021</v>
      </c>
    </row>
    <row r="353" spans="1:28" x14ac:dyDescent="0.25">
      <c r="A353" s="17">
        <v>92</v>
      </c>
      <c r="B353" s="17" t="s">
        <v>2604</v>
      </c>
      <c r="C353" s="19">
        <v>42630</v>
      </c>
      <c r="D353" s="19">
        <v>42635</v>
      </c>
      <c r="E353" s="17" t="s">
        <v>5</v>
      </c>
      <c r="F353" s="17" t="s">
        <v>2605</v>
      </c>
      <c r="G353" s="17" t="s">
        <v>330</v>
      </c>
      <c r="H353" s="17" t="s">
        <v>9</v>
      </c>
      <c r="I353" s="17" t="s">
        <v>671</v>
      </c>
      <c r="J353" s="17" t="s">
        <v>795</v>
      </c>
      <c r="K353" s="17" t="s">
        <v>908</v>
      </c>
      <c r="L353" s="17">
        <v>90036</v>
      </c>
      <c r="M353" s="17" t="s">
        <v>957</v>
      </c>
      <c r="N353" s="17" t="s">
        <v>2610</v>
      </c>
      <c r="O353" s="17" t="s">
        <v>960</v>
      </c>
      <c r="P353" s="17" t="s">
        <v>965</v>
      </c>
      <c r="Q353" s="17" t="s">
        <v>2611</v>
      </c>
      <c r="R353" s="17">
        <v>6.48</v>
      </c>
      <c r="S353" s="17">
        <v>1</v>
      </c>
      <c r="T353" s="17" t="s">
        <v>1066</v>
      </c>
      <c r="U353" s="17" t="s">
        <v>1531</v>
      </c>
      <c r="V353" s="17">
        <v>0</v>
      </c>
      <c r="W353" s="17" t="s">
        <v>1020</v>
      </c>
      <c r="X353" s="17">
        <v>3.1103999999999998</v>
      </c>
      <c r="Y353" s="17">
        <v>5</v>
      </c>
      <c r="Z353" s="17">
        <v>2016</v>
      </c>
      <c r="AA353" s="17" t="s">
        <v>23</v>
      </c>
      <c r="AB353" s="17" t="s">
        <v>1021</v>
      </c>
    </row>
    <row r="354" spans="1:28" x14ac:dyDescent="0.25">
      <c r="A354" s="17">
        <v>172</v>
      </c>
      <c r="B354" s="17" t="s">
        <v>2612</v>
      </c>
      <c r="C354" s="19">
        <v>41856</v>
      </c>
      <c r="D354" s="19">
        <v>41860</v>
      </c>
      <c r="E354" s="17" t="s">
        <v>5</v>
      </c>
      <c r="F354" s="17" t="s">
        <v>2613</v>
      </c>
      <c r="G354" s="17" t="s">
        <v>134</v>
      </c>
      <c r="H354" s="17" t="s">
        <v>8</v>
      </c>
      <c r="I354" s="17" t="s">
        <v>671</v>
      </c>
      <c r="J354" s="17" t="s">
        <v>795</v>
      </c>
      <c r="K354" s="17" t="s">
        <v>908</v>
      </c>
      <c r="L354" s="17">
        <v>90004</v>
      </c>
      <c r="M354" s="17" t="s">
        <v>957</v>
      </c>
      <c r="N354" s="17" t="s">
        <v>2560</v>
      </c>
      <c r="O354" s="17" t="s">
        <v>960</v>
      </c>
      <c r="P354" s="17" t="s">
        <v>965</v>
      </c>
      <c r="Q354" s="17" t="s">
        <v>2614</v>
      </c>
      <c r="R354" s="17">
        <v>20.94</v>
      </c>
      <c r="S354" s="17">
        <v>3</v>
      </c>
      <c r="T354" s="17" t="s">
        <v>1895</v>
      </c>
      <c r="U354" s="17" t="s">
        <v>2615</v>
      </c>
      <c r="V354" s="17">
        <v>0</v>
      </c>
      <c r="W354" s="17" t="s">
        <v>1020</v>
      </c>
      <c r="X354" s="17">
        <v>9.8417999999999992</v>
      </c>
      <c r="Y354" s="17">
        <v>4</v>
      </c>
      <c r="Z354" s="17">
        <v>2014</v>
      </c>
      <c r="AA354" s="17" t="s">
        <v>13</v>
      </c>
      <c r="AB354" s="17" t="s">
        <v>1079</v>
      </c>
    </row>
    <row r="355" spans="1:28" x14ac:dyDescent="0.25">
      <c r="A355" s="17">
        <v>173</v>
      </c>
      <c r="B355" s="17" t="s">
        <v>2612</v>
      </c>
      <c r="C355" s="19">
        <v>41856</v>
      </c>
      <c r="D355" s="19">
        <v>41860</v>
      </c>
      <c r="E355" s="17" t="s">
        <v>5</v>
      </c>
      <c r="F355" s="17" t="s">
        <v>2613</v>
      </c>
      <c r="G355" s="17" t="s">
        <v>134</v>
      </c>
      <c r="H355" s="17" t="s">
        <v>8</v>
      </c>
      <c r="I355" s="17" t="s">
        <v>671</v>
      </c>
      <c r="J355" s="17" t="s">
        <v>795</v>
      </c>
      <c r="K355" s="17" t="s">
        <v>908</v>
      </c>
      <c r="L355" s="17">
        <v>90004</v>
      </c>
      <c r="M355" s="17" t="s">
        <v>957</v>
      </c>
      <c r="N355" s="17" t="s">
        <v>2616</v>
      </c>
      <c r="O355" s="17" t="s">
        <v>960</v>
      </c>
      <c r="P355" s="17" t="s">
        <v>965</v>
      </c>
      <c r="Q355" s="17" t="s">
        <v>2617</v>
      </c>
      <c r="R355" s="17">
        <v>110.96</v>
      </c>
      <c r="S355" s="17">
        <v>2</v>
      </c>
      <c r="T355" s="17" t="s">
        <v>1305</v>
      </c>
      <c r="U355" s="17" t="s">
        <v>2618</v>
      </c>
      <c r="V355" s="17">
        <v>0</v>
      </c>
      <c r="W355" s="17" t="s">
        <v>1020</v>
      </c>
      <c r="X355" s="17">
        <v>53.260800000000003</v>
      </c>
      <c r="Y355" s="17">
        <v>4</v>
      </c>
      <c r="Z355" s="17">
        <v>2014</v>
      </c>
      <c r="AA355" s="17" t="s">
        <v>13</v>
      </c>
      <c r="AB355" s="17" t="s">
        <v>1079</v>
      </c>
    </row>
    <row r="356" spans="1:28" x14ac:dyDescent="0.25">
      <c r="A356" s="17">
        <v>218</v>
      </c>
      <c r="B356" s="17" t="s">
        <v>2619</v>
      </c>
      <c r="C356" s="19">
        <v>42671</v>
      </c>
      <c r="D356" s="19">
        <v>42675</v>
      </c>
      <c r="E356" s="17" t="s">
        <v>5</v>
      </c>
      <c r="F356" s="17" t="s">
        <v>2620</v>
      </c>
      <c r="G356" s="17" t="s">
        <v>342</v>
      </c>
      <c r="H356" s="17" t="s">
        <v>8</v>
      </c>
      <c r="I356" s="17" t="s">
        <v>671</v>
      </c>
      <c r="J356" s="17" t="s">
        <v>795</v>
      </c>
      <c r="K356" s="17" t="s">
        <v>908</v>
      </c>
      <c r="L356" s="17">
        <v>90032</v>
      </c>
      <c r="M356" s="17" t="s">
        <v>957</v>
      </c>
      <c r="N356" s="17" t="s">
        <v>2621</v>
      </c>
      <c r="O356" s="17" t="s">
        <v>960</v>
      </c>
      <c r="P356" s="17" t="s">
        <v>977</v>
      </c>
      <c r="Q356" s="17" t="s">
        <v>2622</v>
      </c>
      <c r="R356" s="17">
        <v>93.06</v>
      </c>
      <c r="S356" s="17">
        <v>6</v>
      </c>
      <c r="T356" s="17" t="s">
        <v>1790</v>
      </c>
      <c r="U356" s="17" t="s">
        <v>2623</v>
      </c>
      <c r="V356" s="17">
        <v>0</v>
      </c>
      <c r="W356" s="17" t="s">
        <v>1020</v>
      </c>
      <c r="X356" s="17">
        <v>26.056799999999999</v>
      </c>
      <c r="Y356" s="17">
        <v>4</v>
      </c>
      <c r="Z356" s="17">
        <v>2016</v>
      </c>
      <c r="AA356" s="17" t="s">
        <v>22</v>
      </c>
      <c r="AB356" s="17" t="s">
        <v>1021</v>
      </c>
    </row>
    <row r="357" spans="1:28" x14ac:dyDescent="0.25">
      <c r="A357" s="17">
        <v>581</v>
      </c>
      <c r="B357" s="17" t="s">
        <v>2624</v>
      </c>
      <c r="C357" s="19">
        <v>42257</v>
      </c>
      <c r="D357" s="19">
        <v>42261</v>
      </c>
      <c r="E357" s="17" t="s">
        <v>5</v>
      </c>
      <c r="F357" s="17" t="s">
        <v>1113</v>
      </c>
      <c r="G357" s="17" t="s">
        <v>135</v>
      </c>
      <c r="H357" s="17" t="s">
        <v>8</v>
      </c>
      <c r="I357" s="17" t="s">
        <v>671</v>
      </c>
      <c r="J357" s="17" t="s">
        <v>795</v>
      </c>
      <c r="K357" s="17" t="s">
        <v>908</v>
      </c>
      <c r="L357" s="17">
        <v>90004</v>
      </c>
      <c r="M357" s="17" t="s">
        <v>957</v>
      </c>
      <c r="N357" s="17" t="s">
        <v>2625</v>
      </c>
      <c r="O357" s="17" t="s">
        <v>960</v>
      </c>
      <c r="P357" s="17" t="s">
        <v>1169</v>
      </c>
      <c r="Q357" s="17" t="s">
        <v>2626</v>
      </c>
      <c r="R357" s="17">
        <v>51.52</v>
      </c>
      <c r="S357" s="17">
        <v>4</v>
      </c>
      <c r="T357" s="17" t="s">
        <v>2627</v>
      </c>
      <c r="U357" s="17" t="s">
        <v>2628</v>
      </c>
      <c r="V357" s="17">
        <v>0</v>
      </c>
      <c r="W357" s="17" t="s">
        <v>1020</v>
      </c>
      <c r="X357" s="17">
        <v>1.5456000000000001</v>
      </c>
      <c r="Y357" s="17">
        <v>4</v>
      </c>
      <c r="Z357" s="17">
        <v>2015</v>
      </c>
      <c r="AA357" s="17" t="s">
        <v>23</v>
      </c>
      <c r="AB357" s="17" t="s">
        <v>1061</v>
      </c>
    </row>
    <row r="358" spans="1:28" x14ac:dyDescent="0.25">
      <c r="A358" s="17">
        <v>694</v>
      </c>
      <c r="B358" s="17" t="s">
        <v>1930</v>
      </c>
      <c r="C358" s="19">
        <v>42091</v>
      </c>
      <c r="D358" s="19">
        <v>42096</v>
      </c>
      <c r="E358" s="17" t="s">
        <v>5</v>
      </c>
      <c r="F358" s="17" t="s">
        <v>1647</v>
      </c>
      <c r="G358" s="17" t="s">
        <v>37</v>
      </c>
      <c r="H358" s="17" t="s">
        <v>8</v>
      </c>
      <c r="I358" s="17" t="s">
        <v>671</v>
      </c>
      <c r="J358" s="17" t="s">
        <v>795</v>
      </c>
      <c r="K358" s="17" t="s">
        <v>908</v>
      </c>
      <c r="L358" s="17">
        <v>90036</v>
      </c>
      <c r="M358" s="17" t="s">
        <v>957</v>
      </c>
      <c r="N358" s="17" t="s">
        <v>2629</v>
      </c>
      <c r="O358" s="17" t="s">
        <v>960</v>
      </c>
      <c r="P358" s="17" t="s">
        <v>965</v>
      </c>
      <c r="Q358" s="17" t="s">
        <v>2630</v>
      </c>
      <c r="R358" s="17">
        <v>33.4</v>
      </c>
      <c r="S358" s="17">
        <v>5</v>
      </c>
      <c r="T358" s="17" t="s">
        <v>2300</v>
      </c>
      <c r="U358" s="17" t="s">
        <v>2631</v>
      </c>
      <c r="V358" s="17">
        <v>0</v>
      </c>
      <c r="W358" s="17" t="s">
        <v>1020</v>
      </c>
      <c r="X358" s="17">
        <v>16.032</v>
      </c>
      <c r="Y358" s="17">
        <v>5</v>
      </c>
      <c r="Z358" s="17">
        <v>2015</v>
      </c>
      <c r="AA358" s="17" t="s">
        <v>19</v>
      </c>
      <c r="AB358" s="17" t="s">
        <v>1061</v>
      </c>
    </row>
    <row r="359" spans="1:28" x14ac:dyDescent="0.25">
      <c r="A359" s="17">
        <v>761</v>
      </c>
      <c r="B359" s="17" t="s">
        <v>2632</v>
      </c>
      <c r="C359" s="19">
        <v>42247</v>
      </c>
      <c r="D359" s="19">
        <v>42252</v>
      </c>
      <c r="E359" s="17" t="s">
        <v>5</v>
      </c>
      <c r="F359" s="17" t="s">
        <v>2633</v>
      </c>
      <c r="G359" s="17" t="s">
        <v>55</v>
      </c>
      <c r="H359" s="17" t="s">
        <v>8</v>
      </c>
      <c r="I359" s="17" t="s">
        <v>671</v>
      </c>
      <c r="J359" s="17" t="s">
        <v>795</v>
      </c>
      <c r="K359" s="17" t="s">
        <v>908</v>
      </c>
      <c r="L359" s="17">
        <v>90004</v>
      </c>
      <c r="M359" s="17" t="s">
        <v>957</v>
      </c>
      <c r="N359" s="17" t="s">
        <v>1514</v>
      </c>
      <c r="O359" s="17" t="s">
        <v>960</v>
      </c>
      <c r="P359" s="17" t="s">
        <v>965</v>
      </c>
      <c r="Q359" s="17" t="s">
        <v>1515</v>
      </c>
      <c r="R359" s="17">
        <v>58.32</v>
      </c>
      <c r="S359" s="17">
        <v>9</v>
      </c>
      <c r="T359" s="17" t="s">
        <v>1066</v>
      </c>
      <c r="U359" s="17" t="s">
        <v>1841</v>
      </c>
      <c r="V359" s="17">
        <v>0</v>
      </c>
      <c r="W359" s="17" t="s">
        <v>1020</v>
      </c>
      <c r="X359" s="17">
        <v>27.993600000000001</v>
      </c>
      <c r="Y359" s="17">
        <v>5</v>
      </c>
      <c r="Z359" s="17">
        <v>2015</v>
      </c>
      <c r="AA359" s="17" t="s">
        <v>13</v>
      </c>
      <c r="AB359" s="17" t="s">
        <v>1061</v>
      </c>
    </row>
    <row r="360" spans="1:28" x14ac:dyDescent="0.25">
      <c r="A360" s="17">
        <v>904</v>
      </c>
      <c r="B360" s="17" t="s">
        <v>2634</v>
      </c>
      <c r="C360" s="19">
        <v>42468</v>
      </c>
      <c r="D360" s="19">
        <v>42472</v>
      </c>
      <c r="E360" s="17" t="s">
        <v>5</v>
      </c>
      <c r="F360" s="17" t="s">
        <v>2635</v>
      </c>
      <c r="G360" s="17" t="s">
        <v>408</v>
      </c>
      <c r="H360" s="17" t="s">
        <v>8</v>
      </c>
      <c r="I360" s="17" t="s">
        <v>671</v>
      </c>
      <c r="J360" s="17" t="s">
        <v>795</v>
      </c>
      <c r="K360" s="17" t="s">
        <v>908</v>
      </c>
      <c r="L360" s="17">
        <v>90032</v>
      </c>
      <c r="M360" s="17" t="s">
        <v>957</v>
      </c>
      <c r="N360" s="17" t="s">
        <v>2636</v>
      </c>
      <c r="O360" s="17" t="s">
        <v>960</v>
      </c>
      <c r="P360" s="17" t="s">
        <v>965</v>
      </c>
      <c r="Q360" s="17" t="s">
        <v>2637</v>
      </c>
      <c r="R360" s="17">
        <v>20.04</v>
      </c>
      <c r="S360" s="17">
        <v>3</v>
      </c>
      <c r="T360" s="17" t="s">
        <v>2300</v>
      </c>
      <c r="U360" s="17" t="s">
        <v>2638</v>
      </c>
      <c r="V360" s="17">
        <v>0</v>
      </c>
      <c r="W360" s="17" t="s">
        <v>1020</v>
      </c>
      <c r="X360" s="17">
        <v>9.6191999999999993</v>
      </c>
      <c r="Y360" s="17">
        <v>4</v>
      </c>
      <c r="Z360" s="17">
        <v>2016</v>
      </c>
      <c r="AA360" s="17" t="s">
        <v>12</v>
      </c>
      <c r="AB360" s="17" t="s">
        <v>1021</v>
      </c>
    </row>
    <row r="361" spans="1:28" x14ac:dyDescent="0.25">
      <c r="A361" s="17">
        <v>905</v>
      </c>
      <c r="B361" s="17" t="s">
        <v>2634</v>
      </c>
      <c r="C361" s="19">
        <v>42468</v>
      </c>
      <c r="D361" s="19">
        <v>42472</v>
      </c>
      <c r="E361" s="17" t="s">
        <v>5</v>
      </c>
      <c r="F361" s="17" t="s">
        <v>2635</v>
      </c>
      <c r="G361" s="17" t="s">
        <v>408</v>
      </c>
      <c r="H361" s="17" t="s">
        <v>8</v>
      </c>
      <c r="I361" s="17" t="s">
        <v>671</v>
      </c>
      <c r="J361" s="17" t="s">
        <v>795</v>
      </c>
      <c r="K361" s="17" t="s">
        <v>908</v>
      </c>
      <c r="L361" s="17">
        <v>90032</v>
      </c>
      <c r="M361" s="17" t="s">
        <v>957</v>
      </c>
      <c r="N361" s="17" t="s">
        <v>2639</v>
      </c>
      <c r="O361" s="17" t="s">
        <v>960</v>
      </c>
      <c r="P361" s="17" t="s">
        <v>977</v>
      </c>
      <c r="Q361" s="17" t="s">
        <v>2640</v>
      </c>
      <c r="R361" s="17">
        <v>64.959999999999994</v>
      </c>
      <c r="S361" s="17">
        <v>2</v>
      </c>
      <c r="T361" s="17" t="s">
        <v>1117</v>
      </c>
      <c r="U361" s="17" t="s">
        <v>2641</v>
      </c>
      <c r="V361" s="17">
        <v>0</v>
      </c>
      <c r="W361" s="17" t="s">
        <v>1020</v>
      </c>
      <c r="X361" s="17">
        <v>2.5983999999999998</v>
      </c>
      <c r="Y361" s="17">
        <v>4</v>
      </c>
      <c r="Z361" s="17">
        <v>2016</v>
      </c>
      <c r="AA361" s="17" t="s">
        <v>12</v>
      </c>
      <c r="AB361" s="17" t="s">
        <v>1021</v>
      </c>
    </row>
    <row r="362" spans="1:28" x14ac:dyDescent="0.25">
      <c r="A362" s="17">
        <v>906</v>
      </c>
      <c r="B362" s="17" t="s">
        <v>2634</v>
      </c>
      <c r="C362" s="19">
        <v>42468</v>
      </c>
      <c r="D362" s="19">
        <v>42472</v>
      </c>
      <c r="E362" s="17" t="s">
        <v>5</v>
      </c>
      <c r="F362" s="17" t="s">
        <v>2635</v>
      </c>
      <c r="G362" s="17" t="s">
        <v>408</v>
      </c>
      <c r="H362" s="17" t="s">
        <v>8</v>
      </c>
      <c r="I362" s="17" t="s">
        <v>671</v>
      </c>
      <c r="J362" s="17" t="s">
        <v>795</v>
      </c>
      <c r="K362" s="17" t="s">
        <v>908</v>
      </c>
      <c r="L362" s="17">
        <v>90032</v>
      </c>
      <c r="M362" s="17" t="s">
        <v>957</v>
      </c>
      <c r="N362" s="17" t="s">
        <v>2642</v>
      </c>
      <c r="O362" s="17" t="s">
        <v>960</v>
      </c>
      <c r="P362" s="17" t="s">
        <v>965</v>
      </c>
      <c r="Q362" s="17" t="s">
        <v>2643</v>
      </c>
      <c r="R362" s="17">
        <v>12.96</v>
      </c>
      <c r="S362" s="17">
        <v>2</v>
      </c>
      <c r="T362" s="17" t="s">
        <v>1066</v>
      </c>
      <c r="U362" s="17" t="s">
        <v>1157</v>
      </c>
      <c r="V362" s="17">
        <v>0</v>
      </c>
      <c r="W362" s="17" t="s">
        <v>1020</v>
      </c>
      <c r="X362" s="17">
        <v>6.2207999999999997</v>
      </c>
      <c r="Y362" s="17">
        <v>4</v>
      </c>
      <c r="Z362" s="17">
        <v>2016</v>
      </c>
      <c r="AA362" s="17" t="s">
        <v>12</v>
      </c>
      <c r="AB362" s="17" t="s">
        <v>1021</v>
      </c>
    </row>
    <row r="363" spans="1:28" x14ac:dyDescent="0.25">
      <c r="A363" s="17">
        <v>1071</v>
      </c>
      <c r="B363" s="17" t="s">
        <v>2644</v>
      </c>
      <c r="C363" s="19">
        <v>42328</v>
      </c>
      <c r="D363" s="19">
        <v>42334</v>
      </c>
      <c r="E363" s="17" t="s">
        <v>5</v>
      </c>
      <c r="F363" s="17" t="s">
        <v>2645</v>
      </c>
      <c r="G363" s="17" t="s">
        <v>597</v>
      </c>
      <c r="H363" s="17" t="s">
        <v>10</v>
      </c>
      <c r="I363" s="17" t="s">
        <v>671</v>
      </c>
      <c r="J363" s="17" t="s">
        <v>795</v>
      </c>
      <c r="K363" s="17" t="s">
        <v>908</v>
      </c>
      <c r="L363" s="17">
        <v>90008</v>
      </c>
      <c r="M363" s="17" t="s">
        <v>957</v>
      </c>
      <c r="N363" s="17" t="s">
        <v>2646</v>
      </c>
      <c r="O363" s="17" t="s">
        <v>960</v>
      </c>
      <c r="P363" s="17" t="s">
        <v>1032</v>
      </c>
      <c r="Q363" s="17" t="s">
        <v>2647</v>
      </c>
      <c r="R363" s="17">
        <v>19.46</v>
      </c>
      <c r="S363" s="17">
        <v>7</v>
      </c>
      <c r="T363" s="17" t="s">
        <v>2648</v>
      </c>
      <c r="U363" s="17" t="s">
        <v>2649</v>
      </c>
      <c r="V363" s="17">
        <v>0</v>
      </c>
      <c r="W363" s="17" t="s">
        <v>1020</v>
      </c>
      <c r="X363" s="17">
        <v>5.0595999999999997</v>
      </c>
      <c r="Y363" s="17">
        <v>6</v>
      </c>
      <c r="Z363" s="17">
        <v>2015</v>
      </c>
      <c r="AA363" s="17" t="s">
        <v>21</v>
      </c>
      <c r="AB363" s="17" t="s">
        <v>1061</v>
      </c>
    </row>
    <row r="364" spans="1:28" x14ac:dyDescent="0.25">
      <c r="A364" s="17">
        <v>1221</v>
      </c>
      <c r="B364" s="17" t="s">
        <v>2650</v>
      </c>
      <c r="C364" s="19">
        <v>41832</v>
      </c>
      <c r="D364" s="19">
        <v>41836</v>
      </c>
      <c r="E364" s="17" t="s">
        <v>5</v>
      </c>
      <c r="F364" s="17" t="s">
        <v>1654</v>
      </c>
      <c r="G364" s="17" t="s">
        <v>90</v>
      </c>
      <c r="H364" s="17" t="s">
        <v>10</v>
      </c>
      <c r="I364" s="17" t="s">
        <v>671</v>
      </c>
      <c r="J364" s="17" t="s">
        <v>795</v>
      </c>
      <c r="K364" s="17" t="s">
        <v>908</v>
      </c>
      <c r="L364" s="17">
        <v>90036</v>
      </c>
      <c r="M364" s="17" t="s">
        <v>957</v>
      </c>
      <c r="N364" s="17" t="s">
        <v>2651</v>
      </c>
      <c r="O364" s="17" t="s">
        <v>960</v>
      </c>
      <c r="P364" s="17" t="s">
        <v>977</v>
      </c>
      <c r="Q364" s="17" t="s">
        <v>2652</v>
      </c>
      <c r="R364" s="17">
        <v>249.75</v>
      </c>
      <c r="S364" s="17">
        <v>9</v>
      </c>
      <c r="T364" s="17" t="s">
        <v>2653</v>
      </c>
      <c r="U364" s="17" t="s">
        <v>2654</v>
      </c>
      <c r="V364" s="17">
        <v>0</v>
      </c>
      <c r="W364" s="17" t="s">
        <v>1020</v>
      </c>
      <c r="X364" s="17">
        <v>44.954999999999998</v>
      </c>
      <c r="Y364" s="17">
        <v>4</v>
      </c>
      <c r="Z364" s="17">
        <v>2014</v>
      </c>
      <c r="AA364" s="17" t="s">
        <v>17</v>
      </c>
      <c r="AB364" s="17" t="s">
        <v>1079</v>
      </c>
    </row>
    <row r="365" spans="1:28" x14ac:dyDescent="0.25">
      <c r="A365" s="17">
        <v>1315</v>
      </c>
      <c r="B365" s="17" t="s">
        <v>1941</v>
      </c>
      <c r="C365" s="19">
        <v>42722</v>
      </c>
      <c r="D365" s="19">
        <v>42727</v>
      </c>
      <c r="E365" s="17" t="s">
        <v>5</v>
      </c>
      <c r="F365" s="17" t="s">
        <v>1942</v>
      </c>
      <c r="G365" s="17" t="s">
        <v>291</v>
      </c>
      <c r="H365" s="17" t="s">
        <v>9</v>
      </c>
      <c r="I365" s="17" t="s">
        <v>671</v>
      </c>
      <c r="J365" s="17" t="s">
        <v>795</v>
      </c>
      <c r="K365" s="17" t="s">
        <v>908</v>
      </c>
      <c r="L365" s="17">
        <v>90032</v>
      </c>
      <c r="M365" s="17" t="s">
        <v>957</v>
      </c>
      <c r="N365" s="17" t="s">
        <v>2655</v>
      </c>
      <c r="O365" s="17" t="s">
        <v>960</v>
      </c>
      <c r="P365" s="17" t="s">
        <v>965</v>
      </c>
      <c r="Q365" s="17" t="s">
        <v>2656</v>
      </c>
      <c r="R365" s="17">
        <v>38.880000000000003</v>
      </c>
      <c r="S365" s="17">
        <v>6</v>
      </c>
      <c r="T365" s="17" t="s">
        <v>1066</v>
      </c>
      <c r="U365" s="17" t="s">
        <v>1335</v>
      </c>
      <c r="V365" s="17">
        <v>0</v>
      </c>
      <c r="W365" s="17" t="s">
        <v>1020</v>
      </c>
      <c r="X365" s="17">
        <v>18.662400000000002</v>
      </c>
      <c r="Y365" s="17">
        <v>5</v>
      </c>
      <c r="Z365" s="17">
        <v>2016</v>
      </c>
      <c r="AA365" s="17" t="s">
        <v>14</v>
      </c>
      <c r="AB365" s="17" t="s">
        <v>1021</v>
      </c>
    </row>
    <row r="366" spans="1:28" x14ac:dyDescent="0.25">
      <c r="A366" s="17">
        <v>1317</v>
      </c>
      <c r="B366" s="17" t="s">
        <v>1941</v>
      </c>
      <c r="C366" s="19">
        <v>42722</v>
      </c>
      <c r="D366" s="19">
        <v>42727</v>
      </c>
      <c r="E366" s="17" t="s">
        <v>5</v>
      </c>
      <c r="F366" s="17" t="s">
        <v>1942</v>
      </c>
      <c r="G366" s="17" t="s">
        <v>291</v>
      </c>
      <c r="H366" s="17" t="s">
        <v>9</v>
      </c>
      <c r="I366" s="17" t="s">
        <v>671</v>
      </c>
      <c r="J366" s="17" t="s">
        <v>795</v>
      </c>
      <c r="K366" s="17" t="s">
        <v>908</v>
      </c>
      <c r="L366" s="17">
        <v>90032</v>
      </c>
      <c r="M366" s="17" t="s">
        <v>957</v>
      </c>
      <c r="N366" s="17" t="s">
        <v>2538</v>
      </c>
      <c r="O366" s="17" t="s">
        <v>960</v>
      </c>
      <c r="P366" s="17" t="s">
        <v>1169</v>
      </c>
      <c r="Q366" s="17" t="s">
        <v>2539</v>
      </c>
      <c r="R366" s="17">
        <v>579.29999999999995</v>
      </c>
      <c r="S366" s="17">
        <v>5</v>
      </c>
      <c r="T366" s="17" t="s">
        <v>2540</v>
      </c>
      <c r="U366" s="17" t="s">
        <v>2657</v>
      </c>
      <c r="V366" s="17">
        <v>0</v>
      </c>
      <c r="W366" s="17" t="s">
        <v>1020</v>
      </c>
      <c r="X366" s="17">
        <v>28.965</v>
      </c>
      <c r="Y366" s="17">
        <v>5</v>
      </c>
      <c r="Z366" s="17">
        <v>2016</v>
      </c>
      <c r="AA366" s="17" t="s">
        <v>14</v>
      </c>
      <c r="AB366" s="17" t="s">
        <v>1021</v>
      </c>
    </row>
    <row r="367" spans="1:28" x14ac:dyDescent="0.25">
      <c r="A367" s="17">
        <v>1473</v>
      </c>
      <c r="B367" s="17" t="s">
        <v>2658</v>
      </c>
      <c r="C367" s="19">
        <v>42927</v>
      </c>
      <c r="D367" s="19">
        <v>42931</v>
      </c>
      <c r="E367" s="17" t="s">
        <v>5</v>
      </c>
      <c r="F367" s="17" t="s">
        <v>2659</v>
      </c>
      <c r="G367" s="17" t="s">
        <v>369</v>
      </c>
      <c r="H367" s="17" t="s">
        <v>9</v>
      </c>
      <c r="I367" s="17" t="s">
        <v>671</v>
      </c>
      <c r="J367" s="17" t="s">
        <v>795</v>
      </c>
      <c r="K367" s="17" t="s">
        <v>908</v>
      </c>
      <c r="L367" s="17">
        <v>90004</v>
      </c>
      <c r="M367" s="17" t="s">
        <v>957</v>
      </c>
      <c r="N367" s="17" t="s">
        <v>2660</v>
      </c>
      <c r="O367" s="17" t="s">
        <v>960</v>
      </c>
      <c r="P367" s="17" t="s">
        <v>1266</v>
      </c>
      <c r="Q367" s="17" t="s">
        <v>2661</v>
      </c>
      <c r="R367" s="17">
        <v>8.67</v>
      </c>
      <c r="S367" s="17">
        <v>3</v>
      </c>
      <c r="T367" s="17" t="s">
        <v>2253</v>
      </c>
      <c r="U367" s="17" t="s">
        <v>2662</v>
      </c>
      <c r="V367" s="17">
        <v>0</v>
      </c>
      <c r="W367" s="17" t="s">
        <v>1020</v>
      </c>
      <c r="X367" s="17">
        <v>4.0749000000000004</v>
      </c>
      <c r="Y367" s="17">
        <v>4</v>
      </c>
      <c r="Z367" s="17">
        <v>2017</v>
      </c>
      <c r="AA367" s="17" t="s">
        <v>17</v>
      </c>
      <c r="AB367" s="17" t="s">
        <v>1036</v>
      </c>
    </row>
    <row r="368" spans="1:28" x14ac:dyDescent="0.25">
      <c r="A368" s="17">
        <v>1505</v>
      </c>
      <c r="B368" s="17" t="s">
        <v>2663</v>
      </c>
      <c r="C368" s="19">
        <v>42217</v>
      </c>
      <c r="D368" s="19">
        <v>42223</v>
      </c>
      <c r="E368" s="17" t="s">
        <v>5</v>
      </c>
      <c r="F368" s="17" t="s">
        <v>2664</v>
      </c>
      <c r="G368" s="17" t="s">
        <v>513</v>
      </c>
      <c r="H368" s="17" t="s">
        <v>10</v>
      </c>
      <c r="I368" s="17" t="s">
        <v>671</v>
      </c>
      <c r="J368" s="17" t="s">
        <v>795</v>
      </c>
      <c r="K368" s="17" t="s">
        <v>908</v>
      </c>
      <c r="L368" s="17">
        <v>90004</v>
      </c>
      <c r="M368" s="17" t="s">
        <v>957</v>
      </c>
      <c r="N368" s="17" t="s">
        <v>1457</v>
      </c>
      <c r="O368" s="17" t="s">
        <v>960</v>
      </c>
      <c r="P368" s="17" t="s">
        <v>1032</v>
      </c>
      <c r="Q368" s="17" t="s">
        <v>1458</v>
      </c>
      <c r="R368" s="17">
        <v>6.72</v>
      </c>
      <c r="S368" s="17">
        <v>4</v>
      </c>
      <c r="T368" s="17" t="s">
        <v>1459</v>
      </c>
      <c r="U368" s="17" t="s">
        <v>1460</v>
      </c>
      <c r="V368" s="17">
        <v>0</v>
      </c>
      <c r="W368" s="17" t="s">
        <v>1020</v>
      </c>
      <c r="X368" s="17">
        <v>3.36</v>
      </c>
      <c r="Y368" s="17">
        <v>6</v>
      </c>
      <c r="Z368" s="17">
        <v>2015</v>
      </c>
      <c r="AA368" s="17" t="s">
        <v>13</v>
      </c>
      <c r="AB368" s="17" t="s">
        <v>1061</v>
      </c>
    </row>
    <row r="369" spans="1:28" x14ac:dyDescent="0.25">
      <c r="A369" s="17">
        <v>1698</v>
      </c>
      <c r="B369" s="17" t="s">
        <v>2665</v>
      </c>
      <c r="C369" s="19">
        <v>42365</v>
      </c>
      <c r="D369" s="19">
        <v>42369</v>
      </c>
      <c r="E369" s="17" t="s">
        <v>5</v>
      </c>
      <c r="F369" s="17" t="s">
        <v>2666</v>
      </c>
      <c r="G369" s="17" t="s">
        <v>75</v>
      </c>
      <c r="H369" s="17" t="s">
        <v>8</v>
      </c>
      <c r="I369" s="17" t="s">
        <v>671</v>
      </c>
      <c r="J369" s="17" t="s">
        <v>795</v>
      </c>
      <c r="K369" s="17" t="s">
        <v>908</v>
      </c>
      <c r="L369" s="17">
        <v>90008</v>
      </c>
      <c r="M369" s="17" t="s">
        <v>957</v>
      </c>
      <c r="N369" s="17" t="s">
        <v>1363</v>
      </c>
      <c r="O369" s="17" t="s">
        <v>960</v>
      </c>
      <c r="P369" s="17" t="s">
        <v>973</v>
      </c>
      <c r="Q369" s="17" t="s">
        <v>1364</v>
      </c>
      <c r="R369" s="17">
        <v>106.96</v>
      </c>
      <c r="S369" s="17">
        <v>2</v>
      </c>
      <c r="T369" s="17" t="s">
        <v>1365</v>
      </c>
      <c r="U369" s="17" t="s">
        <v>1366</v>
      </c>
      <c r="V369" s="17">
        <v>0</v>
      </c>
      <c r="W369" s="17" t="s">
        <v>1020</v>
      </c>
      <c r="X369" s="17">
        <v>31.0184</v>
      </c>
      <c r="Y369" s="17">
        <v>4</v>
      </c>
      <c r="Z369" s="17">
        <v>2015</v>
      </c>
      <c r="AA369" s="17" t="s">
        <v>14</v>
      </c>
      <c r="AB369" s="17" t="s">
        <v>1061</v>
      </c>
    </row>
    <row r="370" spans="1:28" x14ac:dyDescent="0.25">
      <c r="A370" s="17">
        <v>1699</v>
      </c>
      <c r="B370" s="17" t="s">
        <v>2665</v>
      </c>
      <c r="C370" s="19">
        <v>42365</v>
      </c>
      <c r="D370" s="19">
        <v>42369</v>
      </c>
      <c r="E370" s="17" t="s">
        <v>5</v>
      </c>
      <c r="F370" s="17" t="s">
        <v>2666</v>
      </c>
      <c r="G370" s="17" t="s">
        <v>75</v>
      </c>
      <c r="H370" s="17" t="s">
        <v>8</v>
      </c>
      <c r="I370" s="17" t="s">
        <v>671</v>
      </c>
      <c r="J370" s="17" t="s">
        <v>795</v>
      </c>
      <c r="K370" s="17" t="s">
        <v>908</v>
      </c>
      <c r="L370" s="17">
        <v>90008</v>
      </c>
      <c r="M370" s="17" t="s">
        <v>957</v>
      </c>
      <c r="N370" s="17" t="s">
        <v>2667</v>
      </c>
      <c r="O370" s="17" t="s">
        <v>960</v>
      </c>
      <c r="P370" s="17" t="s">
        <v>1266</v>
      </c>
      <c r="Q370" s="17" t="s">
        <v>2668</v>
      </c>
      <c r="R370" s="17">
        <v>21.56</v>
      </c>
      <c r="S370" s="17">
        <v>7</v>
      </c>
      <c r="T370" s="17" t="s">
        <v>1863</v>
      </c>
      <c r="U370" s="17" t="s">
        <v>2669</v>
      </c>
      <c r="V370" s="17">
        <v>0</v>
      </c>
      <c r="W370" s="17" t="s">
        <v>1020</v>
      </c>
      <c r="X370" s="17">
        <v>10.348800000000001</v>
      </c>
      <c r="Y370" s="17">
        <v>4</v>
      </c>
      <c r="Z370" s="17">
        <v>2015</v>
      </c>
      <c r="AA370" s="17" t="s">
        <v>14</v>
      </c>
      <c r="AB370" s="17" t="s">
        <v>1061</v>
      </c>
    </row>
    <row r="371" spans="1:28" x14ac:dyDescent="0.25">
      <c r="A371" s="17">
        <v>1778</v>
      </c>
      <c r="B371" s="17" t="s">
        <v>2670</v>
      </c>
      <c r="C371" s="19">
        <v>42332</v>
      </c>
      <c r="D371" s="19">
        <v>42336</v>
      </c>
      <c r="E371" s="17" t="s">
        <v>5</v>
      </c>
      <c r="F371" s="17" t="s">
        <v>2671</v>
      </c>
      <c r="G371" s="17" t="s">
        <v>183</v>
      </c>
      <c r="H371" s="17" t="s">
        <v>8</v>
      </c>
      <c r="I371" s="17" t="s">
        <v>671</v>
      </c>
      <c r="J371" s="17" t="s">
        <v>795</v>
      </c>
      <c r="K371" s="17" t="s">
        <v>908</v>
      </c>
      <c r="L371" s="17">
        <v>90004</v>
      </c>
      <c r="M371" s="17" t="s">
        <v>957</v>
      </c>
      <c r="N371" s="17" t="s">
        <v>1607</v>
      </c>
      <c r="O371" s="17" t="s">
        <v>960</v>
      </c>
      <c r="P371" s="17" t="s">
        <v>965</v>
      </c>
      <c r="Q371" s="17" t="s">
        <v>1608</v>
      </c>
      <c r="R371" s="17">
        <v>368.91</v>
      </c>
      <c r="S371" s="17">
        <v>9</v>
      </c>
      <c r="T371" s="17" t="s">
        <v>1609</v>
      </c>
      <c r="U371" s="17" t="s">
        <v>2672</v>
      </c>
      <c r="V371" s="17">
        <v>0</v>
      </c>
      <c r="W371" s="17" t="s">
        <v>1020</v>
      </c>
      <c r="X371" s="17">
        <v>180.76589999999999</v>
      </c>
      <c r="Y371" s="17">
        <v>4</v>
      </c>
      <c r="Z371" s="17">
        <v>2015</v>
      </c>
      <c r="AA371" s="17" t="s">
        <v>21</v>
      </c>
      <c r="AB371" s="17" t="s">
        <v>1061</v>
      </c>
    </row>
    <row r="372" spans="1:28" x14ac:dyDescent="0.25">
      <c r="A372" s="17">
        <v>1779</v>
      </c>
      <c r="B372" s="17" t="s">
        <v>2670</v>
      </c>
      <c r="C372" s="19">
        <v>42332</v>
      </c>
      <c r="D372" s="19">
        <v>42336</v>
      </c>
      <c r="E372" s="17" t="s">
        <v>5</v>
      </c>
      <c r="F372" s="17" t="s">
        <v>2671</v>
      </c>
      <c r="G372" s="17" t="s">
        <v>183</v>
      </c>
      <c r="H372" s="17" t="s">
        <v>8</v>
      </c>
      <c r="I372" s="17" t="s">
        <v>671</v>
      </c>
      <c r="J372" s="17" t="s">
        <v>795</v>
      </c>
      <c r="K372" s="17" t="s">
        <v>908</v>
      </c>
      <c r="L372" s="17">
        <v>90004</v>
      </c>
      <c r="M372" s="17" t="s">
        <v>957</v>
      </c>
      <c r="N372" s="17" t="s">
        <v>1797</v>
      </c>
      <c r="O372" s="17" t="s">
        <v>960</v>
      </c>
      <c r="P372" s="17" t="s">
        <v>1032</v>
      </c>
      <c r="Q372" s="17" t="s">
        <v>1798</v>
      </c>
      <c r="R372" s="17">
        <v>14.7</v>
      </c>
      <c r="S372" s="17">
        <v>5</v>
      </c>
      <c r="T372" s="17" t="s">
        <v>1039</v>
      </c>
      <c r="U372" s="17" t="s">
        <v>2673</v>
      </c>
      <c r="V372" s="17">
        <v>0</v>
      </c>
      <c r="W372" s="17" t="s">
        <v>1020</v>
      </c>
      <c r="X372" s="17">
        <v>6.6150000000000002</v>
      </c>
      <c r="Y372" s="17">
        <v>4</v>
      </c>
      <c r="Z372" s="17">
        <v>2015</v>
      </c>
      <c r="AA372" s="17" t="s">
        <v>21</v>
      </c>
      <c r="AB372" s="17" t="s">
        <v>1061</v>
      </c>
    </row>
    <row r="373" spans="1:28" x14ac:dyDescent="0.25">
      <c r="A373" s="17">
        <v>1856</v>
      </c>
      <c r="B373" s="17" t="s">
        <v>2674</v>
      </c>
      <c r="C373" s="19">
        <v>41803</v>
      </c>
      <c r="D373" s="19">
        <v>41807</v>
      </c>
      <c r="E373" s="17" t="s">
        <v>5</v>
      </c>
      <c r="F373" s="17" t="s">
        <v>2675</v>
      </c>
      <c r="G373" s="17" t="s">
        <v>252</v>
      </c>
      <c r="H373" s="17" t="s">
        <v>9</v>
      </c>
      <c r="I373" s="17" t="s">
        <v>671</v>
      </c>
      <c r="J373" s="17" t="s">
        <v>795</v>
      </c>
      <c r="K373" s="17" t="s">
        <v>908</v>
      </c>
      <c r="L373" s="17">
        <v>90032</v>
      </c>
      <c r="M373" s="17" t="s">
        <v>957</v>
      </c>
      <c r="N373" s="17" t="s">
        <v>2676</v>
      </c>
      <c r="O373" s="17" t="s">
        <v>960</v>
      </c>
      <c r="P373" s="17" t="s">
        <v>1032</v>
      </c>
      <c r="Q373" s="17" t="s">
        <v>1649</v>
      </c>
      <c r="R373" s="17">
        <v>14.52</v>
      </c>
      <c r="S373" s="17">
        <v>3</v>
      </c>
      <c r="T373" s="17" t="s">
        <v>2677</v>
      </c>
      <c r="U373" s="17" t="s">
        <v>2678</v>
      </c>
      <c r="V373" s="17">
        <v>0</v>
      </c>
      <c r="W373" s="17" t="s">
        <v>1020</v>
      </c>
      <c r="X373" s="17">
        <v>4.7915999999999999</v>
      </c>
      <c r="Y373" s="17">
        <v>4</v>
      </c>
      <c r="Z373" s="17">
        <v>2014</v>
      </c>
      <c r="AA373" s="17" t="s">
        <v>18</v>
      </c>
      <c r="AB373" s="17" t="s">
        <v>1079</v>
      </c>
    </row>
    <row r="374" spans="1:28" x14ac:dyDescent="0.25">
      <c r="A374" s="17">
        <v>2083</v>
      </c>
      <c r="B374" s="17" t="s">
        <v>2679</v>
      </c>
      <c r="C374" s="19">
        <v>42789</v>
      </c>
      <c r="D374" s="19">
        <v>42795</v>
      </c>
      <c r="E374" s="17" t="s">
        <v>5</v>
      </c>
      <c r="F374" s="17" t="s">
        <v>2012</v>
      </c>
      <c r="G374" s="17" t="s">
        <v>159</v>
      </c>
      <c r="H374" s="17" t="s">
        <v>8</v>
      </c>
      <c r="I374" s="17" t="s">
        <v>671</v>
      </c>
      <c r="J374" s="17" t="s">
        <v>795</v>
      </c>
      <c r="K374" s="17" t="s">
        <v>908</v>
      </c>
      <c r="L374" s="17">
        <v>90008</v>
      </c>
      <c r="M374" s="17" t="s">
        <v>957</v>
      </c>
      <c r="N374" s="17" t="s">
        <v>2542</v>
      </c>
      <c r="O374" s="17" t="s">
        <v>960</v>
      </c>
      <c r="P374" s="17" t="s">
        <v>965</v>
      </c>
      <c r="Q374" s="17" t="s">
        <v>2543</v>
      </c>
      <c r="R374" s="17">
        <v>37.44</v>
      </c>
      <c r="S374" s="17">
        <v>6</v>
      </c>
      <c r="T374" s="17" t="s">
        <v>2544</v>
      </c>
      <c r="U374" s="17" t="s">
        <v>2680</v>
      </c>
      <c r="V374" s="17">
        <v>0</v>
      </c>
      <c r="W374" s="17" t="s">
        <v>1020</v>
      </c>
      <c r="X374" s="17">
        <v>16.847999999999999</v>
      </c>
      <c r="Y374" s="17">
        <v>6</v>
      </c>
      <c r="Z374" s="17">
        <v>2017</v>
      </c>
      <c r="AA374" s="17" t="s">
        <v>15</v>
      </c>
      <c r="AB374" s="17" t="s">
        <v>1036</v>
      </c>
    </row>
    <row r="375" spans="1:28" x14ac:dyDescent="0.25">
      <c r="A375" s="17">
        <v>2447</v>
      </c>
      <c r="B375" s="17" t="s">
        <v>2681</v>
      </c>
      <c r="C375" s="19">
        <v>42272</v>
      </c>
      <c r="D375" s="19">
        <v>42278</v>
      </c>
      <c r="E375" s="17" t="s">
        <v>5</v>
      </c>
      <c r="F375" s="17" t="s">
        <v>2682</v>
      </c>
      <c r="G375" s="17" t="s">
        <v>65</v>
      </c>
      <c r="H375" s="17" t="s">
        <v>8</v>
      </c>
      <c r="I375" s="17" t="s">
        <v>671</v>
      </c>
      <c r="J375" s="17" t="s">
        <v>795</v>
      </c>
      <c r="K375" s="17" t="s">
        <v>908</v>
      </c>
      <c r="L375" s="17">
        <v>90004</v>
      </c>
      <c r="M375" s="17" t="s">
        <v>957</v>
      </c>
      <c r="N375" s="17" t="s">
        <v>2683</v>
      </c>
      <c r="O375" s="17" t="s">
        <v>960</v>
      </c>
      <c r="P375" s="17" t="s">
        <v>1224</v>
      </c>
      <c r="Q375" s="17" t="s">
        <v>2684</v>
      </c>
      <c r="R375" s="17">
        <v>17.48</v>
      </c>
      <c r="S375" s="17">
        <v>2</v>
      </c>
      <c r="T375" s="17" t="s">
        <v>2685</v>
      </c>
      <c r="U375" s="17" t="s">
        <v>2686</v>
      </c>
      <c r="V375" s="17">
        <v>0</v>
      </c>
      <c r="W375" s="17" t="s">
        <v>1020</v>
      </c>
      <c r="X375" s="17">
        <v>8.2156000000000002</v>
      </c>
      <c r="Y375" s="17">
        <v>6</v>
      </c>
      <c r="Z375" s="17">
        <v>2015</v>
      </c>
      <c r="AA375" s="17" t="s">
        <v>23</v>
      </c>
      <c r="AB375" s="17" t="s">
        <v>1061</v>
      </c>
    </row>
    <row r="376" spans="1:28" x14ac:dyDescent="0.25">
      <c r="A376" s="17">
        <v>2589</v>
      </c>
      <c r="B376" s="17" t="s">
        <v>2687</v>
      </c>
      <c r="C376" s="19">
        <v>42495</v>
      </c>
      <c r="D376" s="19">
        <v>42499</v>
      </c>
      <c r="E376" s="17" t="s">
        <v>5</v>
      </c>
      <c r="F376" s="17" t="s">
        <v>2688</v>
      </c>
      <c r="G376" s="17" t="s">
        <v>80</v>
      </c>
      <c r="H376" s="17" t="s">
        <v>10</v>
      </c>
      <c r="I376" s="17" t="s">
        <v>671</v>
      </c>
      <c r="J376" s="17" t="s">
        <v>795</v>
      </c>
      <c r="K376" s="17" t="s">
        <v>908</v>
      </c>
      <c r="L376" s="17">
        <v>90004</v>
      </c>
      <c r="M376" s="17" t="s">
        <v>957</v>
      </c>
      <c r="N376" s="17" t="s">
        <v>1407</v>
      </c>
      <c r="O376" s="17" t="s">
        <v>960</v>
      </c>
      <c r="P376" s="17" t="s">
        <v>977</v>
      </c>
      <c r="Q376" s="17" t="s">
        <v>1408</v>
      </c>
      <c r="R376" s="17">
        <v>5.98</v>
      </c>
      <c r="S376" s="17">
        <v>1</v>
      </c>
      <c r="T376" s="17" t="s">
        <v>1409</v>
      </c>
      <c r="U376" s="17" t="s">
        <v>2689</v>
      </c>
      <c r="V376" s="17">
        <v>0</v>
      </c>
      <c r="W376" s="17" t="s">
        <v>1020</v>
      </c>
      <c r="X376" s="17">
        <v>1.0165999999999999</v>
      </c>
      <c r="Y376" s="17">
        <v>4</v>
      </c>
      <c r="Z376" s="17">
        <v>2016</v>
      </c>
      <c r="AA376" s="17" t="s">
        <v>20</v>
      </c>
      <c r="AB376" s="17" t="s">
        <v>1021</v>
      </c>
    </row>
    <row r="377" spans="1:28" x14ac:dyDescent="0.25">
      <c r="A377" s="17">
        <v>2836</v>
      </c>
      <c r="B377" s="17" t="s">
        <v>2690</v>
      </c>
      <c r="C377" s="19">
        <v>43050</v>
      </c>
      <c r="D377" s="19">
        <v>43055</v>
      </c>
      <c r="E377" s="17" t="s">
        <v>5</v>
      </c>
      <c r="F377" s="17" t="s">
        <v>2691</v>
      </c>
      <c r="G377" s="17" t="s">
        <v>279</v>
      </c>
      <c r="H377" s="17" t="s">
        <v>8</v>
      </c>
      <c r="I377" s="17" t="s">
        <v>671</v>
      </c>
      <c r="J377" s="17" t="s">
        <v>795</v>
      </c>
      <c r="K377" s="17" t="s">
        <v>908</v>
      </c>
      <c r="L377" s="17">
        <v>90036</v>
      </c>
      <c r="M377" s="17" t="s">
        <v>957</v>
      </c>
      <c r="N377" s="17" t="s">
        <v>2692</v>
      </c>
      <c r="O377" s="17" t="s">
        <v>960</v>
      </c>
      <c r="P377" s="17" t="s">
        <v>973</v>
      </c>
      <c r="Q377" s="17" t="s">
        <v>2693</v>
      </c>
      <c r="R377" s="17">
        <v>10.89</v>
      </c>
      <c r="S377" s="17">
        <v>1</v>
      </c>
      <c r="T377" s="17" t="s">
        <v>2694</v>
      </c>
      <c r="U377" s="17" t="s">
        <v>2695</v>
      </c>
      <c r="V377" s="17">
        <v>0</v>
      </c>
      <c r="W377" s="17" t="s">
        <v>1020</v>
      </c>
      <c r="X377" s="17">
        <v>2.8313999999999999</v>
      </c>
      <c r="Y377" s="17">
        <v>5</v>
      </c>
      <c r="Z377" s="17">
        <v>2017</v>
      </c>
      <c r="AA377" s="17" t="s">
        <v>21</v>
      </c>
      <c r="AB377" s="17" t="s">
        <v>1036</v>
      </c>
    </row>
    <row r="378" spans="1:28" x14ac:dyDescent="0.25">
      <c r="A378" s="17">
        <v>2837</v>
      </c>
      <c r="B378" s="17" t="s">
        <v>2690</v>
      </c>
      <c r="C378" s="19">
        <v>43050</v>
      </c>
      <c r="D378" s="19">
        <v>43055</v>
      </c>
      <c r="E378" s="17" t="s">
        <v>5</v>
      </c>
      <c r="F378" s="17" t="s">
        <v>2691</v>
      </c>
      <c r="G378" s="17" t="s">
        <v>279</v>
      </c>
      <c r="H378" s="17" t="s">
        <v>8</v>
      </c>
      <c r="I378" s="17" t="s">
        <v>671</v>
      </c>
      <c r="J378" s="17" t="s">
        <v>795</v>
      </c>
      <c r="K378" s="17" t="s">
        <v>908</v>
      </c>
      <c r="L378" s="17">
        <v>90036</v>
      </c>
      <c r="M378" s="17" t="s">
        <v>957</v>
      </c>
      <c r="N378" s="17" t="s">
        <v>2696</v>
      </c>
      <c r="O378" s="17" t="s">
        <v>960</v>
      </c>
      <c r="P378" s="17" t="s">
        <v>965</v>
      </c>
      <c r="Q378" s="17" t="s">
        <v>2697</v>
      </c>
      <c r="R378" s="17">
        <v>19.440000000000001</v>
      </c>
      <c r="S378" s="17">
        <v>3</v>
      </c>
      <c r="T378" s="17" t="s">
        <v>1066</v>
      </c>
      <c r="U378" s="17" t="s">
        <v>1216</v>
      </c>
      <c r="V378" s="17">
        <v>0</v>
      </c>
      <c r="W378" s="17" t="s">
        <v>1020</v>
      </c>
      <c r="X378" s="17">
        <v>9.3312000000000008</v>
      </c>
      <c r="Y378" s="17">
        <v>5</v>
      </c>
      <c r="Z378" s="17">
        <v>2017</v>
      </c>
      <c r="AA378" s="17" t="s">
        <v>21</v>
      </c>
      <c r="AB378" s="17" t="s">
        <v>1036</v>
      </c>
    </row>
    <row r="379" spans="1:28" x14ac:dyDescent="0.25">
      <c r="A379" s="17">
        <v>2873</v>
      </c>
      <c r="B379" s="17" t="s">
        <v>2698</v>
      </c>
      <c r="C379" s="19">
        <v>42901</v>
      </c>
      <c r="D379" s="19">
        <v>42906</v>
      </c>
      <c r="E379" s="17" t="s">
        <v>5</v>
      </c>
      <c r="F379" s="17" t="s">
        <v>2699</v>
      </c>
      <c r="G379" s="17" t="s">
        <v>2700</v>
      </c>
      <c r="H379" s="17" t="s">
        <v>8</v>
      </c>
      <c r="I379" s="17" t="s">
        <v>671</v>
      </c>
      <c r="J379" s="17" t="s">
        <v>795</v>
      </c>
      <c r="K379" s="17" t="s">
        <v>908</v>
      </c>
      <c r="L379" s="17">
        <v>90036</v>
      </c>
      <c r="M379" s="17" t="s">
        <v>957</v>
      </c>
      <c r="N379" s="17" t="s">
        <v>2701</v>
      </c>
      <c r="O379" s="17" t="s">
        <v>960</v>
      </c>
      <c r="P379" s="17" t="s">
        <v>1032</v>
      </c>
      <c r="Q379" s="17" t="s">
        <v>2702</v>
      </c>
      <c r="R379" s="17">
        <v>4.26</v>
      </c>
      <c r="S379" s="17">
        <v>1</v>
      </c>
      <c r="T379" s="17" t="s">
        <v>2703</v>
      </c>
      <c r="U379" s="17" t="s">
        <v>2704</v>
      </c>
      <c r="V379" s="17">
        <v>0</v>
      </c>
      <c r="W379" s="17" t="s">
        <v>1020</v>
      </c>
      <c r="X379" s="17">
        <v>1.7465999999999999</v>
      </c>
      <c r="Y379" s="17">
        <v>5</v>
      </c>
      <c r="Z379" s="17">
        <v>2017</v>
      </c>
      <c r="AA379" s="17" t="s">
        <v>18</v>
      </c>
      <c r="AB379" s="17" t="s">
        <v>1036</v>
      </c>
    </row>
    <row r="380" spans="1:28" x14ac:dyDescent="0.25">
      <c r="A380" s="17">
        <v>2960</v>
      </c>
      <c r="B380" s="17" t="s">
        <v>2705</v>
      </c>
      <c r="C380" s="19">
        <v>42362</v>
      </c>
      <c r="D380" s="19">
        <v>42367</v>
      </c>
      <c r="E380" s="17" t="s">
        <v>5</v>
      </c>
      <c r="F380" s="17" t="s">
        <v>2706</v>
      </c>
      <c r="G380" s="17" t="s">
        <v>374</v>
      </c>
      <c r="H380" s="17" t="s">
        <v>8</v>
      </c>
      <c r="I380" s="17" t="s">
        <v>671</v>
      </c>
      <c r="J380" s="17" t="s">
        <v>795</v>
      </c>
      <c r="K380" s="17" t="s">
        <v>908</v>
      </c>
      <c r="L380" s="17">
        <v>90032</v>
      </c>
      <c r="M380" s="17" t="s">
        <v>957</v>
      </c>
      <c r="N380" s="17" t="s">
        <v>2707</v>
      </c>
      <c r="O380" s="17" t="s">
        <v>960</v>
      </c>
      <c r="P380" s="17" t="s">
        <v>1075</v>
      </c>
      <c r="Q380" s="17" t="s">
        <v>2708</v>
      </c>
      <c r="R380" s="17">
        <v>45.92</v>
      </c>
      <c r="S380" s="17">
        <v>4</v>
      </c>
      <c r="T380" s="17" t="s">
        <v>2467</v>
      </c>
      <c r="U380" s="17" t="s">
        <v>2709</v>
      </c>
      <c r="V380" s="17">
        <v>0</v>
      </c>
      <c r="W380" s="17" t="s">
        <v>1020</v>
      </c>
      <c r="X380" s="17">
        <v>21.5824</v>
      </c>
      <c r="Y380" s="17">
        <v>5</v>
      </c>
      <c r="Z380" s="17">
        <v>2015</v>
      </c>
      <c r="AA380" s="17" t="s">
        <v>14</v>
      </c>
      <c r="AB380" s="17" t="s">
        <v>1061</v>
      </c>
    </row>
    <row r="381" spans="1:28" x14ac:dyDescent="0.25">
      <c r="A381" s="17">
        <v>3421</v>
      </c>
      <c r="B381" s="17" t="s">
        <v>1993</v>
      </c>
      <c r="C381" s="19">
        <v>42518</v>
      </c>
      <c r="D381" s="19">
        <v>42524</v>
      </c>
      <c r="E381" s="17" t="s">
        <v>5</v>
      </c>
      <c r="F381" s="17" t="s">
        <v>1281</v>
      </c>
      <c r="G381" s="17" t="s">
        <v>157</v>
      </c>
      <c r="H381" s="17" t="s">
        <v>8</v>
      </c>
      <c r="I381" s="17" t="s">
        <v>671</v>
      </c>
      <c r="J381" s="17" t="s">
        <v>795</v>
      </c>
      <c r="K381" s="17" t="s">
        <v>908</v>
      </c>
      <c r="L381" s="17">
        <v>90004</v>
      </c>
      <c r="M381" s="17" t="s">
        <v>957</v>
      </c>
      <c r="N381" s="17" t="s">
        <v>2710</v>
      </c>
      <c r="O381" s="17" t="s">
        <v>960</v>
      </c>
      <c r="P381" s="17" t="s">
        <v>973</v>
      </c>
      <c r="Q381" s="17" t="s">
        <v>2711</v>
      </c>
      <c r="R381" s="17">
        <v>262.24</v>
      </c>
      <c r="S381" s="17">
        <v>2</v>
      </c>
      <c r="T381" s="17" t="s">
        <v>2712</v>
      </c>
      <c r="U381" s="17" t="s">
        <v>2713</v>
      </c>
      <c r="V381" s="17">
        <v>0</v>
      </c>
      <c r="W381" s="17" t="s">
        <v>1020</v>
      </c>
      <c r="X381" s="17">
        <v>78.671999999999997</v>
      </c>
      <c r="Y381" s="17">
        <v>6</v>
      </c>
      <c r="Z381" s="17">
        <v>2016</v>
      </c>
      <c r="AA381" s="17" t="s">
        <v>20</v>
      </c>
      <c r="AB381" s="17" t="s">
        <v>1021</v>
      </c>
    </row>
    <row r="382" spans="1:28" x14ac:dyDescent="0.25">
      <c r="A382" s="17">
        <v>3422</v>
      </c>
      <c r="B382" s="17" t="s">
        <v>1993</v>
      </c>
      <c r="C382" s="19">
        <v>42518</v>
      </c>
      <c r="D382" s="19">
        <v>42524</v>
      </c>
      <c r="E382" s="17" t="s">
        <v>5</v>
      </c>
      <c r="F382" s="17" t="s">
        <v>1281</v>
      </c>
      <c r="G382" s="17" t="s">
        <v>157</v>
      </c>
      <c r="H382" s="17" t="s">
        <v>8</v>
      </c>
      <c r="I382" s="17" t="s">
        <v>671</v>
      </c>
      <c r="J382" s="17" t="s">
        <v>795</v>
      </c>
      <c r="K382" s="17" t="s">
        <v>908</v>
      </c>
      <c r="L382" s="17">
        <v>90004</v>
      </c>
      <c r="M382" s="17" t="s">
        <v>957</v>
      </c>
      <c r="N382" s="17" t="s">
        <v>2714</v>
      </c>
      <c r="O382" s="17" t="s">
        <v>960</v>
      </c>
      <c r="P382" s="17" t="s">
        <v>965</v>
      </c>
      <c r="Q382" s="17" t="s">
        <v>2715</v>
      </c>
      <c r="R382" s="17">
        <v>182.72</v>
      </c>
      <c r="S382" s="17">
        <v>8</v>
      </c>
      <c r="T382" s="17" t="s">
        <v>1284</v>
      </c>
      <c r="U382" s="17" t="s">
        <v>2716</v>
      </c>
      <c r="V382" s="17">
        <v>0</v>
      </c>
      <c r="W382" s="17" t="s">
        <v>1020</v>
      </c>
      <c r="X382" s="17">
        <v>84.051199999999994</v>
      </c>
      <c r="Y382" s="17">
        <v>6</v>
      </c>
      <c r="Z382" s="17">
        <v>2016</v>
      </c>
      <c r="AA382" s="17" t="s">
        <v>20</v>
      </c>
      <c r="AB382" s="17" t="s">
        <v>1021</v>
      </c>
    </row>
    <row r="383" spans="1:28" x14ac:dyDescent="0.25">
      <c r="A383" s="17">
        <v>3498</v>
      </c>
      <c r="B383" s="17" t="s">
        <v>2717</v>
      </c>
      <c r="C383" s="19">
        <v>42590</v>
      </c>
      <c r="D383" s="19">
        <v>42597</v>
      </c>
      <c r="E383" s="17" t="s">
        <v>5</v>
      </c>
      <c r="F383" s="17" t="s">
        <v>2718</v>
      </c>
      <c r="G383" s="17" t="s">
        <v>130</v>
      </c>
      <c r="H383" s="17" t="s">
        <v>10</v>
      </c>
      <c r="I383" s="17" t="s">
        <v>671</v>
      </c>
      <c r="J383" s="17" t="s">
        <v>795</v>
      </c>
      <c r="K383" s="17" t="s">
        <v>908</v>
      </c>
      <c r="L383" s="17">
        <v>90036</v>
      </c>
      <c r="M383" s="17" t="s">
        <v>957</v>
      </c>
      <c r="N383" s="17" t="s">
        <v>2719</v>
      </c>
      <c r="O383" s="17" t="s">
        <v>960</v>
      </c>
      <c r="P383" s="17" t="s">
        <v>973</v>
      </c>
      <c r="Q383" s="17" t="s">
        <v>2720</v>
      </c>
      <c r="R383" s="17">
        <v>487.92</v>
      </c>
      <c r="S383" s="17">
        <v>6</v>
      </c>
      <c r="T383" s="17" t="s">
        <v>2721</v>
      </c>
      <c r="U383" s="17" t="s">
        <v>2722</v>
      </c>
      <c r="V383" s="17">
        <v>0</v>
      </c>
      <c r="W383" s="17" t="s">
        <v>1020</v>
      </c>
      <c r="X383" s="17">
        <v>136.61760000000001</v>
      </c>
      <c r="Y383" s="17">
        <v>7</v>
      </c>
      <c r="Z383" s="17">
        <v>2016</v>
      </c>
      <c r="AA383" s="17" t="s">
        <v>13</v>
      </c>
      <c r="AB383" s="17" t="s">
        <v>1021</v>
      </c>
    </row>
    <row r="384" spans="1:28" x14ac:dyDescent="0.25">
      <c r="A384" s="17">
        <v>3557</v>
      </c>
      <c r="B384" s="17" t="s">
        <v>2723</v>
      </c>
      <c r="C384" s="19">
        <v>43070</v>
      </c>
      <c r="D384" s="19">
        <v>43074</v>
      </c>
      <c r="E384" s="17" t="s">
        <v>5</v>
      </c>
      <c r="F384" s="17" t="s">
        <v>2724</v>
      </c>
      <c r="G384" s="17" t="s">
        <v>2725</v>
      </c>
      <c r="H384" s="17" t="s">
        <v>8</v>
      </c>
      <c r="I384" s="17" t="s">
        <v>671</v>
      </c>
      <c r="J384" s="17" t="s">
        <v>795</v>
      </c>
      <c r="K384" s="17" t="s">
        <v>908</v>
      </c>
      <c r="L384" s="17">
        <v>90008</v>
      </c>
      <c r="M384" s="17" t="s">
        <v>957</v>
      </c>
      <c r="N384" s="17" t="s">
        <v>2726</v>
      </c>
      <c r="O384" s="17" t="s">
        <v>960</v>
      </c>
      <c r="P384" s="17" t="s">
        <v>965</v>
      </c>
      <c r="Q384" s="17" t="s">
        <v>2727</v>
      </c>
      <c r="R384" s="17">
        <v>45.36</v>
      </c>
      <c r="S384" s="17">
        <v>7</v>
      </c>
      <c r="T384" s="17" t="s">
        <v>1066</v>
      </c>
      <c r="U384" s="17" t="s">
        <v>1067</v>
      </c>
      <c r="V384" s="17">
        <v>0</v>
      </c>
      <c r="W384" s="17" t="s">
        <v>1020</v>
      </c>
      <c r="X384" s="17">
        <v>21.7728</v>
      </c>
      <c r="Y384" s="17">
        <v>4</v>
      </c>
      <c r="Z384" s="17">
        <v>2017</v>
      </c>
      <c r="AA384" s="17" t="s">
        <v>14</v>
      </c>
      <c r="AB384" s="17" t="s">
        <v>1036</v>
      </c>
    </row>
    <row r="385" spans="1:28" x14ac:dyDescent="0.25">
      <c r="A385" s="17">
        <v>3620</v>
      </c>
      <c r="B385" s="17" t="s">
        <v>2728</v>
      </c>
      <c r="C385" s="19">
        <v>42982</v>
      </c>
      <c r="D385" s="19">
        <v>42986</v>
      </c>
      <c r="E385" s="17" t="s">
        <v>5</v>
      </c>
      <c r="F385" s="17" t="s">
        <v>2729</v>
      </c>
      <c r="G385" s="17" t="s">
        <v>529</v>
      </c>
      <c r="H385" s="17" t="s">
        <v>8</v>
      </c>
      <c r="I385" s="17" t="s">
        <v>671</v>
      </c>
      <c r="J385" s="17" t="s">
        <v>795</v>
      </c>
      <c r="K385" s="17" t="s">
        <v>908</v>
      </c>
      <c r="L385" s="17">
        <v>90004</v>
      </c>
      <c r="M385" s="17" t="s">
        <v>957</v>
      </c>
      <c r="N385" s="17" t="s">
        <v>1234</v>
      </c>
      <c r="O385" s="17" t="s">
        <v>960</v>
      </c>
      <c r="P385" s="17" t="s">
        <v>977</v>
      </c>
      <c r="Q385" s="17" t="s">
        <v>1235</v>
      </c>
      <c r="R385" s="17">
        <v>217.85</v>
      </c>
      <c r="S385" s="17">
        <v>5</v>
      </c>
      <c r="T385" s="17" t="s">
        <v>1236</v>
      </c>
      <c r="U385" s="17" t="s">
        <v>2730</v>
      </c>
      <c r="V385" s="17">
        <v>0</v>
      </c>
      <c r="W385" s="17" t="s">
        <v>1020</v>
      </c>
      <c r="X385" s="17">
        <v>65.355000000000004</v>
      </c>
      <c r="Y385" s="17">
        <v>4</v>
      </c>
      <c r="Z385" s="17">
        <v>2017</v>
      </c>
      <c r="AA385" s="17" t="s">
        <v>23</v>
      </c>
      <c r="AB385" s="17" t="s">
        <v>1036</v>
      </c>
    </row>
    <row r="386" spans="1:28" x14ac:dyDescent="0.25">
      <c r="A386" s="17">
        <v>3971</v>
      </c>
      <c r="B386" s="17" t="s">
        <v>2731</v>
      </c>
      <c r="C386" s="19">
        <v>41965</v>
      </c>
      <c r="D386" s="19">
        <v>41969</v>
      </c>
      <c r="E386" s="17" t="s">
        <v>5</v>
      </c>
      <c r="F386" s="17" t="s">
        <v>2732</v>
      </c>
      <c r="G386" s="17" t="s">
        <v>615</v>
      </c>
      <c r="H386" s="17" t="s">
        <v>8</v>
      </c>
      <c r="I386" s="17" t="s">
        <v>671</v>
      </c>
      <c r="J386" s="17" t="s">
        <v>795</v>
      </c>
      <c r="K386" s="17" t="s">
        <v>908</v>
      </c>
      <c r="L386" s="17">
        <v>90036</v>
      </c>
      <c r="M386" s="17" t="s">
        <v>957</v>
      </c>
      <c r="N386" s="17" t="s">
        <v>2733</v>
      </c>
      <c r="O386" s="17" t="s">
        <v>960</v>
      </c>
      <c r="P386" s="17" t="s">
        <v>965</v>
      </c>
      <c r="Q386" s="17" t="s">
        <v>2734</v>
      </c>
      <c r="R386" s="17">
        <v>53.82</v>
      </c>
      <c r="S386" s="17">
        <v>9</v>
      </c>
      <c r="T386" s="17" t="s">
        <v>1409</v>
      </c>
      <c r="U386" s="17" t="s">
        <v>2735</v>
      </c>
      <c r="V386" s="17">
        <v>0</v>
      </c>
      <c r="W386" s="17" t="s">
        <v>1020</v>
      </c>
      <c r="X386" s="17">
        <v>24.219000000000001</v>
      </c>
      <c r="Y386" s="17">
        <v>4</v>
      </c>
      <c r="Z386" s="17">
        <v>2014</v>
      </c>
      <c r="AA386" s="17" t="s">
        <v>21</v>
      </c>
      <c r="AB386" s="17" t="s">
        <v>1079</v>
      </c>
    </row>
    <row r="387" spans="1:28" x14ac:dyDescent="0.25">
      <c r="A387" s="17">
        <v>4118</v>
      </c>
      <c r="B387" s="17" t="s">
        <v>2736</v>
      </c>
      <c r="C387" s="19">
        <v>42332</v>
      </c>
      <c r="D387" s="19">
        <v>42337</v>
      </c>
      <c r="E387" s="17" t="s">
        <v>5</v>
      </c>
      <c r="F387" s="17" t="s">
        <v>2737</v>
      </c>
      <c r="G387" s="17" t="s">
        <v>637</v>
      </c>
      <c r="H387" s="17" t="s">
        <v>8</v>
      </c>
      <c r="I387" s="17" t="s">
        <v>671</v>
      </c>
      <c r="J387" s="17" t="s">
        <v>795</v>
      </c>
      <c r="K387" s="17" t="s">
        <v>908</v>
      </c>
      <c r="L387" s="17">
        <v>90036</v>
      </c>
      <c r="M387" s="17" t="s">
        <v>957</v>
      </c>
      <c r="N387" s="17" t="s">
        <v>1064</v>
      </c>
      <c r="O387" s="17" t="s">
        <v>960</v>
      </c>
      <c r="P387" s="17" t="s">
        <v>965</v>
      </c>
      <c r="Q387" s="17" t="s">
        <v>1065</v>
      </c>
      <c r="R387" s="17">
        <v>19.440000000000001</v>
      </c>
      <c r="S387" s="17">
        <v>3</v>
      </c>
      <c r="T387" s="17" t="s">
        <v>1066</v>
      </c>
      <c r="U387" s="17" t="s">
        <v>1216</v>
      </c>
      <c r="V387" s="17">
        <v>0</v>
      </c>
      <c r="W387" s="17" t="s">
        <v>1020</v>
      </c>
      <c r="X387" s="17">
        <v>9.3312000000000008</v>
      </c>
      <c r="Y387" s="17">
        <v>5</v>
      </c>
      <c r="Z387" s="17">
        <v>2015</v>
      </c>
      <c r="AA387" s="17" t="s">
        <v>21</v>
      </c>
      <c r="AB387" s="17" t="s">
        <v>1061</v>
      </c>
    </row>
    <row r="388" spans="1:28" x14ac:dyDescent="0.25">
      <c r="A388" s="17">
        <v>4119</v>
      </c>
      <c r="B388" s="17" t="s">
        <v>2736</v>
      </c>
      <c r="C388" s="19">
        <v>42332</v>
      </c>
      <c r="D388" s="19">
        <v>42337</v>
      </c>
      <c r="E388" s="17" t="s">
        <v>5</v>
      </c>
      <c r="F388" s="17" t="s">
        <v>2737</v>
      </c>
      <c r="G388" s="17" t="s">
        <v>637</v>
      </c>
      <c r="H388" s="17" t="s">
        <v>8</v>
      </c>
      <c r="I388" s="17" t="s">
        <v>671</v>
      </c>
      <c r="J388" s="17" t="s">
        <v>795</v>
      </c>
      <c r="K388" s="17" t="s">
        <v>908</v>
      </c>
      <c r="L388" s="17">
        <v>90036</v>
      </c>
      <c r="M388" s="17" t="s">
        <v>957</v>
      </c>
      <c r="N388" s="17" t="s">
        <v>2738</v>
      </c>
      <c r="O388" s="17" t="s">
        <v>960</v>
      </c>
      <c r="P388" s="17" t="s">
        <v>977</v>
      </c>
      <c r="Q388" s="17" t="s">
        <v>2739</v>
      </c>
      <c r="R388" s="17">
        <v>454.86</v>
      </c>
      <c r="S388" s="17">
        <v>7</v>
      </c>
      <c r="T388" s="17" t="s">
        <v>2740</v>
      </c>
      <c r="U388" s="17" t="s">
        <v>2741</v>
      </c>
      <c r="V388" s="17">
        <v>0</v>
      </c>
      <c r="W388" s="17" t="s">
        <v>1020</v>
      </c>
      <c r="X388" s="17">
        <v>54.583199999999998</v>
      </c>
      <c r="Y388" s="17">
        <v>5</v>
      </c>
      <c r="Z388" s="17">
        <v>2015</v>
      </c>
      <c r="AA388" s="17" t="s">
        <v>21</v>
      </c>
      <c r="AB388" s="17" t="s">
        <v>1061</v>
      </c>
    </row>
    <row r="389" spans="1:28" x14ac:dyDescent="0.25">
      <c r="A389" s="17">
        <v>4137</v>
      </c>
      <c r="B389" s="17" t="s">
        <v>2742</v>
      </c>
      <c r="C389" s="19">
        <v>43010</v>
      </c>
      <c r="D389" s="19">
        <v>43016</v>
      </c>
      <c r="E389" s="17" t="s">
        <v>5</v>
      </c>
      <c r="F389" s="17" t="s">
        <v>2743</v>
      </c>
      <c r="G389" s="17" t="s">
        <v>512</v>
      </c>
      <c r="H389" s="17" t="s">
        <v>10</v>
      </c>
      <c r="I389" s="17" t="s">
        <v>671</v>
      </c>
      <c r="J389" s="17" t="s">
        <v>795</v>
      </c>
      <c r="K389" s="17" t="s">
        <v>908</v>
      </c>
      <c r="L389" s="17">
        <v>90036</v>
      </c>
      <c r="M389" s="17" t="s">
        <v>957</v>
      </c>
      <c r="N389" s="17" t="s">
        <v>2744</v>
      </c>
      <c r="O389" s="17" t="s">
        <v>960</v>
      </c>
      <c r="P389" s="17" t="s">
        <v>977</v>
      </c>
      <c r="Q389" s="17" t="s">
        <v>2745</v>
      </c>
      <c r="R389" s="17">
        <v>1575.14</v>
      </c>
      <c r="S389" s="17">
        <v>7</v>
      </c>
      <c r="T389" s="17" t="s">
        <v>2746</v>
      </c>
      <c r="U389" s="17" t="s">
        <v>2747</v>
      </c>
      <c r="V389" s="17">
        <v>0</v>
      </c>
      <c r="W389" s="17" t="s">
        <v>1020</v>
      </c>
      <c r="X389" s="17">
        <v>204.76820000000001</v>
      </c>
      <c r="Y389" s="17">
        <v>6</v>
      </c>
      <c r="Z389" s="17">
        <v>2017</v>
      </c>
      <c r="AA389" s="17" t="s">
        <v>22</v>
      </c>
      <c r="AB389" s="17" t="s">
        <v>1036</v>
      </c>
    </row>
    <row r="390" spans="1:28" x14ac:dyDescent="0.25">
      <c r="A390" s="17">
        <v>4217</v>
      </c>
      <c r="B390" s="17" t="s">
        <v>2748</v>
      </c>
      <c r="C390" s="19">
        <v>42053</v>
      </c>
      <c r="D390" s="19">
        <v>42057</v>
      </c>
      <c r="E390" s="17" t="s">
        <v>5</v>
      </c>
      <c r="F390" s="17" t="s">
        <v>2749</v>
      </c>
      <c r="G390" s="17" t="s">
        <v>58</v>
      </c>
      <c r="H390" s="17" t="s">
        <v>9</v>
      </c>
      <c r="I390" s="17" t="s">
        <v>671</v>
      </c>
      <c r="J390" s="17" t="s">
        <v>795</v>
      </c>
      <c r="K390" s="17" t="s">
        <v>908</v>
      </c>
      <c r="L390" s="17">
        <v>90004</v>
      </c>
      <c r="M390" s="17" t="s">
        <v>957</v>
      </c>
      <c r="N390" s="17" t="s">
        <v>2750</v>
      </c>
      <c r="O390" s="17" t="s">
        <v>960</v>
      </c>
      <c r="P390" s="17" t="s">
        <v>1266</v>
      </c>
      <c r="Q390" s="17" t="s">
        <v>2751</v>
      </c>
      <c r="R390" s="17">
        <v>9.24</v>
      </c>
      <c r="S390" s="17">
        <v>3</v>
      </c>
      <c r="T390" s="17" t="s">
        <v>1863</v>
      </c>
      <c r="U390" s="17" t="s">
        <v>2072</v>
      </c>
      <c r="V390" s="17">
        <v>0</v>
      </c>
      <c r="W390" s="17" t="s">
        <v>1020</v>
      </c>
      <c r="X390" s="17">
        <v>4.4352</v>
      </c>
      <c r="Y390" s="17">
        <v>4</v>
      </c>
      <c r="Z390" s="17">
        <v>2015</v>
      </c>
      <c r="AA390" s="17" t="s">
        <v>15</v>
      </c>
      <c r="AB390" s="17" t="s">
        <v>1061</v>
      </c>
    </row>
    <row r="391" spans="1:28" x14ac:dyDescent="0.25">
      <c r="A391" s="17">
        <v>4241</v>
      </c>
      <c r="B391" s="17" t="s">
        <v>2752</v>
      </c>
      <c r="C391" s="19">
        <v>41902</v>
      </c>
      <c r="D391" s="19">
        <v>41908</v>
      </c>
      <c r="E391" s="17" t="s">
        <v>5</v>
      </c>
      <c r="F391" s="17" t="s">
        <v>2753</v>
      </c>
      <c r="G391" s="17" t="s">
        <v>2754</v>
      </c>
      <c r="H391" s="17" t="s">
        <v>10</v>
      </c>
      <c r="I391" s="17" t="s">
        <v>671</v>
      </c>
      <c r="J391" s="17" t="s">
        <v>795</v>
      </c>
      <c r="K391" s="17" t="s">
        <v>908</v>
      </c>
      <c r="L391" s="17">
        <v>90004</v>
      </c>
      <c r="M391" s="17" t="s">
        <v>957</v>
      </c>
      <c r="N391" s="17" t="s">
        <v>2755</v>
      </c>
      <c r="O391" s="17" t="s">
        <v>960</v>
      </c>
      <c r="P391" s="17" t="s">
        <v>973</v>
      </c>
      <c r="Q391" s="17" t="s">
        <v>2756</v>
      </c>
      <c r="R391" s="17">
        <v>43.92</v>
      </c>
      <c r="S391" s="17">
        <v>4</v>
      </c>
      <c r="T391" s="17" t="s">
        <v>2757</v>
      </c>
      <c r="U391" s="17" t="s">
        <v>2758</v>
      </c>
      <c r="V391" s="17">
        <v>0</v>
      </c>
      <c r="W391" s="17" t="s">
        <v>1020</v>
      </c>
      <c r="X391" s="17">
        <v>11.8584</v>
      </c>
      <c r="Y391" s="17">
        <v>6</v>
      </c>
      <c r="Z391" s="17">
        <v>2014</v>
      </c>
      <c r="AA391" s="17" t="s">
        <v>23</v>
      </c>
      <c r="AB391" s="17" t="s">
        <v>1079</v>
      </c>
    </row>
    <row r="392" spans="1:28" x14ac:dyDescent="0.25">
      <c r="A392" s="17">
        <v>4297</v>
      </c>
      <c r="B392" s="17" t="s">
        <v>2759</v>
      </c>
      <c r="C392" s="19">
        <v>42982</v>
      </c>
      <c r="D392" s="19">
        <v>42988</v>
      </c>
      <c r="E392" s="17" t="s">
        <v>5</v>
      </c>
      <c r="F392" s="17" t="s">
        <v>1451</v>
      </c>
      <c r="G392" s="17" t="s">
        <v>632</v>
      </c>
      <c r="H392" s="17" t="s">
        <v>9</v>
      </c>
      <c r="I392" s="17" t="s">
        <v>671</v>
      </c>
      <c r="J392" s="17" t="s">
        <v>795</v>
      </c>
      <c r="K392" s="17" t="s">
        <v>908</v>
      </c>
      <c r="L392" s="17">
        <v>90032</v>
      </c>
      <c r="M392" s="17" t="s">
        <v>957</v>
      </c>
      <c r="N392" s="17" t="s">
        <v>2760</v>
      </c>
      <c r="O392" s="17" t="s">
        <v>960</v>
      </c>
      <c r="P392" s="17" t="s">
        <v>977</v>
      </c>
      <c r="Q392" s="17" t="s">
        <v>2761</v>
      </c>
      <c r="R392" s="17">
        <v>54.32</v>
      </c>
      <c r="S392" s="17">
        <v>4</v>
      </c>
      <c r="T392" s="17" t="s">
        <v>2762</v>
      </c>
      <c r="U392" s="17" t="s">
        <v>2763</v>
      </c>
      <c r="V392" s="17">
        <v>0</v>
      </c>
      <c r="W392" s="17" t="s">
        <v>1020</v>
      </c>
      <c r="X392" s="17">
        <v>0.54320000000000002</v>
      </c>
      <c r="Y392" s="17">
        <v>6</v>
      </c>
      <c r="Z392" s="17">
        <v>2017</v>
      </c>
      <c r="AA392" s="17" t="s">
        <v>23</v>
      </c>
      <c r="AB392" s="17" t="s">
        <v>1036</v>
      </c>
    </row>
    <row r="393" spans="1:28" x14ac:dyDescent="0.25">
      <c r="A393" s="17">
        <v>4410</v>
      </c>
      <c r="B393" s="17" t="s">
        <v>2764</v>
      </c>
      <c r="C393" s="19">
        <v>41765</v>
      </c>
      <c r="D393" s="19">
        <v>41770</v>
      </c>
      <c r="E393" s="17" t="s">
        <v>5</v>
      </c>
      <c r="F393" s="17" t="s">
        <v>1192</v>
      </c>
      <c r="G393" s="17" t="s">
        <v>604</v>
      </c>
      <c r="H393" s="17" t="s">
        <v>10</v>
      </c>
      <c r="I393" s="17" t="s">
        <v>671</v>
      </c>
      <c r="J393" s="17" t="s">
        <v>795</v>
      </c>
      <c r="K393" s="17" t="s">
        <v>908</v>
      </c>
      <c r="L393" s="17">
        <v>90004</v>
      </c>
      <c r="M393" s="17" t="s">
        <v>957</v>
      </c>
      <c r="N393" s="17" t="s">
        <v>2251</v>
      </c>
      <c r="O393" s="17" t="s">
        <v>960</v>
      </c>
      <c r="P393" s="17" t="s">
        <v>1266</v>
      </c>
      <c r="Q393" s="17" t="s">
        <v>2252</v>
      </c>
      <c r="R393" s="17">
        <v>5.78</v>
      </c>
      <c r="S393" s="17">
        <v>2</v>
      </c>
      <c r="T393" s="17" t="s">
        <v>2253</v>
      </c>
      <c r="U393" s="17" t="s">
        <v>2765</v>
      </c>
      <c r="V393" s="17">
        <v>0</v>
      </c>
      <c r="W393" s="17" t="s">
        <v>1020</v>
      </c>
      <c r="X393" s="17">
        <v>2.7166000000000001</v>
      </c>
      <c r="Y393" s="17">
        <v>5</v>
      </c>
      <c r="Z393" s="17">
        <v>2014</v>
      </c>
      <c r="AA393" s="17" t="s">
        <v>20</v>
      </c>
      <c r="AB393" s="17" t="s">
        <v>1079</v>
      </c>
    </row>
    <row r="394" spans="1:28" x14ac:dyDescent="0.25">
      <c r="A394" s="17">
        <v>4411</v>
      </c>
      <c r="B394" s="17" t="s">
        <v>2764</v>
      </c>
      <c r="C394" s="19">
        <v>41765</v>
      </c>
      <c r="D394" s="19">
        <v>41770</v>
      </c>
      <c r="E394" s="17" t="s">
        <v>5</v>
      </c>
      <c r="F394" s="17" t="s">
        <v>1192</v>
      </c>
      <c r="G394" s="17" t="s">
        <v>604</v>
      </c>
      <c r="H394" s="17" t="s">
        <v>10</v>
      </c>
      <c r="I394" s="17" t="s">
        <v>671</v>
      </c>
      <c r="J394" s="17" t="s">
        <v>795</v>
      </c>
      <c r="K394" s="17" t="s">
        <v>908</v>
      </c>
      <c r="L394" s="17">
        <v>90004</v>
      </c>
      <c r="M394" s="17" t="s">
        <v>957</v>
      </c>
      <c r="N394" s="17" t="s">
        <v>2766</v>
      </c>
      <c r="O394" s="17" t="s">
        <v>960</v>
      </c>
      <c r="P394" s="17" t="s">
        <v>1032</v>
      </c>
      <c r="Q394" s="17" t="s">
        <v>2767</v>
      </c>
      <c r="R394" s="17">
        <v>107.94</v>
      </c>
      <c r="S394" s="17">
        <v>6</v>
      </c>
      <c r="T394" s="17" t="s">
        <v>2768</v>
      </c>
      <c r="U394" s="17" t="s">
        <v>2769</v>
      </c>
      <c r="V394" s="17">
        <v>0</v>
      </c>
      <c r="W394" s="17" t="s">
        <v>1020</v>
      </c>
      <c r="X394" s="17">
        <v>30.223199999999999</v>
      </c>
      <c r="Y394" s="17">
        <v>5</v>
      </c>
      <c r="Z394" s="17">
        <v>2014</v>
      </c>
      <c r="AA394" s="17" t="s">
        <v>20</v>
      </c>
      <c r="AB394" s="17" t="s">
        <v>1079</v>
      </c>
    </row>
    <row r="395" spans="1:28" x14ac:dyDescent="0.25">
      <c r="A395" s="17">
        <v>4450</v>
      </c>
      <c r="B395" s="17" t="s">
        <v>2019</v>
      </c>
      <c r="C395" s="19">
        <v>42174</v>
      </c>
      <c r="D395" s="19">
        <v>42178</v>
      </c>
      <c r="E395" s="17" t="s">
        <v>5</v>
      </c>
      <c r="F395" s="17" t="s">
        <v>1920</v>
      </c>
      <c r="G395" s="17" t="s">
        <v>409</v>
      </c>
      <c r="H395" s="17" t="s">
        <v>8</v>
      </c>
      <c r="I395" s="17" t="s">
        <v>671</v>
      </c>
      <c r="J395" s="17" t="s">
        <v>795</v>
      </c>
      <c r="K395" s="17" t="s">
        <v>908</v>
      </c>
      <c r="L395" s="17">
        <v>90032</v>
      </c>
      <c r="M395" s="17" t="s">
        <v>957</v>
      </c>
      <c r="N395" s="17" t="s">
        <v>2770</v>
      </c>
      <c r="O395" s="17" t="s">
        <v>960</v>
      </c>
      <c r="P395" s="17" t="s">
        <v>965</v>
      </c>
      <c r="Q395" s="17" t="s">
        <v>2771</v>
      </c>
      <c r="R395" s="17">
        <v>6.48</v>
      </c>
      <c r="S395" s="17">
        <v>1</v>
      </c>
      <c r="T395" s="17" t="s">
        <v>1066</v>
      </c>
      <c r="U395" s="17" t="s">
        <v>1531</v>
      </c>
      <c r="V395" s="17">
        <v>0</v>
      </c>
      <c r="W395" s="17" t="s">
        <v>1020</v>
      </c>
      <c r="X395" s="17">
        <v>3.1103999999999998</v>
      </c>
      <c r="Y395" s="17">
        <v>4</v>
      </c>
      <c r="Z395" s="17">
        <v>2015</v>
      </c>
      <c r="AA395" s="17" t="s">
        <v>18</v>
      </c>
      <c r="AB395" s="17" t="s">
        <v>1061</v>
      </c>
    </row>
    <row r="396" spans="1:28" x14ac:dyDescent="0.25">
      <c r="A396" s="17">
        <v>4451</v>
      </c>
      <c r="B396" s="17" t="s">
        <v>2019</v>
      </c>
      <c r="C396" s="19">
        <v>42174</v>
      </c>
      <c r="D396" s="19">
        <v>42178</v>
      </c>
      <c r="E396" s="17" t="s">
        <v>5</v>
      </c>
      <c r="F396" s="17" t="s">
        <v>1920</v>
      </c>
      <c r="G396" s="17" t="s">
        <v>409</v>
      </c>
      <c r="H396" s="17" t="s">
        <v>8</v>
      </c>
      <c r="I396" s="17" t="s">
        <v>671</v>
      </c>
      <c r="J396" s="17" t="s">
        <v>795</v>
      </c>
      <c r="K396" s="17" t="s">
        <v>908</v>
      </c>
      <c r="L396" s="17">
        <v>90032</v>
      </c>
      <c r="M396" s="17" t="s">
        <v>957</v>
      </c>
      <c r="N396" s="17" t="s">
        <v>2772</v>
      </c>
      <c r="O396" s="17" t="s">
        <v>960</v>
      </c>
      <c r="P396" s="17" t="s">
        <v>1224</v>
      </c>
      <c r="Q396" s="17" t="s">
        <v>2773</v>
      </c>
      <c r="R396" s="17">
        <v>186.69</v>
      </c>
      <c r="S396" s="17">
        <v>3</v>
      </c>
      <c r="T396" s="17" t="s">
        <v>2774</v>
      </c>
      <c r="U396" s="17" t="s">
        <v>2775</v>
      </c>
      <c r="V396" s="17">
        <v>0</v>
      </c>
      <c r="W396" s="17" t="s">
        <v>1020</v>
      </c>
      <c r="X396" s="17">
        <v>87.744299999999996</v>
      </c>
      <c r="Y396" s="17">
        <v>4</v>
      </c>
      <c r="Z396" s="17">
        <v>2015</v>
      </c>
      <c r="AA396" s="17" t="s">
        <v>18</v>
      </c>
      <c r="AB396" s="17" t="s">
        <v>1061</v>
      </c>
    </row>
    <row r="397" spans="1:28" x14ac:dyDescent="0.25">
      <c r="A397" s="17">
        <v>4497</v>
      </c>
      <c r="B397" s="17" t="s">
        <v>2776</v>
      </c>
      <c r="C397" s="19">
        <v>42904</v>
      </c>
      <c r="D397" s="19">
        <v>42909</v>
      </c>
      <c r="E397" s="17" t="s">
        <v>5</v>
      </c>
      <c r="F397" s="17" t="s">
        <v>2777</v>
      </c>
      <c r="G397" s="17" t="s">
        <v>163</v>
      </c>
      <c r="H397" s="17" t="s">
        <v>8</v>
      </c>
      <c r="I397" s="17" t="s">
        <v>671</v>
      </c>
      <c r="J397" s="17" t="s">
        <v>795</v>
      </c>
      <c r="K397" s="17" t="s">
        <v>908</v>
      </c>
      <c r="L397" s="17">
        <v>90032</v>
      </c>
      <c r="M397" s="17" t="s">
        <v>957</v>
      </c>
      <c r="N397" s="17" t="s">
        <v>2778</v>
      </c>
      <c r="O397" s="17" t="s">
        <v>960</v>
      </c>
      <c r="P397" s="17" t="s">
        <v>965</v>
      </c>
      <c r="Q397" s="17" t="s">
        <v>2779</v>
      </c>
      <c r="R397" s="17">
        <v>38.880000000000003</v>
      </c>
      <c r="S397" s="17">
        <v>6</v>
      </c>
      <c r="T397" s="17" t="s">
        <v>1066</v>
      </c>
      <c r="U397" s="17" t="s">
        <v>2780</v>
      </c>
      <c r="V397" s="17">
        <v>0</v>
      </c>
      <c r="W397" s="17" t="s">
        <v>1020</v>
      </c>
      <c r="X397" s="17">
        <v>19.051200000000001</v>
      </c>
      <c r="Y397" s="17">
        <v>5</v>
      </c>
      <c r="Z397" s="17">
        <v>2017</v>
      </c>
      <c r="AA397" s="17" t="s">
        <v>18</v>
      </c>
      <c r="AB397" s="17" t="s">
        <v>1036</v>
      </c>
    </row>
    <row r="398" spans="1:28" x14ac:dyDescent="0.25">
      <c r="A398" s="17">
        <v>4535</v>
      </c>
      <c r="B398" s="17" t="s">
        <v>2781</v>
      </c>
      <c r="C398" s="19">
        <v>42082</v>
      </c>
      <c r="D398" s="19">
        <v>42089</v>
      </c>
      <c r="E398" s="17" t="s">
        <v>5</v>
      </c>
      <c r="F398" s="17" t="s">
        <v>2782</v>
      </c>
      <c r="G398" s="17" t="s">
        <v>470</v>
      </c>
      <c r="H398" s="17" t="s">
        <v>9</v>
      </c>
      <c r="I398" s="17" t="s">
        <v>671</v>
      </c>
      <c r="J398" s="17" t="s">
        <v>795</v>
      </c>
      <c r="K398" s="17" t="s">
        <v>908</v>
      </c>
      <c r="L398" s="17">
        <v>90004</v>
      </c>
      <c r="M398" s="17" t="s">
        <v>957</v>
      </c>
      <c r="N398" s="17" t="s">
        <v>1570</v>
      </c>
      <c r="O398" s="17" t="s">
        <v>960</v>
      </c>
      <c r="P398" s="17" t="s">
        <v>965</v>
      </c>
      <c r="Q398" s="17" t="s">
        <v>1571</v>
      </c>
      <c r="R398" s="17">
        <v>11.96</v>
      </c>
      <c r="S398" s="17">
        <v>2</v>
      </c>
      <c r="T398" s="17" t="s">
        <v>1409</v>
      </c>
      <c r="U398" s="17" t="s">
        <v>1572</v>
      </c>
      <c r="V398" s="17">
        <v>0</v>
      </c>
      <c r="W398" s="17" t="s">
        <v>1020</v>
      </c>
      <c r="X398" s="17">
        <v>5.8604000000000003</v>
      </c>
      <c r="Y398" s="17">
        <v>7</v>
      </c>
      <c r="Z398" s="17">
        <v>2015</v>
      </c>
      <c r="AA398" s="17" t="s">
        <v>19</v>
      </c>
      <c r="AB398" s="17" t="s">
        <v>1061</v>
      </c>
    </row>
    <row r="399" spans="1:28" x14ac:dyDescent="0.25">
      <c r="A399" s="17">
        <v>4591</v>
      </c>
      <c r="B399" s="17" t="s">
        <v>2783</v>
      </c>
      <c r="C399" s="19">
        <v>42730</v>
      </c>
      <c r="D399" s="19">
        <v>42735</v>
      </c>
      <c r="E399" s="17" t="s">
        <v>5</v>
      </c>
      <c r="F399" s="17" t="s">
        <v>2782</v>
      </c>
      <c r="G399" s="17" t="s">
        <v>470</v>
      </c>
      <c r="H399" s="17" t="s">
        <v>9</v>
      </c>
      <c r="I399" s="17" t="s">
        <v>671</v>
      </c>
      <c r="J399" s="17" t="s">
        <v>795</v>
      </c>
      <c r="K399" s="17" t="s">
        <v>908</v>
      </c>
      <c r="L399" s="17">
        <v>90004</v>
      </c>
      <c r="M399" s="17" t="s">
        <v>957</v>
      </c>
      <c r="N399" s="17" t="s">
        <v>2784</v>
      </c>
      <c r="O399" s="17" t="s">
        <v>960</v>
      </c>
      <c r="P399" s="17" t="s">
        <v>1169</v>
      </c>
      <c r="Q399" s="17" t="s">
        <v>2785</v>
      </c>
      <c r="R399" s="17">
        <v>17.760000000000002</v>
      </c>
      <c r="S399" s="17">
        <v>2</v>
      </c>
      <c r="T399" s="17" t="s">
        <v>2786</v>
      </c>
      <c r="U399" s="17" t="s">
        <v>2787</v>
      </c>
      <c r="V399" s="17">
        <v>0</v>
      </c>
      <c r="W399" s="17" t="s">
        <v>1020</v>
      </c>
      <c r="X399" s="17">
        <v>4.9728000000000003</v>
      </c>
      <c r="Y399" s="17">
        <v>5</v>
      </c>
      <c r="Z399" s="17">
        <v>2016</v>
      </c>
      <c r="AA399" s="17" t="s">
        <v>14</v>
      </c>
      <c r="AB399" s="17" t="s">
        <v>1021</v>
      </c>
    </row>
    <row r="400" spans="1:28" x14ac:dyDescent="0.25">
      <c r="A400" s="17">
        <v>4594</v>
      </c>
      <c r="B400" s="17" t="s">
        <v>2783</v>
      </c>
      <c r="C400" s="19">
        <v>42730</v>
      </c>
      <c r="D400" s="19">
        <v>42735</v>
      </c>
      <c r="E400" s="17" t="s">
        <v>5</v>
      </c>
      <c r="F400" s="17" t="s">
        <v>2782</v>
      </c>
      <c r="G400" s="17" t="s">
        <v>470</v>
      </c>
      <c r="H400" s="17" t="s">
        <v>9</v>
      </c>
      <c r="I400" s="17" t="s">
        <v>671</v>
      </c>
      <c r="J400" s="17" t="s">
        <v>795</v>
      </c>
      <c r="K400" s="17" t="s">
        <v>908</v>
      </c>
      <c r="L400" s="17">
        <v>90004</v>
      </c>
      <c r="M400" s="17" t="s">
        <v>957</v>
      </c>
      <c r="N400" s="17" t="s">
        <v>2788</v>
      </c>
      <c r="O400" s="17" t="s">
        <v>960</v>
      </c>
      <c r="P400" s="17" t="s">
        <v>973</v>
      </c>
      <c r="Q400" s="17" t="s">
        <v>2789</v>
      </c>
      <c r="R400" s="17">
        <v>7.9</v>
      </c>
      <c r="S400" s="17">
        <v>2</v>
      </c>
      <c r="T400" s="17" t="s">
        <v>2337</v>
      </c>
      <c r="U400" s="17" t="s">
        <v>2790</v>
      </c>
      <c r="V400" s="17">
        <v>0</v>
      </c>
      <c r="W400" s="17" t="s">
        <v>1020</v>
      </c>
      <c r="X400" s="17">
        <v>2.0539999999999998</v>
      </c>
      <c r="Y400" s="17">
        <v>5</v>
      </c>
      <c r="Z400" s="17">
        <v>2016</v>
      </c>
      <c r="AA400" s="17" t="s">
        <v>14</v>
      </c>
      <c r="AB400" s="17" t="s">
        <v>1021</v>
      </c>
    </row>
    <row r="401" spans="1:28" x14ac:dyDescent="0.25">
      <c r="A401" s="17">
        <v>4596</v>
      </c>
      <c r="B401" s="17" t="s">
        <v>2783</v>
      </c>
      <c r="C401" s="19">
        <v>42730</v>
      </c>
      <c r="D401" s="19">
        <v>42735</v>
      </c>
      <c r="E401" s="17" t="s">
        <v>5</v>
      </c>
      <c r="F401" s="17" t="s">
        <v>2782</v>
      </c>
      <c r="G401" s="17" t="s">
        <v>470</v>
      </c>
      <c r="H401" s="17" t="s">
        <v>9</v>
      </c>
      <c r="I401" s="17" t="s">
        <v>671</v>
      </c>
      <c r="J401" s="17" t="s">
        <v>795</v>
      </c>
      <c r="K401" s="17" t="s">
        <v>908</v>
      </c>
      <c r="L401" s="17">
        <v>90004</v>
      </c>
      <c r="M401" s="17" t="s">
        <v>957</v>
      </c>
      <c r="N401" s="17" t="s">
        <v>2766</v>
      </c>
      <c r="O401" s="17" t="s">
        <v>960</v>
      </c>
      <c r="P401" s="17" t="s">
        <v>1032</v>
      </c>
      <c r="Q401" s="17" t="s">
        <v>2767</v>
      </c>
      <c r="R401" s="17">
        <v>53.97</v>
      </c>
      <c r="S401" s="17">
        <v>3</v>
      </c>
      <c r="T401" s="17" t="s">
        <v>2768</v>
      </c>
      <c r="U401" s="17" t="s">
        <v>2791</v>
      </c>
      <c r="V401" s="17">
        <v>0</v>
      </c>
      <c r="W401" s="17" t="s">
        <v>1020</v>
      </c>
      <c r="X401" s="17">
        <v>15.111599999999999</v>
      </c>
      <c r="Y401" s="17">
        <v>5</v>
      </c>
      <c r="Z401" s="17">
        <v>2016</v>
      </c>
      <c r="AA401" s="17" t="s">
        <v>14</v>
      </c>
      <c r="AB401" s="17" t="s">
        <v>1021</v>
      </c>
    </row>
    <row r="402" spans="1:28" x14ac:dyDescent="0.25">
      <c r="A402" s="17">
        <v>4961</v>
      </c>
      <c r="B402" s="17" t="s">
        <v>2792</v>
      </c>
      <c r="C402" s="19">
        <v>42692</v>
      </c>
      <c r="D402" s="19">
        <v>42696</v>
      </c>
      <c r="E402" s="17" t="s">
        <v>5</v>
      </c>
      <c r="F402" s="17" t="s">
        <v>1456</v>
      </c>
      <c r="G402" s="17" t="s">
        <v>646</v>
      </c>
      <c r="H402" s="17" t="s">
        <v>10</v>
      </c>
      <c r="I402" s="17" t="s">
        <v>671</v>
      </c>
      <c r="J402" s="17" t="s">
        <v>795</v>
      </c>
      <c r="K402" s="17" t="s">
        <v>908</v>
      </c>
      <c r="L402" s="17">
        <v>90008</v>
      </c>
      <c r="M402" s="17" t="s">
        <v>957</v>
      </c>
      <c r="N402" s="17" t="s">
        <v>2793</v>
      </c>
      <c r="O402" s="17" t="s">
        <v>960</v>
      </c>
      <c r="P402" s="17" t="s">
        <v>973</v>
      </c>
      <c r="Q402" s="17" t="s">
        <v>2794</v>
      </c>
      <c r="R402" s="17">
        <v>67.84</v>
      </c>
      <c r="S402" s="17">
        <v>1</v>
      </c>
      <c r="T402" s="17" t="s">
        <v>2795</v>
      </c>
      <c r="U402" s="17" t="s">
        <v>2796</v>
      </c>
      <c r="V402" s="17">
        <v>0</v>
      </c>
      <c r="W402" s="17" t="s">
        <v>1020</v>
      </c>
      <c r="X402" s="17">
        <v>18.316800000000001</v>
      </c>
      <c r="Y402" s="17">
        <v>4</v>
      </c>
      <c r="Z402" s="17">
        <v>2016</v>
      </c>
      <c r="AA402" s="17" t="s">
        <v>21</v>
      </c>
      <c r="AB402" s="17" t="s">
        <v>1021</v>
      </c>
    </row>
    <row r="403" spans="1:28" x14ac:dyDescent="0.25">
      <c r="A403" s="17">
        <v>5004</v>
      </c>
      <c r="B403" s="17" t="s">
        <v>2797</v>
      </c>
      <c r="C403" s="19">
        <v>42650</v>
      </c>
      <c r="D403" s="19">
        <v>42655</v>
      </c>
      <c r="E403" s="17" t="s">
        <v>5</v>
      </c>
      <c r="F403" s="17" t="s">
        <v>2798</v>
      </c>
      <c r="G403" s="17" t="s">
        <v>152</v>
      </c>
      <c r="H403" s="17" t="s">
        <v>8</v>
      </c>
      <c r="I403" s="17" t="s">
        <v>671</v>
      </c>
      <c r="J403" s="17" t="s">
        <v>795</v>
      </c>
      <c r="K403" s="17" t="s">
        <v>908</v>
      </c>
      <c r="L403" s="17">
        <v>90032</v>
      </c>
      <c r="M403" s="17" t="s">
        <v>957</v>
      </c>
      <c r="N403" s="17" t="s">
        <v>2440</v>
      </c>
      <c r="O403" s="17" t="s">
        <v>960</v>
      </c>
      <c r="P403" s="17" t="s">
        <v>965</v>
      </c>
      <c r="Q403" s="17" t="s">
        <v>2441</v>
      </c>
      <c r="R403" s="17">
        <v>10.56</v>
      </c>
      <c r="S403" s="17">
        <v>2</v>
      </c>
      <c r="T403" s="17" t="s">
        <v>1756</v>
      </c>
      <c r="U403" s="17" t="s">
        <v>2799</v>
      </c>
      <c r="V403" s="17">
        <v>0</v>
      </c>
      <c r="W403" s="17" t="s">
        <v>1020</v>
      </c>
      <c r="X403" s="17">
        <v>5.0688000000000004</v>
      </c>
      <c r="Y403" s="17">
        <v>5</v>
      </c>
      <c r="Z403" s="17">
        <v>2016</v>
      </c>
      <c r="AA403" s="17" t="s">
        <v>22</v>
      </c>
      <c r="AB403" s="17" t="s">
        <v>1021</v>
      </c>
    </row>
    <row r="404" spans="1:28" x14ac:dyDescent="0.25">
      <c r="A404" s="17">
        <v>5068</v>
      </c>
      <c r="B404" s="17" t="s">
        <v>2800</v>
      </c>
      <c r="C404" s="19">
        <v>42750</v>
      </c>
      <c r="D404" s="19">
        <v>42754</v>
      </c>
      <c r="E404" s="17" t="s">
        <v>5</v>
      </c>
      <c r="F404" s="17" t="s">
        <v>2801</v>
      </c>
      <c r="G404" s="17" t="s">
        <v>642</v>
      </c>
      <c r="H404" s="17" t="s">
        <v>10</v>
      </c>
      <c r="I404" s="17" t="s">
        <v>671</v>
      </c>
      <c r="J404" s="17" t="s">
        <v>795</v>
      </c>
      <c r="K404" s="17" t="s">
        <v>908</v>
      </c>
      <c r="L404" s="17">
        <v>90008</v>
      </c>
      <c r="M404" s="17" t="s">
        <v>957</v>
      </c>
      <c r="N404" s="17" t="s">
        <v>1485</v>
      </c>
      <c r="O404" s="17" t="s">
        <v>960</v>
      </c>
      <c r="P404" s="17" t="s">
        <v>1032</v>
      </c>
      <c r="Q404" s="17" t="s">
        <v>1486</v>
      </c>
      <c r="R404" s="17">
        <v>21.4</v>
      </c>
      <c r="S404" s="17">
        <v>5</v>
      </c>
      <c r="T404" s="17" t="s">
        <v>1272</v>
      </c>
      <c r="U404" s="17" t="s">
        <v>2802</v>
      </c>
      <c r="V404" s="17">
        <v>0</v>
      </c>
      <c r="W404" s="17" t="s">
        <v>1020</v>
      </c>
      <c r="X404" s="17">
        <v>6.2060000000000004</v>
      </c>
      <c r="Y404" s="17">
        <v>4</v>
      </c>
      <c r="Z404" s="17">
        <v>2017</v>
      </c>
      <c r="AA404" s="17" t="s">
        <v>16</v>
      </c>
      <c r="AB404" s="17" t="s">
        <v>1036</v>
      </c>
    </row>
    <row r="405" spans="1:28" x14ac:dyDescent="0.25">
      <c r="A405" s="17">
        <v>5181</v>
      </c>
      <c r="B405" s="17" t="s">
        <v>2052</v>
      </c>
      <c r="C405" s="19">
        <v>42107</v>
      </c>
      <c r="D405" s="19">
        <v>42113</v>
      </c>
      <c r="E405" s="17" t="s">
        <v>5</v>
      </c>
      <c r="F405" s="17" t="s">
        <v>2053</v>
      </c>
      <c r="G405" s="17" t="s">
        <v>101</v>
      </c>
      <c r="H405" s="17" t="s">
        <v>9</v>
      </c>
      <c r="I405" s="17" t="s">
        <v>671</v>
      </c>
      <c r="J405" s="17" t="s">
        <v>795</v>
      </c>
      <c r="K405" s="17" t="s">
        <v>908</v>
      </c>
      <c r="L405" s="17">
        <v>90036</v>
      </c>
      <c r="M405" s="17" t="s">
        <v>957</v>
      </c>
      <c r="N405" s="17" t="s">
        <v>2803</v>
      </c>
      <c r="O405" s="17" t="s">
        <v>960</v>
      </c>
      <c r="P405" s="17" t="s">
        <v>973</v>
      </c>
      <c r="Q405" s="17" t="s">
        <v>2804</v>
      </c>
      <c r="R405" s="17">
        <v>75.84</v>
      </c>
      <c r="S405" s="17">
        <v>2</v>
      </c>
      <c r="T405" s="17" t="s">
        <v>2805</v>
      </c>
      <c r="U405" s="17" t="s">
        <v>2806</v>
      </c>
      <c r="V405" s="17">
        <v>0</v>
      </c>
      <c r="W405" s="17" t="s">
        <v>1020</v>
      </c>
      <c r="X405" s="17">
        <v>29.5776</v>
      </c>
      <c r="Y405" s="17">
        <v>6</v>
      </c>
      <c r="Z405" s="17">
        <v>2015</v>
      </c>
      <c r="AA405" s="17" t="s">
        <v>12</v>
      </c>
      <c r="AB405" s="17" t="s">
        <v>1061</v>
      </c>
    </row>
    <row r="406" spans="1:28" x14ac:dyDescent="0.25">
      <c r="A406" s="17">
        <v>5356</v>
      </c>
      <c r="B406" s="17" t="s">
        <v>2807</v>
      </c>
      <c r="C406" s="19">
        <v>41772</v>
      </c>
      <c r="D406" s="19">
        <v>41778</v>
      </c>
      <c r="E406" s="17" t="s">
        <v>5</v>
      </c>
      <c r="F406" s="17" t="s">
        <v>2808</v>
      </c>
      <c r="G406" s="17" t="s">
        <v>2809</v>
      </c>
      <c r="H406" s="17" t="s">
        <v>9</v>
      </c>
      <c r="I406" s="17" t="s">
        <v>671</v>
      </c>
      <c r="J406" s="17" t="s">
        <v>795</v>
      </c>
      <c r="K406" s="17" t="s">
        <v>908</v>
      </c>
      <c r="L406" s="17">
        <v>90004</v>
      </c>
      <c r="M406" s="17" t="s">
        <v>957</v>
      </c>
      <c r="N406" s="17" t="s">
        <v>2810</v>
      </c>
      <c r="O406" s="17" t="s">
        <v>960</v>
      </c>
      <c r="P406" s="17" t="s">
        <v>965</v>
      </c>
      <c r="Q406" s="17" t="s">
        <v>2811</v>
      </c>
      <c r="R406" s="17">
        <v>8</v>
      </c>
      <c r="S406" s="17">
        <v>2</v>
      </c>
      <c r="T406" s="17" t="s">
        <v>2812</v>
      </c>
      <c r="U406" s="17" t="s">
        <v>2813</v>
      </c>
      <c r="V406" s="17">
        <v>0</v>
      </c>
      <c r="W406" s="17" t="s">
        <v>1020</v>
      </c>
      <c r="X406" s="17">
        <v>3.84</v>
      </c>
      <c r="Y406" s="17">
        <v>6</v>
      </c>
      <c r="Z406" s="17">
        <v>2014</v>
      </c>
      <c r="AA406" s="17" t="s">
        <v>20</v>
      </c>
      <c r="AB406" s="17" t="s">
        <v>1079</v>
      </c>
    </row>
    <row r="407" spans="1:28" x14ac:dyDescent="0.25">
      <c r="A407" s="17">
        <v>5398</v>
      </c>
      <c r="B407" s="17" t="s">
        <v>2814</v>
      </c>
      <c r="C407" s="19">
        <v>42694</v>
      </c>
      <c r="D407" s="19">
        <v>42701</v>
      </c>
      <c r="E407" s="17" t="s">
        <v>5</v>
      </c>
      <c r="F407" s="17" t="s">
        <v>2181</v>
      </c>
      <c r="G407" s="17" t="s">
        <v>436</v>
      </c>
      <c r="H407" s="17" t="s">
        <v>9</v>
      </c>
      <c r="I407" s="17" t="s">
        <v>671</v>
      </c>
      <c r="J407" s="17" t="s">
        <v>795</v>
      </c>
      <c r="K407" s="17" t="s">
        <v>908</v>
      </c>
      <c r="L407" s="17">
        <v>90004</v>
      </c>
      <c r="M407" s="17" t="s">
        <v>957</v>
      </c>
      <c r="N407" s="17" t="s">
        <v>2815</v>
      </c>
      <c r="O407" s="17" t="s">
        <v>960</v>
      </c>
      <c r="P407" s="17" t="s">
        <v>973</v>
      </c>
      <c r="Q407" s="17" t="s">
        <v>2816</v>
      </c>
      <c r="R407" s="17">
        <v>39</v>
      </c>
      <c r="S407" s="17">
        <v>12</v>
      </c>
      <c r="T407" s="17" t="s">
        <v>2817</v>
      </c>
      <c r="U407" s="17" t="s">
        <v>2818</v>
      </c>
      <c r="V407" s="17">
        <v>0</v>
      </c>
      <c r="W407" s="17" t="s">
        <v>1020</v>
      </c>
      <c r="X407" s="17">
        <v>11.31</v>
      </c>
      <c r="Y407" s="17">
        <v>7</v>
      </c>
      <c r="Z407" s="17">
        <v>2016</v>
      </c>
      <c r="AA407" s="17" t="s">
        <v>21</v>
      </c>
      <c r="AB407" s="17" t="s">
        <v>1021</v>
      </c>
    </row>
    <row r="408" spans="1:28" x14ac:dyDescent="0.25">
      <c r="A408" s="17">
        <v>5435</v>
      </c>
      <c r="B408" s="17" t="s">
        <v>2061</v>
      </c>
      <c r="C408" s="19">
        <v>42296</v>
      </c>
      <c r="D408" s="19">
        <v>42301</v>
      </c>
      <c r="E408" s="17" t="s">
        <v>5</v>
      </c>
      <c r="F408" s="17" t="s">
        <v>2062</v>
      </c>
      <c r="G408" s="17" t="s">
        <v>978</v>
      </c>
      <c r="H408" s="17" t="s">
        <v>10</v>
      </c>
      <c r="I408" s="17" t="s">
        <v>671</v>
      </c>
      <c r="J408" s="17" t="s">
        <v>795</v>
      </c>
      <c r="K408" s="17" t="s">
        <v>908</v>
      </c>
      <c r="L408" s="17">
        <v>90008</v>
      </c>
      <c r="M408" s="17" t="s">
        <v>957</v>
      </c>
      <c r="N408" s="17" t="s">
        <v>2819</v>
      </c>
      <c r="O408" s="17" t="s">
        <v>960</v>
      </c>
      <c r="P408" s="17" t="s">
        <v>973</v>
      </c>
      <c r="Q408" s="17" t="s">
        <v>2820</v>
      </c>
      <c r="R408" s="17">
        <v>1640.7</v>
      </c>
      <c r="S408" s="17">
        <v>5</v>
      </c>
      <c r="T408" s="17" t="s">
        <v>2821</v>
      </c>
      <c r="U408" s="17" t="s">
        <v>2822</v>
      </c>
      <c r="V408" s="17">
        <v>0</v>
      </c>
      <c r="W408" s="17" t="s">
        <v>1020</v>
      </c>
      <c r="X408" s="17">
        <v>459.39600000000002</v>
      </c>
      <c r="Y408" s="17">
        <v>5</v>
      </c>
      <c r="Z408" s="17">
        <v>2015</v>
      </c>
      <c r="AA408" s="17" t="s">
        <v>22</v>
      </c>
      <c r="AB408" s="17" t="s">
        <v>1061</v>
      </c>
    </row>
    <row r="409" spans="1:28" x14ac:dyDescent="0.25">
      <c r="A409" s="17">
        <v>5526</v>
      </c>
      <c r="B409" s="17" t="s">
        <v>2823</v>
      </c>
      <c r="C409" s="19">
        <v>42855</v>
      </c>
      <c r="D409" s="19">
        <v>42860</v>
      </c>
      <c r="E409" s="17" t="s">
        <v>5</v>
      </c>
      <c r="F409" s="17" t="s">
        <v>2824</v>
      </c>
      <c r="G409" s="17" t="s">
        <v>240</v>
      </c>
      <c r="H409" s="17" t="s">
        <v>9</v>
      </c>
      <c r="I409" s="17" t="s">
        <v>671</v>
      </c>
      <c r="J409" s="17" t="s">
        <v>795</v>
      </c>
      <c r="K409" s="17" t="s">
        <v>908</v>
      </c>
      <c r="L409" s="17">
        <v>90008</v>
      </c>
      <c r="M409" s="17" t="s">
        <v>957</v>
      </c>
      <c r="N409" s="17" t="s">
        <v>2825</v>
      </c>
      <c r="O409" s="17" t="s">
        <v>960</v>
      </c>
      <c r="P409" s="17" t="s">
        <v>1032</v>
      </c>
      <c r="Q409" s="17" t="s">
        <v>2826</v>
      </c>
      <c r="R409" s="17">
        <v>9.7799999999999994</v>
      </c>
      <c r="S409" s="17">
        <v>2</v>
      </c>
      <c r="T409" s="17" t="s">
        <v>2827</v>
      </c>
      <c r="U409" s="17" t="s">
        <v>2828</v>
      </c>
      <c r="V409" s="17">
        <v>0</v>
      </c>
      <c r="W409" s="17" t="s">
        <v>1020</v>
      </c>
      <c r="X409" s="17">
        <v>4.0098000000000003</v>
      </c>
      <c r="Y409" s="17">
        <v>5</v>
      </c>
      <c r="Z409" s="17">
        <v>2017</v>
      </c>
      <c r="AA409" s="17" t="s">
        <v>12</v>
      </c>
      <c r="AB409" s="17" t="s">
        <v>1036</v>
      </c>
    </row>
    <row r="410" spans="1:28" x14ac:dyDescent="0.25">
      <c r="A410" s="17">
        <v>5772</v>
      </c>
      <c r="B410" s="17" t="s">
        <v>2079</v>
      </c>
      <c r="C410" s="19">
        <v>42271</v>
      </c>
      <c r="D410" s="19">
        <v>42275</v>
      </c>
      <c r="E410" s="17" t="s">
        <v>5</v>
      </c>
      <c r="F410" s="17" t="s">
        <v>2080</v>
      </c>
      <c r="G410" s="17" t="s">
        <v>591</v>
      </c>
      <c r="H410" s="17" t="s">
        <v>9</v>
      </c>
      <c r="I410" s="17" t="s">
        <v>671</v>
      </c>
      <c r="J410" s="17" t="s">
        <v>795</v>
      </c>
      <c r="K410" s="17" t="s">
        <v>908</v>
      </c>
      <c r="L410" s="17">
        <v>90032</v>
      </c>
      <c r="M410" s="17" t="s">
        <v>957</v>
      </c>
      <c r="N410" s="17" t="s">
        <v>2829</v>
      </c>
      <c r="O410" s="17" t="s">
        <v>960</v>
      </c>
      <c r="P410" s="17" t="s">
        <v>973</v>
      </c>
      <c r="Q410" s="17" t="s">
        <v>2830</v>
      </c>
      <c r="R410" s="17">
        <v>1158.1199999999999</v>
      </c>
      <c r="S410" s="17">
        <v>4</v>
      </c>
      <c r="T410" s="17" t="s">
        <v>2831</v>
      </c>
      <c r="U410" s="17" t="s">
        <v>2832</v>
      </c>
      <c r="V410" s="17">
        <v>0</v>
      </c>
      <c r="W410" s="17" t="s">
        <v>1020</v>
      </c>
      <c r="X410" s="17">
        <v>335.85480000000001</v>
      </c>
      <c r="Y410" s="17">
        <v>4</v>
      </c>
      <c r="Z410" s="17">
        <v>2015</v>
      </c>
      <c r="AA410" s="17" t="s">
        <v>23</v>
      </c>
      <c r="AB410" s="17" t="s">
        <v>1061</v>
      </c>
    </row>
    <row r="411" spans="1:28" x14ac:dyDescent="0.25">
      <c r="A411" s="17">
        <v>5779</v>
      </c>
      <c r="B411" s="17" t="s">
        <v>2833</v>
      </c>
      <c r="C411" s="19">
        <v>41954</v>
      </c>
      <c r="D411" s="19">
        <v>41961</v>
      </c>
      <c r="E411" s="17" t="s">
        <v>5</v>
      </c>
      <c r="F411" s="17" t="s">
        <v>1523</v>
      </c>
      <c r="G411" s="17" t="s">
        <v>76</v>
      </c>
      <c r="H411" s="17" t="s">
        <v>8</v>
      </c>
      <c r="I411" s="17" t="s">
        <v>671</v>
      </c>
      <c r="J411" s="17" t="s">
        <v>795</v>
      </c>
      <c r="K411" s="17" t="s">
        <v>908</v>
      </c>
      <c r="L411" s="17">
        <v>90008</v>
      </c>
      <c r="M411" s="17" t="s">
        <v>957</v>
      </c>
      <c r="N411" s="17" t="s">
        <v>2834</v>
      </c>
      <c r="O411" s="17" t="s">
        <v>960</v>
      </c>
      <c r="P411" s="17" t="s">
        <v>1032</v>
      </c>
      <c r="Q411" s="17" t="s">
        <v>2835</v>
      </c>
      <c r="R411" s="17">
        <v>30.48</v>
      </c>
      <c r="S411" s="17">
        <v>3</v>
      </c>
      <c r="T411" s="17" t="s">
        <v>2836</v>
      </c>
      <c r="U411" s="17" t="s">
        <v>2837</v>
      </c>
      <c r="V411" s="17">
        <v>0</v>
      </c>
      <c r="W411" s="17" t="s">
        <v>1020</v>
      </c>
      <c r="X411" s="17">
        <v>7.9248000000000003</v>
      </c>
      <c r="Y411" s="17">
        <v>7</v>
      </c>
      <c r="Z411" s="17">
        <v>2014</v>
      </c>
      <c r="AA411" s="17" t="s">
        <v>21</v>
      </c>
      <c r="AB411" s="17" t="s">
        <v>1079</v>
      </c>
    </row>
    <row r="412" spans="1:28" x14ac:dyDescent="0.25">
      <c r="A412" s="17">
        <v>5895</v>
      </c>
      <c r="B412" s="17" t="s">
        <v>2838</v>
      </c>
      <c r="C412" s="19">
        <v>42987</v>
      </c>
      <c r="D412" s="19">
        <v>42992</v>
      </c>
      <c r="E412" s="17" t="s">
        <v>5</v>
      </c>
      <c r="F412" s="17" t="s">
        <v>2839</v>
      </c>
      <c r="G412" s="17" t="s">
        <v>376</v>
      </c>
      <c r="H412" s="17" t="s">
        <v>9</v>
      </c>
      <c r="I412" s="17" t="s">
        <v>671</v>
      </c>
      <c r="J412" s="17" t="s">
        <v>795</v>
      </c>
      <c r="K412" s="17" t="s">
        <v>908</v>
      </c>
      <c r="L412" s="17">
        <v>90036</v>
      </c>
      <c r="M412" s="17" t="s">
        <v>957</v>
      </c>
      <c r="N412" s="17" t="s">
        <v>2482</v>
      </c>
      <c r="O412" s="17" t="s">
        <v>960</v>
      </c>
      <c r="P412" s="17" t="s">
        <v>977</v>
      </c>
      <c r="Q412" s="17" t="s">
        <v>2483</v>
      </c>
      <c r="R412" s="17">
        <v>99.87</v>
      </c>
      <c r="S412" s="17">
        <v>3</v>
      </c>
      <c r="T412" s="17" t="s">
        <v>2484</v>
      </c>
      <c r="U412" s="17" t="s">
        <v>2485</v>
      </c>
      <c r="V412" s="17">
        <v>0</v>
      </c>
      <c r="W412" s="17" t="s">
        <v>1020</v>
      </c>
      <c r="X412" s="17">
        <v>23.968800000000002</v>
      </c>
      <c r="Y412" s="17">
        <v>5</v>
      </c>
      <c r="Z412" s="17">
        <v>2017</v>
      </c>
      <c r="AA412" s="17" t="s">
        <v>23</v>
      </c>
      <c r="AB412" s="17" t="s">
        <v>1036</v>
      </c>
    </row>
    <row r="413" spans="1:28" x14ac:dyDescent="0.25">
      <c r="A413" s="17">
        <v>5946</v>
      </c>
      <c r="B413" s="17" t="s">
        <v>2082</v>
      </c>
      <c r="C413" s="19">
        <v>41876</v>
      </c>
      <c r="D413" s="19">
        <v>41880</v>
      </c>
      <c r="E413" s="17" t="s">
        <v>5</v>
      </c>
      <c r="F413" s="17" t="s">
        <v>2083</v>
      </c>
      <c r="G413" s="17" t="s">
        <v>307</v>
      </c>
      <c r="H413" s="17" t="s">
        <v>9</v>
      </c>
      <c r="I413" s="17" t="s">
        <v>671</v>
      </c>
      <c r="J413" s="17" t="s">
        <v>795</v>
      </c>
      <c r="K413" s="17" t="s">
        <v>908</v>
      </c>
      <c r="L413" s="17">
        <v>90036</v>
      </c>
      <c r="M413" s="17" t="s">
        <v>957</v>
      </c>
      <c r="N413" s="17" t="s">
        <v>1889</v>
      </c>
      <c r="O413" s="17" t="s">
        <v>960</v>
      </c>
      <c r="P413" s="17" t="s">
        <v>965</v>
      </c>
      <c r="Q413" s="17" t="s">
        <v>1890</v>
      </c>
      <c r="R413" s="17">
        <v>25.92</v>
      </c>
      <c r="S413" s="17">
        <v>4</v>
      </c>
      <c r="T413" s="17" t="s">
        <v>1066</v>
      </c>
      <c r="U413" s="17" t="s">
        <v>2840</v>
      </c>
      <c r="V413" s="17">
        <v>0</v>
      </c>
      <c r="W413" s="17" t="s">
        <v>1020</v>
      </c>
      <c r="X413" s="17">
        <v>12.441599999999999</v>
      </c>
      <c r="Y413" s="17">
        <v>4</v>
      </c>
      <c r="Z413" s="17">
        <v>2014</v>
      </c>
      <c r="AA413" s="17" t="s">
        <v>13</v>
      </c>
      <c r="AB413" s="17" t="s">
        <v>1079</v>
      </c>
    </row>
    <row r="414" spans="1:28" x14ac:dyDescent="0.25">
      <c r="A414" s="17">
        <v>5947</v>
      </c>
      <c r="B414" s="17" t="s">
        <v>2082</v>
      </c>
      <c r="C414" s="19">
        <v>41876</v>
      </c>
      <c r="D414" s="19">
        <v>41880</v>
      </c>
      <c r="E414" s="17" t="s">
        <v>5</v>
      </c>
      <c r="F414" s="17" t="s">
        <v>2083</v>
      </c>
      <c r="G414" s="17" t="s">
        <v>307</v>
      </c>
      <c r="H414" s="17" t="s">
        <v>9</v>
      </c>
      <c r="I414" s="17" t="s">
        <v>671</v>
      </c>
      <c r="J414" s="17" t="s">
        <v>795</v>
      </c>
      <c r="K414" s="17" t="s">
        <v>908</v>
      </c>
      <c r="L414" s="17">
        <v>90036</v>
      </c>
      <c r="M414" s="17" t="s">
        <v>957</v>
      </c>
      <c r="N414" s="17" t="s">
        <v>2841</v>
      </c>
      <c r="O414" s="17" t="s">
        <v>960</v>
      </c>
      <c r="P414" s="17" t="s">
        <v>977</v>
      </c>
      <c r="Q414" s="17" t="s">
        <v>2842</v>
      </c>
      <c r="R414" s="17">
        <v>48.84</v>
      </c>
      <c r="S414" s="17">
        <v>4</v>
      </c>
      <c r="T414" s="17" t="s">
        <v>2843</v>
      </c>
      <c r="U414" s="17" t="s">
        <v>2844</v>
      </c>
      <c r="V414" s="17">
        <v>0</v>
      </c>
      <c r="W414" s="17" t="s">
        <v>1020</v>
      </c>
      <c r="X414" s="17">
        <v>13.1868</v>
      </c>
      <c r="Y414" s="17">
        <v>4</v>
      </c>
      <c r="Z414" s="17">
        <v>2014</v>
      </c>
      <c r="AA414" s="17" t="s">
        <v>13</v>
      </c>
      <c r="AB414" s="17" t="s">
        <v>1079</v>
      </c>
    </row>
    <row r="415" spans="1:28" x14ac:dyDescent="0.25">
      <c r="A415" s="17">
        <v>6076</v>
      </c>
      <c r="B415" s="17" t="s">
        <v>2845</v>
      </c>
      <c r="C415" s="19">
        <v>43094</v>
      </c>
      <c r="D415" s="19">
        <v>43098</v>
      </c>
      <c r="E415" s="17" t="s">
        <v>5</v>
      </c>
      <c r="F415" s="17" t="s">
        <v>2846</v>
      </c>
      <c r="G415" s="17" t="s">
        <v>262</v>
      </c>
      <c r="H415" s="17" t="s">
        <v>9</v>
      </c>
      <c r="I415" s="17" t="s">
        <v>671</v>
      </c>
      <c r="J415" s="17" t="s">
        <v>795</v>
      </c>
      <c r="K415" s="17" t="s">
        <v>908</v>
      </c>
      <c r="L415" s="17">
        <v>90008</v>
      </c>
      <c r="M415" s="17" t="s">
        <v>957</v>
      </c>
      <c r="N415" s="17" t="s">
        <v>2386</v>
      </c>
      <c r="O415" s="17" t="s">
        <v>960</v>
      </c>
      <c r="P415" s="17" t="s">
        <v>977</v>
      </c>
      <c r="Q415" s="17" t="s">
        <v>2387</v>
      </c>
      <c r="R415" s="17">
        <v>270.62</v>
      </c>
      <c r="S415" s="17">
        <v>2</v>
      </c>
      <c r="T415" s="17" t="s">
        <v>2388</v>
      </c>
      <c r="U415" s="17" t="s">
        <v>2847</v>
      </c>
      <c r="V415" s="17">
        <v>0</v>
      </c>
      <c r="W415" s="17" t="s">
        <v>1020</v>
      </c>
      <c r="X415" s="17">
        <v>2.7061999999999999</v>
      </c>
      <c r="Y415" s="17">
        <v>4</v>
      </c>
      <c r="Z415" s="17">
        <v>2017</v>
      </c>
      <c r="AA415" s="17" t="s">
        <v>14</v>
      </c>
      <c r="AB415" s="17" t="s">
        <v>1036</v>
      </c>
    </row>
    <row r="416" spans="1:28" x14ac:dyDescent="0.25">
      <c r="A416" s="17">
        <v>6126</v>
      </c>
      <c r="B416" s="17" t="s">
        <v>2100</v>
      </c>
      <c r="C416" s="19">
        <v>42889</v>
      </c>
      <c r="D416" s="19">
        <v>42893</v>
      </c>
      <c r="E416" s="17" t="s">
        <v>5</v>
      </c>
      <c r="F416" s="17" t="s">
        <v>2101</v>
      </c>
      <c r="G416" s="17" t="s">
        <v>572</v>
      </c>
      <c r="H416" s="17" t="s">
        <v>9</v>
      </c>
      <c r="I416" s="17" t="s">
        <v>671</v>
      </c>
      <c r="J416" s="17" t="s">
        <v>795</v>
      </c>
      <c r="K416" s="17" t="s">
        <v>908</v>
      </c>
      <c r="L416" s="17">
        <v>90036</v>
      </c>
      <c r="M416" s="17" t="s">
        <v>957</v>
      </c>
      <c r="N416" s="17" t="s">
        <v>2848</v>
      </c>
      <c r="O416" s="17" t="s">
        <v>960</v>
      </c>
      <c r="P416" s="17" t="s">
        <v>965</v>
      </c>
      <c r="Q416" s="17" t="s">
        <v>2849</v>
      </c>
      <c r="R416" s="17">
        <v>11.96</v>
      </c>
      <c r="S416" s="17">
        <v>2</v>
      </c>
      <c r="T416" s="17" t="s">
        <v>1409</v>
      </c>
      <c r="U416" s="17" t="s">
        <v>2850</v>
      </c>
      <c r="V416" s="17">
        <v>0</v>
      </c>
      <c r="W416" s="17" t="s">
        <v>1020</v>
      </c>
      <c r="X416" s="17">
        <v>5.3819999999999997</v>
      </c>
      <c r="Y416" s="17">
        <v>4</v>
      </c>
      <c r="Z416" s="17">
        <v>2017</v>
      </c>
      <c r="AA416" s="17" t="s">
        <v>18</v>
      </c>
      <c r="AB416" s="17" t="s">
        <v>1036</v>
      </c>
    </row>
    <row r="417" spans="1:28" x14ac:dyDescent="0.25">
      <c r="A417" s="17">
        <v>6153</v>
      </c>
      <c r="B417" s="17" t="s">
        <v>2851</v>
      </c>
      <c r="C417" s="19">
        <v>42919</v>
      </c>
      <c r="D417" s="19">
        <v>42924</v>
      </c>
      <c r="E417" s="17" t="s">
        <v>5</v>
      </c>
      <c r="F417" s="17" t="s">
        <v>2852</v>
      </c>
      <c r="G417" s="17" t="s">
        <v>2853</v>
      </c>
      <c r="H417" s="17" t="s">
        <v>8</v>
      </c>
      <c r="I417" s="17" t="s">
        <v>671</v>
      </c>
      <c r="J417" s="17" t="s">
        <v>795</v>
      </c>
      <c r="K417" s="17" t="s">
        <v>908</v>
      </c>
      <c r="L417" s="17">
        <v>90004</v>
      </c>
      <c r="M417" s="17" t="s">
        <v>957</v>
      </c>
      <c r="N417" s="17" t="s">
        <v>2488</v>
      </c>
      <c r="O417" s="17" t="s">
        <v>960</v>
      </c>
      <c r="P417" s="17" t="s">
        <v>977</v>
      </c>
      <c r="Q417" s="17" t="s">
        <v>2489</v>
      </c>
      <c r="R417" s="17">
        <v>87.92</v>
      </c>
      <c r="S417" s="17">
        <v>4</v>
      </c>
      <c r="T417" s="17" t="s">
        <v>2490</v>
      </c>
      <c r="U417" s="17" t="s">
        <v>2491</v>
      </c>
      <c r="V417" s="17">
        <v>0</v>
      </c>
      <c r="W417" s="17" t="s">
        <v>1020</v>
      </c>
      <c r="X417" s="17">
        <v>0.87919999999999998</v>
      </c>
      <c r="Y417" s="17">
        <v>5</v>
      </c>
      <c r="Z417" s="17">
        <v>2017</v>
      </c>
      <c r="AA417" s="17" t="s">
        <v>17</v>
      </c>
      <c r="AB417" s="17" t="s">
        <v>1036</v>
      </c>
    </row>
    <row r="418" spans="1:28" x14ac:dyDescent="0.25">
      <c r="A418" s="17">
        <v>6294</v>
      </c>
      <c r="B418" s="17" t="s">
        <v>2854</v>
      </c>
      <c r="C418" s="19">
        <v>42116</v>
      </c>
      <c r="D418" s="19">
        <v>42120</v>
      </c>
      <c r="E418" s="17" t="s">
        <v>5</v>
      </c>
      <c r="F418" s="17" t="s">
        <v>2855</v>
      </c>
      <c r="G418" s="17" t="s">
        <v>67</v>
      </c>
      <c r="H418" s="17" t="s">
        <v>8</v>
      </c>
      <c r="I418" s="17" t="s">
        <v>671</v>
      </c>
      <c r="J418" s="17" t="s">
        <v>795</v>
      </c>
      <c r="K418" s="17" t="s">
        <v>908</v>
      </c>
      <c r="L418" s="17">
        <v>90008</v>
      </c>
      <c r="M418" s="17" t="s">
        <v>957</v>
      </c>
      <c r="N418" s="17" t="s">
        <v>2856</v>
      </c>
      <c r="O418" s="17" t="s">
        <v>960</v>
      </c>
      <c r="P418" s="17" t="s">
        <v>1032</v>
      </c>
      <c r="Q418" s="17" t="s">
        <v>2857</v>
      </c>
      <c r="R418" s="17">
        <v>64.14</v>
      </c>
      <c r="S418" s="17">
        <v>3</v>
      </c>
      <c r="T418" s="17" t="s">
        <v>2858</v>
      </c>
      <c r="U418" s="17" t="s">
        <v>2859</v>
      </c>
      <c r="V418" s="17">
        <v>0</v>
      </c>
      <c r="W418" s="17" t="s">
        <v>1020</v>
      </c>
      <c r="X418" s="17">
        <v>16.676400000000001</v>
      </c>
      <c r="Y418" s="17">
        <v>4</v>
      </c>
      <c r="Z418" s="17">
        <v>2015</v>
      </c>
      <c r="AA418" s="17" t="s">
        <v>12</v>
      </c>
      <c r="AB418" s="17" t="s">
        <v>1061</v>
      </c>
    </row>
    <row r="419" spans="1:28" x14ac:dyDescent="0.25">
      <c r="A419" s="17">
        <v>6361</v>
      </c>
      <c r="B419" s="17" t="s">
        <v>2860</v>
      </c>
      <c r="C419" s="19">
        <v>42348</v>
      </c>
      <c r="D419" s="19">
        <v>42353</v>
      </c>
      <c r="E419" s="17" t="s">
        <v>5</v>
      </c>
      <c r="F419" s="17" t="s">
        <v>2861</v>
      </c>
      <c r="G419" s="17" t="s">
        <v>254</v>
      </c>
      <c r="H419" s="17" t="s">
        <v>10</v>
      </c>
      <c r="I419" s="17" t="s">
        <v>671</v>
      </c>
      <c r="J419" s="17" t="s">
        <v>795</v>
      </c>
      <c r="K419" s="17" t="s">
        <v>908</v>
      </c>
      <c r="L419" s="17">
        <v>90032</v>
      </c>
      <c r="M419" s="17" t="s">
        <v>957</v>
      </c>
      <c r="N419" s="17" t="s">
        <v>2862</v>
      </c>
      <c r="O419" s="17" t="s">
        <v>960</v>
      </c>
      <c r="P419" s="17" t="s">
        <v>1032</v>
      </c>
      <c r="Q419" s="17" t="s">
        <v>2863</v>
      </c>
      <c r="R419" s="17">
        <v>56.3</v>
      </c>
      <c r="S419" s="17">
        <v>2</v>
      </c>
      <c r="T419" s="17" t="s">
        <v>2864</v>
      </c>
      <c r="U419" s="17" t="s">
        <v>2865</v>
      </c>
      <c r="V419" s="17">
        <v>0</v>
      </c>
      <c r="W419" s="17" t="s">
        <v>1020</v>
      </c>
      <c r="X419" s="17">
        <v>15.763999999999999</v>
      </c>
      <c r="Y419" s="17">
        <v>5</v>
      </c>
      <c r="Z419" s="17">
        <v>2015</v>
      </c>
      <c r="AA419" s="17" t="s">
        <v>14</v>
      </c>
      <c r="AB419" s="17" t="s">
        <v>1061</v>
      </c>
    </row>
    <row r="420" spans="1:28" x14ac:dyDescent="0.25">
      <c r="A420" s="17">
        <v>6688</v>
      </c>
      <c r="B420" s="17" t="s">
        <v>2866</v>
      </c>
      <c r="C420" s="19">
        <v>42138</v>
      </c>
      <c r="D420" s="19">
        <v>42145</v>
      </c>
      <c r="E420" s="17" t="s">
        <v>5</v>
      </c>
      <c r="F420" s="17" t="s">
        <v>2867</v>
      </c>
      <c r="G420" s="17" t="s">
        <v>294</v>
      </c>
      <c r="H420" s="17" t="s">
        <v>8</v>
      </c>
      <c r="I420" s="17" t="s">
        <v>671</v>
      </c>
      <c r="J420" s="17" t="s">
        <v>795</v>
      </c>
      <c r="K420" s="17" t="s">
        <v>908</v>
      </c>
      <c r="L420" s="17">
        <v>90032</v>
      </c>
      <c r="M420" s="17" t="s">
        <v>957</v>
      </c>
      <c r="N420" s="17" t="s">
        <v>2868</v>
      </c>
      <c r="O420" s="17" t="s">
        <v>960</v>
      </c>
      <c r="P420" s="17" t="s">
        <v>977</v>
      </c>
      <c r="Q420" s="17" t="s">
        <v>2869</v>
      </c>
      <c r="R420" s="17">
        <v>1117.92</v>
      </c>
      <c r="S420" s="17">
        <v>4</v>
      </c>
      <c r="T420" s="17" t="s">
        <v>2870</v>
      </c>
      <c r="U420" s="17" t="s">
        <v>2871</v>
      </c>
      <c r="V420" s="17">
        <v>0</v>
      </c>
      <c r="W420" s="17" t="s">
        <v>1020</v>
      </c>
      <c r="X420" s="17">
        <v>55.896000000000001</v>
      </c>
      <c r="Y420" s="17">
        <v>7</v>
      </c>
      <c r="Z420" s="17">
        <v>2015</v>
      </c>
      <c r="AA420" s="17" t="s">
        <v>20</v>
      </c>
      <c r="AB420" s="17" t="s">
        <v>1061</v>
      </c>
    </row>
    <row r="421" spans="1:28" x14ac:dyDescent="0.25">
      <c r="A421" s="17">
        <v>6722</v>
      </c>
      <c r="B421" s="17" t="s">
        <v>2132</v>
      </c>
      <c r="C421" s="19">
        <v>42997</v>
      </c>
      <c r="D421" s="19">
        <v>43002</v>
      </c>
      <c r="E421" s="17" t="s">
        <v>5</v>
      </c>
      <c r="F421" s="17" t="s">
        <v>2133</v>
      </c>
      <c r="G421" s="17" t="s">
        <v>190</v>
      </c>
      <c r="H421" s="17" t="s">
        <v>9</v>
      </c>
      <c r="I421" s="17" t="s">
        <v>671</v>
      </c>
      <c r="J421" s="17" t="s">
        <v>795</v>
      </c>
      <c r="K421" s="17" t="s">
        <v>908</v>
      </c>
      <c r="L421" s="17">
        <v>90032</v>
      </c>
      <c r="M421" s="17" t="s">
        <v>957</v>
      </c>
      <c r="N421" s="17" t="s">
        <v>2872</v>
      </c>
      <c r="O421" s="17" t="s">
        <v>960</v>
      </c>
      <c r="P421" s="17" t="s">
        <v>1032</v>
      </c>
      <c r="Q421" s="17" t="s">
        <v>2873</v>
      </c>
      <c r="R421" s="17">
        <v>23.32</v>
      </c>
      <c r="S421" s="17">
        <v>2</v>
      </c>
      <c r="T421" s="17" t="s">
        <v>2874</v>
      </c>
      <c r="U421" s="17" t="s">
        <v>2875</v>
      </c>
      <c r="V421" s="17">
        <v>0</v>
      </c>
      <c r="W421" s="17" t="s">
        <v>1020</v>
      </c>
      <c r="X421" s="17">
        <v>6.0632000000000001</v>
      </c>
      <c r="Y421" s="17">
        <v>5</v>
      </c>
      <c r="Z421" s="17">
        <v>2017</v>
      </c>
      <c r="AA421" s="17" t="s">
        <v>23</v>
      </c>
      <c r="AB421" s="17" t="s">
        <v>1036</v>
      </c>
    </row>
    <row r="422" spans="1:28" x14ac:dyDescent="0.25">
      <c r="A422" s="17">
        <v>6723</v>
      </c>
      <c r="B422" s="17" t="s">
        <v>2132</v>
      </c>
      <c r="C422" s="19">
        <v>42997</v>
      </c>
      <c r="D422" s="19">
        <v>43002</v>
      </c>
      <c r="E422" s="17" t="s">
        <v>5</v>
      </c>
      <c r="F422" s="17" t="s">
        <v>2133</v>
      </c>
      <c r="G422" s="17" t="s">
        <v>190</v>
      </c>
      <c r="H422" s="17" t="s">
        <v>9</v>
      </c>
      <c r="I422" s="17" t="s">
        <v>671</v>
      </c>
      <c r="J422" s="17" t="s">
        <v>795</v>
      </c>
      <c r="K422" s="17" t="s">
        <v>908</v>
      </c>
      <c r="L422" s="17">
        <v>90032</v>
      </c>
      <c r="M422" s="17" t="s">
        <v>957</v>
      </c>
      <c r="N422" s="17" t="s">
        <v>2876</v>
      </c>
      <c r="O422" s="17" t="s">
        <v>960</v>
      </c>
      <c r="P422" s="17" t="s">
        <v>1032</v>
      </c>
      <c r="Q422" s="17" t="s">
        <v>2877</v>
      </c>
      <c r="R422" s="17">
        <v>16.739999999999998</v>
      </c>
      <c r="S422" s="17">
        <v>3</v>
      </c>
      <c r="T422" s="17" t="s">
        <v>2380</v>
      </c>
      <c r="U422" s="17" t="s">
        <v>2878</v>
      </c>
      <c r="V422" s="17">
        <v>0</v>
      </c>
      <c r="W422" s="17" t="s">
        <v>1020</v>
      </c>
      <c r="X422" s="17">
        <v>4.8545999999999996</v>
      </c>
      <c r="Y422" s="17">
        <v>5</v>
      </c>
      <c r="Z422" s="17">
        <v>2017</v>
      </c>
      <c r="AA422" s="17" t="s">
        <v>23</v>
      </c>
      <c r="AB422" s="17" t="s">
        <v>1036</v>
      </c>
    </row>
    <row r="423" spans="1:28" x14ac:dyDescent="0.25">
      <c r="A423" s="17">
        <v>6775</v>
      </c>
      <c r="B423" s="17" t="s">
        <v>2879</v>
      </c>
      <c r="C423" s="19">
        <v>42678</v>
      </c>
      <c r="D423" s="19">
        <v>42682</v>
      </c>
      <c r="E423" s="17" t="s">
        <v>5</v>
      </c>
      <c r="F423" s="17" t="s">
        <v>2880</v>
      </c>
      <c r="G423" s="17" t="s">
        <v>2881</v>
      </c>
      <c r="H423" s="17" t="s">
        <v>10</v>
      </c>
      <c r="I423" s="17" t="s">
        <v>671</v>
      </c>
      <c r="J423" s="17" t="s">
        <v>795</v>
      </c>
      <c r="K423" s="17" t="s">
        <v>908</v>
      </c>
      <c r="L423" s="17">
        <v>90004</v>
      </c>
      <c r="M423" s="17" t="s">
        <v>957</v>
      </c>
      <c r="N423" s="17" t="s">
        <v>2882</v>
      </c>
      <c r="O423" s="17" t="s">
        <v>960</v>
      </c>
      <c r="P423" s="17" t="s">
        <v>965</v>
      </c>
      <c r="Q423" s="17" t="s">
        <v>2883</v>
      </c>
      <c r="R423" s="17">
        <v>38.880000000000003</v>
      </c>
      <c r="S423" s="17">
        <v>6</v>
      </c>
      <c r="T423" s="17" t="s">
        <v>1066</v>
      </c>
      <c r="U423" s="17" t="s">
        <v>1335</v>
      </c>
      <c r="V423" s="17">
        <v>0</v>
      </c>
      <c r="W423" s="17" t="s">
        <v>1020</v>
      </c>
      <c r="X423" s="17">
        <v>18.662400000000002</v>
      </c>
      <c r="Y423" s="17">
        <v>4</v>
      </c>
      <c r="Z423" s="17">
        <v>2016</v>
      </c>
      <c r="AA423" s="17" t="s">
        <v>21</v>
      </c>
      <c r="AB423" s="17" t="s">
        <v>1021</v>
      </c>
    </row>
    <row r="424" spans="1:28" x14ac:dyDescent="0.25">
      <c r="A424" s="17">
        <v>6823</v>
      </c>
      <c r="B424" s="17" t="s">
        <v>2884</v>
      </c>
      <c r="C424" s="19">
        <v>43041</v>
      </c>
      <c r="D424" s="19">
        <v>43046</v>
      </c>
      <c r="E424" s="17" t="s">
        <v>5</v>
      </c>
      <c r="F424" s="17" t="s">
        <v>2885</v>
      </c>
      <c r="G424" s="17" t="s">
        <v>154</v>
      </c>
      <c r="H424" s="17" t="s">
        <v>8</v>
      </c>
      <c r="I424" s="17" t="s">
        <v>671</v>
      </c>
      <c r="J424" s="17" t="s">
        <v>795</v>
      </c>
      <c r="K424" s="17" t="s">
        <v>908</v>
      </c>
      <c r="L424" s="17">
        <v>90036</v>
      </c>
      <c r="M424" s="17" t="s">
        <v>957</v>
      </c>
      <c r="N424" s="17" t="s">
        <v>1434</v>
      </c>
      <c r="O424" s="17" t="s">
        <v>960</v>
      </c>
      <c r="P424" s="17" t="s">
        <v>973</v>
      </c>
      <c r="Q424" s="17" t="s">
        <v>1435</v>
      </c>
      <c r="R424" s="17">
        <v>168.1</v>
      </c>
      <c r="S424" s="17">
        <v>5</v>
      </c>
      <c r="T424" s="17" t="s">
        <v>1436</v>
      </c>
      <c r="U424" s="17" t="s">
        <v>1437</v>
      </c>
      <c r="V424" s="17">
        <v>0</v>
      </c>
      <c r="W424" s="17" t="s">
        <v>1020</v>
      </c>
      <c r="X424" s="17">
        <v>43.706000000000003</v>
      </c>
      <c r="Y424" s="17">
        <v>5</v>
      </c>
      <c r="Z424" s="17">
        <v>2017</v>
      </c>
      <c r="AA424" s="17" t="s">
        <v>21</v>
      </c>
      <c r="AB424" s="17" t="s">
        <v>1036</v>
      </c>
    </row>
    <row r="425" spans="1:28" x14ac:dyDescent="0.25">
      <c r="A425" s="17">
        <v>6847</v>
      </c>
      <c r="B425" s="17" t="s">
        <v>2886</v>
      </c>
      <c r="C425" s="19">
        <v>42499</v>
      </c>
      <c r="D425" s="19">
        <v>42504</v>
      </c>
      <c r="E425" s="17" t="s">
        <v>5</v>
      </c>
      <c r="F425" s="17" t="s">
        <v>2887</v>
      </c>
      <c r="G425" s="17" t="s">
        <v>2888</v>
      </c>
      <c r="H425" s="17" t="s">
        <v>9</v>
      </c>
      <c r="I425" s="17" t="s">
        <v>671</v>
      </c>
      <c r="J425" s="17" t="s">
        <v>795</v>
      </c>
      <c r="K425" s="17" t="s">
        <v>908</v>
      </c>
      <c r="L425" s="17">
        <v>90036</v>
      </c>
      <c r="M425" s="17" t="s">
        <v>957</v>
      </c>
      <c r="N425" s="17" t="s">
        <v>2889</v>
      </c>
      <c r="O425" s="17" t="s">
        <v>960</v>
      </c>
      <c r="P425" s="17" t="s">
        <v>965</v>
      </c>
      <c r="Q425" s="17" t="s">
        <v>2890</v>
      </c>
      <c r="R425" s="17">
        <v>32.04</v>
      </c>
      <c r="S425" s="17">
        <v>4</v>
      </c>
      <c r="T425" s="17" t="s">
        <v>2891</v>
      </c>
      <c r="U425" s="17" t="s">
        <v>2892</v>
      </c>
      <c r="V425" s="17">
        <v>0</v>
      </c>
      <c r="W425" s="17" t="s">
        <v>1020</v>
      </c>
      <c r="X425" s="17">
        <v>14.417999999999999</v>
      </c>
      <c r="Y425" s="17">
        <v>5</v>
      </c>
      <c r="Z425" s="17">
        <v>2016</v>
      </c>
      <c r="AA425" s="17" t="s">
        <v>20</v>
      </c>
      <c r="AB425" s="17" t="s">
        <v>1021</v>
      </c>
    </row>
    <row r="426" spans="1:28" x14ac:dyDescent="0.25">
      <c r="A426" s="17">
        <v>6858</v>
      </c>
      <c r="B426" s="17" t="s">
        <v>2137</v>
      </c>
      <c r="C426" s="19">
        <v>42842</v>
      </c>
      <c r="D426" s="19">
        <v>42847</v>
      </c>
      <c r="E426" s="17" t="s">
        <v>5</v>
      </c>
      <c r="F426" s="17" t="s">
        <v>2138</v>
      </c>
      <c r="G426" s="17" t="s">
        <v>501</v>
      </c>
      <c r="H426" s="17" t="s">
        <v>8</v>
      </c>
      <c r="I426" s="17" t="s">
        <v>671</v>
      </c>
      <c r="J426" s="17" t="s">
        <v>795</v>
      </c>
      <c r="K426" s="17" t="s">
        <v>908</v>
      </c>
      <c r="L426" s="17">
        <v>90008</v>
      </c>
      <c r="M426" s="17" t="s">
        <v>957</v>
      </c>
      <c r="N426" s="17" t="s">
        <v>2893</v>
      </c>
      <c r="O426" s="17" t="s">
        <v>960</v>
      </c>
      <c r="P426" s="17" t="s">
        <v>965</v>
      </c>
      <c r="Q426" s="17" t="s">
        <v>2894</v>
      </c>
      <c r="R426" s="17">
        <v>28.14</v>
      </c>
      <c r="S426" s="17">
        <v>3</v>
      </c>
      <c r="T426" s="17" t="s">
        <v>2895</v>
      </c>
      <c r="U426" s="17" t="s">
        <v>2896</v>
      </c>
      <c r="V426" s="17">
        <v>0</v>
      </c>
      <c r="W426" s="17" t="s">
        <v>1020</v>
      </c>
      <c r="X426" s="17">
        <v>13.507199999999999</v>
      </c>
      <c r="Y426" s="17">
        <v>5</v>
      </c>
      <c r="Z426" s="17">
        <v>2017</v>
      </c>
      <c r="AA426" s="17" t="s">
        <v>12</v>
      </c>
      <c r="AB426" s="17" t="s">
        <v>1036</v>
      </c>
    </row>
    <row r="427" spans="1:28" x14ac:dyDescent="0.25">
      <c r="A427" s="17">
        <v>6859</v>
      </c>
      <c r="B427" s="17" t="s">
        <v>2137</v>
      </c>
      <c r="C427" s="19">
        <v>42842</v>
      </c>
      <c r="D427" s="19">
        <v>42847</v>
      </c>
      <c r="E427" s="17" t="s">
        <v>5</v>
      </c>
      <c r="F427" s="17" t="s">
        <v>2138</v>
      </c>
      <c r="G427" s="17" t="s">
        <v>501</v>
      </c>
      <c r="H427" s="17" t="s">
        <v>8</v>
      </c>
      <c r="I427" s="17" t="s">
        <v>671</v>
      </c>
      <c r="J427" s="17" t="s">
        <v>795</v>
      </c>
      <c r="K427" s="17" t="s">
        <v>908</v>
      </c>
      <c r="L427" s="17">
        <v>90008</v>
      </c>
      <c r="M427" s="17" t="s">
        <v>957</v>
      </c>
      <c r="N427" s="17" t="s">
        <v>2897</v>
      </c>
      <c r="O427" s="17" t="s">
        <v>960</v>
      </c>
      <c r="P427" s="17" t="s">
        <v>1266</v>
      </c>
      <c r="Q427" s="17" t="s">
        <v>2898</v>
      </c>
      <c r="R427" s="17">
        <v>7.38</v>
      </c>
      <c r="S427" s="17">
        <v>2</v>
      </c>
      <c r="T427" s="17" t="s">
        <v>2899</v>
      </c>
      <c r="U427" s="17" t="s">
        <v>2900</v>
      </c>
      <c r="V427" s="17">
        <v>0</v>
      </c>
      <c r="W427" s="17" t="s">
        <v>1020</v>
      </c>
      <c r="X427" s="17">
        <v>3.4685999999999999</v>
      </c>
      <c r="Y427" s="17">
        <v>5</v>
      </c>
      <c r="Z427" s="17">
        <v>2017</v>
      </c>
      <c r="AA427" s="17" t="s">
        <v>12</v>
      </c>
      <c r="AB427" s="17" t="s">
        <v>1036</v>
      </c>
    </row>
    <row r="428" spans="1:28" x14ac:dyDescent="0.25">
      <c r="A428" s="17">
        <v>6860</v>
      </c>
      <c r="B428" s="17" t="s">
        <v>2137</v>
      </c>
      <c r="C428" s="19">
        <v>42842</v>
      </c>
      <c r="D428" s="19">
        <v>42847</v>
      </c>
      <c r="E428" s="17" t="s">
        <v>5</v>
      </c>
      <c r="F428" s="17" t="s">
        <v>2138</v>
      </c>
      <c r="G428" s="17" t="s">
        <v>501</v>
      </c>
      <c r="H428" s="17" t="s">
        <v>8</v>
      </c>
      <c r="I428" s="17" t="s">
        <v>671</v>
      </c>
      <c r="J428" s="17" t="s">
        <v>795</v>
      </c>
      <c r="K428" s="17" t="s">
        <v>908</v>
      </c>
      <c r="L428" s="17">
        <v>90008</v>
      </c>
      <c r="M428" s="17" t="s">
        <v>957</v>
      </c>
      <c r="N428" s="17" t="s">
        <v>1203</v>
      </c>
      <c r="O428" s="17" t="s">
        <v>960</v>
      </c>
      <c r="P428" s="17" t="s">
        <v>1075</v>
      </c>
      <c r="Q428" s="17" t="s">
        <v>1204</v>
      </c>
      <c r="R428" s="17">
        <v>10.9</v>
      </c>
      <c r="S428" s="17">
        <v>5</v>
      </c>
      <c r="T428" s="17" t="s">
        <v>1205</v>
      </c>
      <c r="U428" s="17" t="s">
        <v>2901</v>
      </c>
      <c r="V428" s="17">
        <v>0</v>
      </c>
      <c r="W428" s="17" t="s">
        <v>1020</v>
      </c>
      <c r="X428" s="17">
        <v>3.597</v>
      </c>
      <c r="Y428" s="17">
        <v>5</v>
      </c>
      <c r="Z428" s="17">
        <v>2017</v>
      </c>
      <c r="AA428" s="17" t="s">
        <v>12</v>
      </c>
      <c r="AB428" s="17" t="s">
        <v>1036</v>
      </c>
    </row>
    <row r="429" spans="1:28" x14ac:dyDescent="0.25">
      <c r="A429" s="17">
        <v>6862</v>
      </c>
      <c r="B429" s="17" t="s">
        <v>2137</v>
      </c>
      <c r="C429" s="19">
        <v>42842</v>
      </c>
      <c r="D429" s="19">
        <v>42847</v>
      </c>
      <c r="E429" s="17" t="s">
        <v>5</v>
      </c>
      <c r="F429" s="17" t="s">
        <v>2138</v>
      </c>
      <c r="G429" s="17" t="s">
        <v>501</v>
      </c>
      <c r="H429" s="17" t="s">
        <v>8</v>
      </c>
      <c r="I429" s="17" t="s">
        <v>671</v>
      </c>
      <c r="J429" s="17" t="s">
        <v>795</v>
      </c>
      <c r="K429" s="17" t="s">
        <v>908</v>
      </c>
      <c r="L429" s="17">
        <v>90008</v>
      </c>
      <c r="M429" s="17" t="s">
        <v>957</v>
      </c>
      <c r="N429" s="17" t="s">
        <v>2902</v>
      </c>
      <c r="O429" s="17" t="s">
        <v>960</v>
      </c>
      <c r="P429" s="17" t="s">
        <v>1266</v>
      </c>
      <c r="Q429" s="17" t="s">
        <v>2903</v>
      </c>
      <c r="R429" s="17">
        <v>23.04</v>
      </c>
      <c r="S429" s="17">
        <v>8</v>
      </c>
      <c r="T429" s="17" t="s">
        <v>1340</v>
      </c>
      <c r="U429" s="17" t="s">
        <v>2904</v>
      </c>
      <c r="V429" s="17">
        <v>0</v>
      </c>
      <c r="W429" s="17" t="s">
        <v>1020</v>
      </c>
      <c r="X429" s="17">
        <v>11.2896</v>
      </c>
      <c r="Y429" s="17">
        <v>5</v>
      </c>
      <c r="Z429" s="17">
        <v>2017</v>
      </c>
      <c r="AA429" s="17" t="s">
        <v>12</v>
      </c>
      <c r="AB429" s="17" t="s">
        <v>1036</v>
      </c>
    </row>
    <row r="430" spans="1:28" x14ac:dyDescent="0.25">
      <c r="A430" s="17">
        <v>6870</v>
      </c>
      <c r="B430" s="17" t="s">
        <v>2143</v>
      </c>
      <c r="C430" s="19">
        <v>42603</v>
      </c>
      <c r="D430" s="19">
        <v>42610</v>
      </c>
      <c r="E430" s="17" t="s">
        <v>5</v>
      </c>
      <c r="F430" s="17" t="s">
        <v>2144</v>
      </c>
      <c r="G430" s="17" t="s">
        <v>578</v>
      </c>
      <c r="H430" s="17" t="s">
        <v>9</v>
      </c>
      <c r="I430" s="17" t="s">
        <v>671</v>
      </c>
      <c r="J430" s="17" t="s">
        <v>795</v>
      </c>
      <c r="K430" s="17" t="s">
        <v>908</v>
      </c>
      <c r="L430" s="17">
        <v>90004</v>
      </c>
      <c r="M430" s="17" t="s">
        <v>957</v>
      </c>
      <c r="N430" s="17" t="s">
        <v>2905</v>
      </c>
      <c r="O430" s="17" t="s">
        <v>960</v>
      </c>
      <c r="P430" s="17" t="s">
        <v>965</v>
      </c>
      <c r="Q430" s="17" t="s">
        <v>2906</v>
      </c>
      <c r="R430" s="17">
        <v>12.96</v>
      </c>
      <c r="S430" s="17">
        <v>2</v>
      </c>
      <c r="T430" s="17" t="s">
        <v>1066</v>
      </c>
      <c r="U430" s="17" t="s">
        <v>1157</v>
      </c>
      <c r="V430" s="17">
        <v>0</v>
      </c>
      <c r="W430" s="17" t="s">
        <v>1020</v>
      </c>
      <c r="X430" s="17">
        <v>6.2207999999999997</v>
      </c>
      <c r="Y430" s="17">
        <v>7</v>
      </c>
      <c r="Z430" s="17">
        <v>2016</v>
      </c>
      <c r="AA430" s="17" t="s">
        <v>13</v>
      </c>
      <c r="AB430" s="17" t="s">
        <v>1021</v>
      </c>
    </row>
    <row r="431" spans="1:28" x14ac:dyDescent="0.25">
      <c r="A431" s="17">
        <v>6871</v>
      </c>
      <c r="B431" s="17" t="s">
        <v>2143</v>
      </c>
      <c r="C431" s="19">
        <v>42603</v>
      </c>
      <c r="D431" s="19">
        <v>42610</v>
      </c>
      <c r="E431" s="17" t="s">
        <v>5</v>
      </c>
      <c r="F431" s="17" t="s">
        <v>2144</v>
      </c>
      <c r="G431" s="17" t="s">
        <v>578</v>
      </c>
      <c r="H431" s="17" t="s">
        <v>9</v>
      </c>
      <c r="I431" s="17" t="s">
        <v>671</v>
      </c>
      <c r="J431" s="17" t="s">
        <v>795</v>
      </c>
      <c r="K431" s="17" t="s">
        <v>908</v>
      </c>
      <c r="L431" s="17">
        <v>90004</v>
      </c>
      <c r="M431" s="17" t="s">
        <v>957</v>
      </c>
      <c r="N431" s="17" t="s">
        <v>2907</v>
      </c>
      <c r="O431" s="17" t="s">
        <v>960</v>
      </c>
      <c r="P431" s="17" t="s">
        <v>965</v>
      </c>
      <c r="Q431" s="17" t="s">
        <v>2908</v>
      </c>
      <c r="R431" s="17">
        <v>47.52</v>
      </c>
      <c r="S431" s="17">
        <v>9</v>
      </c>
      <c r="T431" s="17" t="s">
        <v>1756</v>
      </c>
      <c r="U431" s="17" t="s">
        <v>2909</v>
      </c>
      <c r="V431" s="17">
        <v>0</v>
      </c>
      <c r="W431" s="17" t="s">
        <v>1020</v>
      </c>
      <c r="X431" s="17">
        <v>21.384</v>
      </c>
      <c r="Y431" s="17">
        <v>7</v>
      </c>
      <c r="Z431" s="17">
        <v>2016</v>
      </c>
      <c r="AA431" s="17" t="s">
        <v>13</v>
      </c>
      <c r="AB431" s="17" t="s">
        <v>1021</v>
      </c>
    </row>
    <row r="432" spans="1:28" x14ac:dyDescent="0.25">
      <c r="A432" s="17">
        <v>6888</v>
      </c>
      <c r="B432" s="17" t="s">
        <v>2910</v>
      </c>
      <c r="C432" s="19">
        <v>42850</v>
      </c>
      <c r="D432" s="19">
        <v>42857</v>
      </c>
      <c r="E432" s="17" t="s">
        <v>5</v>
      </c>
      <c r="F432" s="17" t="s">
        <v>2911</v>
      </c>
      <c r="G432" s="17" t="s">
        <v>2912</v>
      </c>
      <c r="H432" s="17" t="s">
        <v>8</v>
      </c>
      <c r="I432" s="17" t="s">
        <v>671</v>
      </c>
      <c r="J432" s="17" t="s">
        <v>795</v>
      </c>
      <c r="K432" s="17" t="s">
        <v>908</v>
      </c>
      <c r="L432" s="17">
        <v>90032</v>
      </c>
      <c r="M432" s="17" t="s">
        <v>957</v>
      </c>
      <c r="N432" s="17" t="s">
        <v>2913</v>
      </c>
      <c r="O432" s="17" t="s">
        <v>960</v>
      </c>
      <c r="P432" s="17" t="s">
        <v>965</v>
      </c>
      <c r="Q432" s="17" t="s">
        <v>2914</v>
      </c>
      <c r="R432" s="17">
        <v>19.05</v>
      </c>
      <c r="S432" s="17">
        <v>3</v>
      </c>
      <c r="T432" s="17" t="s">
        <v>2915</v>
      </c>
      <c r="U432" s="17" t="s">
        <v>2916</v>
      </c>
      <c r="V432" s="17">
        <v>0</v>
      </c>
      <c r="W432" s="17" t="s">
        <v>1020</v>
      </c>
      <c r="X432" s="17">
        <v>8.7629999999999999</v>
      </c>
      <c r="Y432" s="17">
        <v>7</v>
      </c>
      <c r="Z432" s="17">
        <v>2017</v>
      </c>
      <c r="AA432" s="17" t="s">
        <v>12</v>
      </c>
      <c r="AB432" s="17" t="s">
        <v>1036</v>
      </c>
    </row>
    <row r="433" spans="1:28" x14ac:dyDescent="0.25">
      <c r="A433" s="17">
        <v>6927</v>
      </c>
      <c r="B433" s="17" t="s">
        <v>2917</v>
      </c>
      <c r="C433" s="19">
        <v>42579</v>
      </c>
      <c r="D433" s="19">
        <v>42585</v>
      </c>
      <c r="E433" s="17" t="s">
        <v>5</v>
      </c>
      <c r="F433" s="17" t="s">
        <v>2918</v>
      </c>
      <c r="G433" s="17" t="s">
        <v>2919</v>
      </c>
      <c r="H433" s="17" t="s">
        <v>8</v>
      </c>
      <c r="I433" s="17" t="s">
        <v>671</v>
      </c>
      <c r="J433" s="17" t="s">
        <v>795</v>
      </c>
      <c r="K433" s="17" t="s">
        <v>908</v>
      </c>
      <c r="L433" s="17">
        <v>90032</v>
      </c>
      <c r="M433" s="17" t="s">
        <v>957</v>
      </c>
      <c r="N433" s="17" t="s">
        <v>2920</v>
      </c>
      <c r="O433" s="17" t="s">
        <v>960</v>
      </c>
      <c r="P433" s="17" t="s">
        <v>1266</v>
      </c>
      <c r="Q433" s="17" t="s">
        <v>2921</v>
      </c>
      <c r="R433" s="17">
        <v>18.899999999999999</v>
      </c>
      <c r="S433" s="17">
        <v>3</v>
      </c>
      <c r="T433" s="17" t="s">
        <v>1762</v>
      </c>
      <c r="U433" s="17" t="s">
        <v>2922</v>
      </c>
      <c r="V433" s="17">
        <v>0</v>
      </c>
      <c r="W433" s="17" t="s">
        <v>1020</v>
      </c>
      <c r="X433" s="17">
        <v>8.6940000000000008</v>
      </c>
      <c r="Y433" s="17">
        <v>6</v>
      </c>
      <c r="Z433" s="17">
        <v>2016</v>
      </c>
      <c r="AA433" s="17" t="s">
        <v>17</v>
      </c>
      <c r="AB433" s="17" t="s">
        <v>1021</v>
      </c>
    </row>
    <row r="434" spans="1:28" x14ac:dyDescent="0.25">
      <c r="A434" s="17">
        <v>6956</v>
      </c>
      <c r="B434" s="17" t="s">
        <v>2923</v>
      </c>
      <c r="C434" s="19">
        <v>42119</v>
      </c>
      <c r="D434" s="19">
        <v>42126</v>
      </c>
      <c r="E434" s="17" t="s">
        <v>5</v>
      </c>
      <c r="F434" s="17" t="s">
        <v>2924</v>
      </c>
      <c r="G434" s="17" t="s">
        <v>399</v>
      </c>
      <c r="H434" s="17" t="s">
        <v>9</v>
      </c>
      <c r="I434" s="17" t="s">
        <v>671</v>
      </c>
      <c r="J434" s="17" t="s">
        <v>795</v>
      </c>
      <c r="K434" s="17" t="s">
        <v>908</v>
      </c>
      <c r="L434" s="17">
        <v>90004</v>
      </c>
      <c r="M434" s="17" t="s">
        <v>957</v>
      </c>
      <c r="N434" s="17" t="s">
        <v>2925</v>
      </c>
      <c r="O434" s="17" t="s">
        <v>960</v>
      </c>
      <c r="P434" s="17" t="s">
        <v>1224</v>
      </c>
      <c r="Q434" s="17" t="s">
        <v>2926</v>
      </c>
      <c r="R434" s="17">
        <v>21.34</v>
      </c>
      <c r="S434" s="17">
        <v>2</v>
      </c>
      <c r="T434" s="17" t="s">
        <v>2927</v>
      </c>
      <c r="U434" s="17" t="s">
        <v>2928</v>
      </c>
      <c r="V434" s="17">
        <v>0</v>
      </c>
      <c r="W434" s="17" t="s">
        <v>1020</v>
      </c>
      <c r="X434" s="17">
        <v>9.8163999999999998</v>
      </c>
      <c r="Y434" s="17">
        <v>7</v>
      </c>
      <c r="Z434" s="17">
        <v>2015</v>
      </c>
      <c r="AA434" s="17" t="s">
        <v>12</v>
      </c>
      <c r="AB434" s="17" t="s">
        <v>1061</v>
      </c>
    </row>
    <row r="435" spans="1:28" x14ac:dyDescent="0.25">
      <c r="A435" s="17">
        <v>6980</v>
      </c>
      <c r="B435" s="17" t="s">
        <v>2929</v>
      </c>
      <c r="C435" s="19">
        <v>42749</v>
      </c>
      <c r="D435" s="19">
        <v>42754</v>
      </c>
      <c r="E435" s="17" t="s">
        <v>5</v>
      </c>
      <c r="F435" s="17" t="s">
        <v>2930</v>
      </c>
      <c r="G435" s="17" t="s">
        <v>584</v>
      </c>
      <c r="H435" s="17" t="s">
        <v>8</v>
      </c>
      <c r="I435" s="17" t="s">
        <v>671</v>
      </c>
      <c r="J435" s="17" t="s">
        <v>795</v>
      </c>
      <c r="K435" s="17" t="s">
        <v>908</v>
      </c>
      <c r="L435" s="17">
        <v>90036</v>
      </c>
      <c r="M435" s="17" t="s">
        <v>957</v>
      </c>
      <c r="N435" s="17" t="s">
        <v>2390</v>
      </c>
      <c r="O435" s="17" t="s">
        <v>960</v>
      </c>
      <c r="P435" s="17" t="s">
        <v>965</v>
      </c>
      <c r="Q435" s="17" t="s">
        <v>2391</v>
      </c>
      <c r="R435" s="17">
        <v>154.9</v>
      </c>
      <c r="S435" s="17">
        <v>5</v>
      </c>
      <c r="T435" s="17" t="s">
        <v>1679</v>
      </c>
      <c r="U435" s="17" t="s">
        <v>2931</v>
      </c>
      <c r="V435" s="17">
        <v>0</v>
      </c>
      <c r="W435" s="17" t="s">
        <v>1020</v>
      </c>
      <c r="X435" s="17">
        <v>69.704999999999998</v>
      </c>
      <c r="Y435" s="17">
        <v>5</v>
      </c>
      <c r="Z435" s="17">
        <v>2017</v>
      </c>
      <c r="AA435" s="17" t="s">
        <v>16</v>
      </c>
      <c r="AB435" s="17" t="s">
        <v>1036</v>
      </c>
    </row>
    <row r="436" spans="1:28" x14ac:dyDescent="0.25">
      <c r="A436" s="17">
        <v>7197</v>
      </c>
      <c r="B436" s="17" t="s">
        <v>2932</v>
      </c>
      <c r="C436" s="19">
        <v>41755</v>
      </c>
      <c r="D436" s="19">
        <v>41759</v>
      </c>
      <c r="E436" s="17" t="s">
        <v>5</v>
      </c>
      <c r="F436" s="17" t="s">
        <v>2226</v>
      </c>
      <c r="G436" s="17" t="s">
        <v>417</v>
      </c>
      <c r="H436" s="17" t="s">
        <v>10</v>
      </c>
      <c r="I436" s="17" t="s">
        <v>671</v>
      </c>
      <c r="J436" s="17" t="s">
        <v>795</v>
      </c>
      <c r="K436" s="17" t="s">
        <v>908</v>
      </c>
      <c r="L436" s="17">
        <v>90036</v>
      </c>
      <c r="M436" s="17" t="s">
        <v>957</v>
      </c>
      <c r="N436" s="17" t="s">
        <v>1485</v>
      </c>
      <c r="O436" s="17" t="s">
        <v>960</v>
      </c>
      <c r="P436" s="17" t="s">
        <v>1032</v>
      </c>
      <c r="Q436" s="17" t="s">
        <v>1486</v>
      </c>
      <c r="R436" s="17">
        <v>21.4</v>
      </c>
      <c r="S436" s="17">
        <v>5</v>
      </c>
      <c r="T436" s="17" t="s">
        <v>1272</v>
      </c>
      <c r="U436" s="17" t="s">
        <v>2802</v>
      </c>
      <c r="V436" s="17">
        <v>0</v>
      </c>
      <c r="W436" s="17" t="s">
        <v>1020</v>
      </c>
      <c r="X436" s="17">
        <v>6.2060000000000004</v>
      </c>
      <c r="Y436" s="17">
        <v>4</v>
      </c>
      <c r="Z436" s="17">
        <v>2014</v>
      </c>
      <c r="AA436" s="17" t="s">
        <v>12</v>
      </c>
      <c r="AB436" s="17" t="s">
        <v>1079</v>
      </c>
    </row>
    <row r="437" spans="1:28" x14ac:dyDescent="0.25">
      <c r="A437" s="17">
        <v>7198</v>
      </c>
      <c r="B437" s="17" t="s">
        <v>2932</v>
      </c>
      <c r="C437" s="19">
        <v>41755</v>
      </c>
      <c r="D437" s="19">
        <v>41759</v>
      </c>
      <c r="E437" s="17" t="s">
        <v>5</v>
      </c>
      <c r="F437" s="17" t="s">
        <v>2226</v>
      </c>
      <c r="G437" s="17" t="s">
        <v>417</v>
      </c>
      <c r="H437" s="17" t="s">
        <v>10</v>
      </c>
      <c r="I437" s="17" t="s">
        <v>671</v>
      </c>
      <c r="J437" s="17" t="s">
        <v>795</v>
      </c>
      <c r="K437" s="17" t="s">
        <v>908</v>
      </c>
      <c r="L437" s="17">
        <v>90036</v>
      </c>
      <c r="M437" s="17" t="s">
        <v>957</v>
      </c>
      <c r="N437" s="17" t="s">
        <v>2920</v>
      </c>
      <c r="O437" s="17" t="s">
        <v>960</v>
      </c>
      <c r="P437" s="17" t="s">
        <v>1266</v>
      </c>
      <c r="Q437" s="17" t="s">
        <v>2921</v>
      </c>
      <c r="R437" s="17">
        <v>12.6</v>
      </c>
      <c r="S437" s="17">
        <v>2</v>
      </c>
      <c r="T437" s="17" t="s">
        <v>1762</v>
      </c>
      <c r="U437" s="17" t="s">
        <v>2933</v>
      </c>
      <c r="V437" s="17">
        <v>0</v>
      </c>
      <c r="W437" s="17" t="s">
        <v>1020</v>
      </c>
      <c r="X437" s="17">
        <v>5.7960000000000003</v>
      </c>
      <c r="Y437" s="17">
        <v>4</v>
      </c>
      <c r="Z437" s="17">
        <v>2014</v>
      </c>
      <c r="AA437" s="17" t="s">
        <v>12</v>
      </c>
      <c r="AB437" s="17" t="s">
        <v>1079</v>
      </c>
    </row>
    <row r="438" spans="1:28" x14ac:dyDescent="0.25">
      <c r="A438" s="17">
        <v>7246</v>
      </c>
      <c r="B438" s="17" t="s">
        <v>2934</v>
      </c>
      <c r="C438" s="19">
        <v>42775</v>
      </c>
      <c r="D438" s="19">
        <v>42779</v>
      </c>
      <c r="E438" s="17" t="s">
        <v>5</v>
      </c>
      <c r="F438" s="17" t="s">
        <v>2935</v>
      </c>
      <c r="G438" s="17" t="s">
        <v>574</v>
      </c>
      <c r="H438" s="17" t="s">
        <v>8</v>
      </c>
      <c r="I438" s="17" t="s">
        <v>671</v>
      </c>
      <c r="J438" s="17" t="s">
        <v>795</v>
      </c>
      <c r="K438" s="17" t="s">
        <v>908</v>
      </c>
      <c r="L438" s="17">
        <v>90032</v>
      </c>
      <c r="M438" s="17" t="s">
        <v>957</v>
      </c>
      <c r="N438" s="17" t="s">
        <v>2936</v>
      </c>
      <c r="O438" s="17" t="s">
        <v>960</v>
      </c>
      <c r="P438" s="17" t="s">
        <v>977</v>
      </c>
      <c r="Q438" s="17" t="s">
        <v>2937</v>
      </c>
      <c r="R438" s="17">
        <v>354.9</v>
      </c>
      <c r="S438" s="17">
        <v>5</v>
      </c>
      <c r="T438" s="17" t="s">
        <v>2938</v>
      </c>
      <c r="U438" s="17" t="s">
        <v>2939</v>
      </c>
      <c r="V438" s="17">
        <v>0</v>
      </c>
      <c r="W438" s="17" t="s">
        <v>1020</v>
      </c>
      <c r="X438" s="17">
        <v>17.745000000000001</v>
      </c>
      <c r="Y438" s="17">
        <v>4</v>
      </c>
      <c r="Z438" s="17">
        <v>2017</v>
      </c>
      <c r="AA438" s="17" t="s">
        <v>15</v>
      </c>
      <c r="AB438" s="17" t="s">
        <v>1036</v>
      </c>
    </row>
    <row r="439" spans="1:28" x14ac:dyDescent="0.25">
      <c r="A439" s="17">
        <v>7467</v>
      </c>
      <c r="B439" s="17" t="s">
        <v>2940</v>
      </c>
      <c r="C439" s="19">
        <v>42509</v>
      </c>
      <c r="D439" s="19">
        <v>42513</v>
      </c>
      <c r="E439" s="17" t="s">
        <v>5</v>
      </c>
      <c r="F439" s="17" t="s">
        <v>2941</v>
      </c>
      <c r="G439" s="17" t="s">
        <v>64</v>
      </c>
      <c r="H439" s="17" t="s">
        <v>9</v>
      </c>
      <c r="I439" s="17" t="s">
        <v>671</v>
      </c>
      <c r="J439" s="17" t="s">
        <v>795</v>
      </c>
      <c r="K439" s="17" t="s">
        <v>908</v>
      </c>
      <c r="L439" s="17">
        <v>90008</v>
      </c>
      <c r="M439" s="17" t="s">
        <v>957</v>
      </c>
      <c r="N439" s="17" t="s">
        <v>2755</v>
      </c>
      <c r="O439" s="17" t="s">
        <v>960</v>
      </c>
      <c r="P439" s="17" t="s">
        <v>973</v>
      </c>
      <c r="Q439" s="17" t="s">
        <v>2756</v>
      </c>
      <c r="R439" s="17">
        <v>87.84</v>
      </c>
      <c r="S439" s="17">
        <v>8</v>
      </c>
      <c r="T439" s="17" t="s">
        <v>2757</v>
      </c>
      <c r="U439" s="17" t="s">
        <v>2942</v>
      </c>
      <c r="V439" s="17">
        <v>0</v>
      </c>
      <c r="W439" s="17" t="s">
        <v>1020</v>
      </c>
      <c r="X439" s="17">
        <v>23.716799999999999</v>
      </c>
      <c r="Y439" s="17">
        <v>4</v>
      </c>
      <c r="Z439" s="17">
        <v>2016</v>
      </c>
      <c r="AA439" s="17" t="s">
        <v>20</v>
      </c>
      <c r="AB439" s="17" t="s">
        <v>1021</v>
      </c>
    </row>
    <row r="440" spans="1:28" x14ac:dyDescent="0.25">
      <c r="A440" s="17">
        <v>7536</v>
      </c>
      <c r="B440" s="17" t="s">
        <v>2943</v>
      </c>
      <c r="C440" s="19">
        <v>42825</v>
      </c>
      <c r="D440" s="19">
        <v>42832</v>
      </c>
      <c r="E440" s="17" t="s">
        <v>5</v>
      </c>
      <c r="F440" s="17" t="s">
        <v>1942</v>
      </c>
      <c r="G440" s="17" t="s">
        <v>291</v>
      </c>
      <c r="H440" s="17" t="s">
        <v>9</v>
      </c>
      <c r="I440" s="17" t="s">
        <v>671</v>
      </c>
      <c r="J440" s="17" t="s">
        <v>795</v>
      </c>
      <c r="K440" s="17" t="s">
        <v>908</v>
      </c>
      <c r="L440" s="17">
        <v>90004</v>
      </c>
      <c r="M440" s="17" t="s">
        <v>957</v>
      </c>
      <c r="N440" s="17" t="s">
        <v>2944</v>
      </c>
      <c r="O440" s="17" t="s">
        <v>960</v>
      </c>
      <c r="P440" s="17" t="s">
        <v>1169</v>
      </c>
      <c r="Q440" s="17" t="s">
        <v>2945</v>
      </c>
      <c r="R440" s="17">
        <v>29.7</v>
      </c>
      <c r="S440" s="17">
        <v>3</v>
      </c>
      <c r="T440" s="17" t="s">
        <v>2946</v>
      </c>
      <c r="U440" s="17" t="s">
        <v>2947</v>
      </c>
      <c r="V440" s="17">
        <v>0</v>
      </c>
      <c r="W440" s="17" t="s">
        <v>1020</v>
      </c>
      <c r="X440" s="17">
        <v>8.0190000000000001</v>
      </c>
      <c r="Y440" s="17">
        <v>7</v>
      </c>
      <c r="Z440" s="17">
        <v>2017</v>
      </c>
      <c r="AA440" s="17" t="s">
        <v>19</v>
      </c>
      <c r="AB440" s="17" t="s">
        <v>1036</v>
      </c>
    </row>
    <row r="441" spans="1:28" x14ac:dyDescent="0.25">
      <c r="A441" s="17">
        <v>7575</v>
      </c>
      <c r="B441" s="17" t="s">
        <v>2174</v>
      </c>
      <c r="C441" s="19">
        <v>42346</v>
      </c>
      <c r="D441" s="19">
        <v>42350</v>
      </c>
      <c r="E441" s="17" t="s">
        <v>5</v>
      </c>
      <c r="F441" s="17" t="s">
        <v>2175</v>
      </c>
      <c r="G441" s="17" t="s">
        <v>667</v>
      </c>
      <c r="H441" s="17" t="s">
        <v>9</v>
      </c>
      <c r="I441" s="17" t="s">
        <v>671</v>
      </c>
      <c r="J441" s="17" t="s">
        <v>795</v>
      </c>
      <c r="K441" s="17" t="s">
        <v>908</v>
      </c>
      <c r="L441" s="17">
        <v>90036</v>
      </c>
      <c r="M441" s="17" t="s">
        <v>957</v>
      </c>
      <c r="N441" s="17" t="s">
        <v>2948</v>
      </c>
      <c r="O441" s="17" t="s">
        <v>960</v>
      </c>
      <c r="P441" s="17" t="s">
        <v>977</v>
      </c>
      <c r="Q441" s="17" t="s">
        <v>2949</v>
      </c>
      <c r="R441" s="17">
        <v>221.96</v>
      </c>
      <c r="S441" s="17">
        <v>2</v>
      </c>
      <c r="T441" s="17" t="s">
        <v>2950</v>
      </c>
      <c r="U441" s="17" t="s">
        <v>2951</v>
      </c>
      <c r="V441" s="17">
        <v>0</v>
      </c>
      <c r="W441" s="17" t="s">
        <v>1020</v>
      </c>
      <c r="X441" s="17">
        <v>4.4391999999999996</v>
      </c>
      <c r="Y441" s="17">
        <v>4</v>
      </c>
      <c r="Z441" s="17">
        <v>2015</v>
      </c>
      <c r="AA441" s="17" t="s">
        <v>14</v>
      </c>
      <c r="AB441" s="17" t="s">
        <v>1061</v>
      </c>
    </row>
    <row r="442" spans="1:28" x14ac:dyDescent="0.25">
      <c r="A442" s="17">
        <v>7623</v>
      </c>
      <c r="B442" s="17" t="s">
        <v>2952</v>
      </c>
      <c r="C442" s="19">
        <v>41968</v>
      </c>
      <c r="D442" s="19">
        <v>41972</v>
      </c>
      <c r="E442" s="17" t="s">
        <v>5</v>
      </c>
      <c r="F442" s="17" t="s">
        <v>2953</v>
      </c>
      <c r="G442" s="17" t="s">
        <v>536</v>
      </c>
      <c r="H442" s="17" t="s">
        <v>8</v>
      </c>
      <c r="I442" s="17" t="s">
        <v>671</v>
      </c>
      <c r="J442" s="17" t="s">
        <v>795</v>
      </c>
      <c r="K442" s="17" t="s">
        <v>908</v>
      </c>
      <c r="L442" s="17">
        <v>90004</v>
      </c>
      <c r="M442" s="17" t="s">
        <v>957</v>
      </c>
      <c r="N442" s="17" t="s">
        <v>2954</v>
      </c>
      <c r="O442" s="17" t="s">
        <v>960</v>
      </c>
      <c r="P442" s="17" t="s">
        <v>1032</v>
      </c>
      <c r="Q442" s="17" t="s">
        <v>1649</v>
      </c>
      <c r="R442" s="17">
        <v>7.44</v>
      </c>
      <c r="S442" s="17">
        <v>3</v>
      </c>
      <c r="T442" s="17" t="s">
        <v>2955</v>
      </c>
      <c r="U442" s="17" t="s">
        <v>2956</v>
      </c>
      <c r="V442" s="17">
        <v>0</v>
      </c>
      <c r="W442" s="17" t="s">
        <v>1020</v>
      </c>
      <c r="X442" s="17">
        <v>2.6040000000000001</v>
      </c>
      <c r="Y442" s="17">
        <v>4</v>
      </c>
      <c r="Z442" s="17">
        <v>2014</v>
      </c>
      <c r="AA442" s="17" t="s">
        <v>21</v>
      </c>
      <c r="AB442" s="17" t="s">
        <v>1079</v>
      </c>
    </row>
    <row r="443" spans="1:28" x14ac:dyDescent="0.25">
      <c r="A443" s="17">
        <v>7743</v>
      </c>
      <c r="B443" s="17" t="s">
        <v>2957</v>
      </c>
      <c r="C443" s="19">
        <v>42967</v>
      </c>
      <c r="D443" s="19">
        <v>42974</v>
      </c>
      <c r="E443" s="17" t="s">
        <v>5</v>
      </c>
      <c r="F443" s="17" t="s">
        <v>2958</v>
      </c>
      <c r="G443" s="17" t="s">
        <v>375</v>
      </c>
      <c r="H443" s="17" t="s">
        <v>8</v>
      </c>
      <c r="I443" s="17" t="s">
        <v>671</v>
      </c>
      <c r="J443" s="17" t="s">
        <v>795</v>
      </c>
      <c r="K443" s="17" t="s">
        <v>908</v>
      </c>
      <c r="L443" s="17">
        <v>90036</v>
      </c>
      <c r="M443" s="17" t="s">
        <v>957</v>
      </c>
      <c r="N443" s="17" t="s">
        <v>2959</v>
      </c>
      <c r="O443" s="17" t="s">
        <v>960</v>
      </c>
      <c r="P443" s="17" t="s">
        <v>965</v>
      </c>
      <c r="Q443" s="17" t="s">
        <v>2960</v>
      </c>
      <c r="R443" s="17">
        <v>25.92</v>
      </c>
      <c r="S443" s="17">
        <v>4</v>
      </c>
      <c r="T443" s="17" t="s">
        <v>1066</v>
      </c>
      <c r="U443" s="17" t="s">
        <v>2840</v>
      </c>
      <c r="V443" s="17">
        <v>0</v>
      </c>
      <c r="W443" s="17" t="s">
        <v>1020</v>
      </c>
      <c r="X443" s="17">
        <v>12.441599999999999</v>
      </c>
      <c r="Y443" s="17">
        <v>7</v>
      </c>
      <c r="Z443" s="17">
        <v>2017</v>
      </c>
      <c r="AA443" s="17" t="s">
        <v>13</v>
      </c>
      <c r="AB443" s="17" t="s">
        <v>1036</v>
      </c>
    </row>
    <row r="444" spans="1:28" x14ac:dyDescent="0.25">
      <c r="A444" s="17">
        <v>8135</v>
      </c>
      <c r="B444" s="17" t="s">
        <v>2961</v>
      </c>
      <c r="C444" s="19">
        <v>42051</v>
      </c>
      <c r="D444" s="19">
        <v>42056</v>
      </c>
      <c r="E444" s="17" t="s">
        <v>5</v>
      </c>
      <c r="F444" s="17" t="s">
        <v>2852</v>
      </c>
      <c r="G444" s="17" t="s">
        <v>2853</v>
      </c>
      <c r="H444" s="17" t="s">
        <v>8</v>
      </c>
      <c r="I444" s="17" t="s">
        <v>671</v>
      </c>
      <c r="J444" s="17" t="s">
        <v>795</v>
      </c>
      <c r="K444" s="17" t="s">
        <v>908</v>
      </c>
      <c r="L444" s="17">
        <v>90008</v>
      </c>
      <c r="M444" s="17" t="s">
        <v>957</v>
      </c>
      <c r="N444" s="17" t="s">
        <v>2257</v>
      </c>
      <c r="O444" s="17" t="s">
        <v>960</v>
      </c>
      <c r="P444" s="17" t="s">
        <v>965</v>
      </c>
      <c r="Q444" s="17" t="s">
        <v>2962</v>
      </c>
      <c r="R444" s="17">
        <v>36.840000000000003</v>
      </c>
      <c r="S444" s="17">
        <v>3</v>
      </c>
      <c r="T444" s="17" t="s">
        <v>1802</v>
      </c>
      <c r="U444" s="17" t="s">
        <v>2963</v>
      </c>
      <c r="V444" s="17">
        <v>0</v>
      </c>
      <c r="W444" s="17" t="s">
        <v>1020</v>
      </c>
      <c r="X444" s="17">
        <v>17.314800000000002</v>
      </c>
      <c r="Y444" s="17">
        <v>5</v>
      </c>
      <c r="Z444" s="17">
        <v>2015</v>
      </c>
      <c r="AA444" s="17" t="s">
        <v>15</v>
      </c>
      <c r="AB444" s="17" t="s">
        <v>1061</v>
      </c>
    </row>
    <row r="445" spans="1:28" x14ac:dyDescent="0.25">
      <c r="A445" s="17">
        <v>8136</v>
      </c>
      <c r="B445" s="17" t="s">
        <v>2961</v>
      </c>
      <c r="C445" s="19">
        <v>42051</v>
      </c>
      <c r="D445" s="19">
        <v>42056</v>
      </c>
      <c r="E445" s="17" t="s">
        <v>5</v>
      </c>
      <c r="F445" s="17" t="s">
        <v>2852</v>
      </c>
      <c r="G445" s="17" t="s">
        <v>2853</v>
      </c>
      <c r="H445" s="17" t="s">
        <v>8</v>
      </c>
      <c r="I445" s="17" t="s">
        <v>671</v>
      </c>
      <c r="J445" s="17" t="s">
        <v>795</v>
      </c>
      <c r="K445" s="17" t="s">
        <v>908</v>
      </c>
      <c r="L445" s="17">
        <v>90008</v>
      </c>
      <c r="M445" s="17" t="s">
        <v>957</v>
      </c>
      <c r="N445" s="17" t="s">
        <v>2964</v>
      </c>
      <c r="O445" s="17" t="s">
        <v>960</v>
      </c>
      <c r="P445" s="17" t="s">
        <v>1266</v>
      </c>
      <c r="Q445" s="17" t="s">
        <v>2965</v>
      </c>
      <c r="R445" s="17">
        <v>87.71</v>
      </c>
      <c r="S445" s="17">
        <v>7</v>
      </c>
      <c r="T445" s="17" t="s">
        <v>2324</v>
      </c>
      <c r="U445" s="17" t="s">
        <v>2325</v>
      </c>
      <c r="V445" s="17">
        <v>0</v>
      </c>
      <c r="W445" s="17" t="s">
        <v>1020</v>
      </c>
      <c r="X445" s="17">
        <v>41.223700000000001</v>
      </c>
      <c r="Y445" s="17">
        <v>5</v>
      </c>
      <c r="Z445" s="17">
        <v>2015</v>
      </c>
      <c r="AA445" s="17" t="s">
        <v>15</v>
      </c>
      <c r="AB445" s="17" t="s">
        <v>1061</v>
      </c>
    </row>
    <row r="446" spans="1:28" x14ac:dyDescent="0.25">
      <c r="A446" s="17">
        <v>8404</v>
      </c>
      <c r="B446" s="17" t="s">
        <v>2966</v>
      </c>
      <c r="C446" s="19">
        <v>42401</v>
      </c>
      <c r="D446" s="19">
        <v>42407</v>
      </c>
      <c r="E446" s="17" t="s">
        <v>5</v>
      </c>
      <c r="F446" s="17" t="s">
        <v>2967</v>
      </c>
      <c r="G446" s="17" t="s">
        <v>617</v>
      </c>
      <c r="H446" s="17" t="s">
        <v>9</v>
      </c>
      <c r="I446" s="17" t="s">
        <v>671</v>
      </c>
      <c r="J446" s="17" t="s">
        <v>795</v>
      </c>
      <c r="K446" s="17" t="s">
        <v>908</v>
      </c>
      <c r="L446" s="17">
        <v>90036</v>
      </c>
      <c r="M446" s="17" t="s">
        <v>957</v>
      </c>
      <c r="N446" s="17" t="s">
        <v>1247</v>
      </c>
      <c r="O446" s="17" t="s">
        <v>960</v>
      </c>
      <c r="P446" s="17" t="s">
        <v>965</v>
      </c>
      <c r="Q446" s="17" t="s">
        <v>1248</v>
      </c>
      <c r="R446" s="17">
        <v>105.52</v>
      </c>
      <c r="S446" s="17">
        <v>4</v>
      </c>
      <c r="T446" s="17" t="s">
        <v>1249</v>
      </c>
      <c r="U446" s="17" t="s">
        <v>2968</v>
      </c>
      <c r="V446" s="17">
        <v>0</v>
      </c>
      <c r="W446" s="17" t="s">
        <v>1020</v>
      </c>
      <c r="X446" s="17">
        <v>48.539200000000001</v>
      </c>
      <c r="Y446" s="17">
        <v>6</v>
      </c>
      <c r="Z446" s="17">
        <v>2016</v>
      </c>
      <c r="AA446" s="17" t="s">
        <v>15</v>
      </c>
      <c r="AB446" s="17" t="s">
        <v>1021</v>
      </c>
    </row>
    <row r="447" spans="1:28" x14ac:dyDescent="0.25">
      <c r="A447" s="17">
        <v>8480</v>
      </c>
      <c r="B447" s="17" t="s">
        <v>2969</v>
      </c>
      <c r="C447" s="19">
        <v>42441</v>
      </c>
      <c r="D447" s="19">
        <v>42445</v>
      </c>
      <c r="E447" s="17" t="s">
        <v>5</v>
      </c>
      <c r="F447" s="17" t="s">
        <v>2970</v>
      </c>
      <c r="G447" s="17" t="s">
        <v>579</v>
      </c>
      <c r="H447" s="17" t="s">
        <v>8</v>
      </c>
      <c r="I447" s="17" t="s">
        <v>671</v>
      </c>
      <c r="J447" s="17" t="s">
        <v>795</v>
      </c>
      <c r="K447" s="17" t="s">
        <v>908</v>
      </c>
      <c r="L447" s="17">
        <v>90036</v>
      </c>
      <c r="M447" s="17" t="s">
        <v>957</v>
      </c>
      <c r="N447" s="17" t="s">
        <v>2971</v>
      </c>
      <c r="O447" s="17" t="s">
        <v>960</v>
      </c>
      <c r="P447" s="17" t="s">
        <v>965</v>
      </c>
      <c r="Q447" s="17" t="s">
        <v>2972</v>
      </c>
      <c r="R447" s="17">
        <v>19.98</v>
      </c>
      <c r="S447" s="17">
        <v>2</v>
      </c>
      <c r="T447" s="17" t="s">
        <v>2973</v>
      </c>
      <c r="U447" s="17" t="s">
        <v>2974</v>
      </c>
      <c r="V447" s="17">
        <v>0</v>
      </c>
      <c r="W447" s="17" t="s">
        <v>1020</v>
      </c>
      <c r="X447" s="17">
        <v>8.9909999999999997</v>
      </c>
      <c r="Y447" s="17">
        <v>4</v>
      </c>
      <c r="Z447" s="17">
        <v>2016</v>
      </c>
      <c r="AA447" s="17" t="s">
        <v>19</v>
      </c>
      <c r="AB447" s="17" t="s">
        <v>1021</v>
      </c>
    </row>
    <row r="448" spans="1:28" x14ac:dyDescent="0.25">
      <c r="A448" s="17">
        <v>8811</v>
      </c>
      <c r="B448" s="17" t="s">
        <v>2975</v>
      </c>
      <c r="C448" s="19">
        <v>42885</v>
      </c>
      <c r="D448" s="19">
        <v>42890</v>
      </c>
      <c r="E448" s="17" t="s">
        <v>5</v>
      </c>
      <c r="F448" s="17" t="s">
        <v>2967</v>
      </c>
      <c r="G448" s="17" t="s">
        <v>617</v>
      </c>
      <c r="H448" s="17" t="s">
        <v>9</v>
      </c>
      <c r="I448" s="17" t="s">
        <v>671</v>
      </c>
      <c r="J448" s="17" t="s">
        <v>795</v>
      </c>
      <c r="K448" s="17" t="s">
        <v>908</v>
      </c>
      <c r="L448" s="17">
        <v>90004</v>
      </c>
      <c r="M448" s="17" t="s">
        <v>957</v>
      </c>
      <c r="N448" s="17" t="s">
        <v>2893</v>
      </c>
      <c r="O448" s="17" t="s">
        <v>960</v>
      </c>
      <c r="P448" s="17" t="s">
        <v>965</v>
      </c>
      <c r="Q448" s="17" t="s">
        <v>2894</v>
      </c>
      <c r="R448" s="17">
        <v>37.520000000000003</v>
      </c>
      <c r="S448" s="17">
        <v>4</v>
      </c>
      <c r="T448" s="17" t="s">
        <v>2895</v>
      </c>
      <c r="U448" s="17" t="s">
        <v>2976</v>
      </c>
      <c r="V448" s="17">
        <v>0</v>
      </c>
      <c r="W448" s="17" t="s">
        <v>1020</v>
      </c>
      <c r="X448" s="17">
        <v>18.009599999999999</v>
      </c>
      <c r="Y448" s="17">
        <v>5</v>
      </c>
      <c r="Z448" s="17">
        <v>2017</v>
      </c>
      <c r="AA448" s="17" t="s">
        <v>20</v>
      </c>
      <c r="AB448" s="17" t="s">
        <v>1036</v>
      </c>
    </row>
    <row r="449" spans="1:28" x14ac:dyDescent="0.25">
      <c r="A449" s="17">
        <v>8896</v>
      </c>
      <c r="B449" s="17" t="s">
        <v>2211</v>
      </c>
      <c r="C449" s="19">
        <v>42597</v>
      </c>
      <c r="D449" s="19">
        <v>42604</v>
      </c>
      <c r="E449" s="17" t="s">
        <v>5</v>
      </c>
      <c r="F449" s="17" t="s">
        <v>1638</v>
      </c>
      <c r="G449" s="17" t="s">
        <v>98</v>
      </c>
      <c r="H449" s="17" t="s">
        <v>8</v>
      </c>
      <c r="I449" s="17" t="s">
        <v>671</v>
      </c>
      <c r="J449" s="17" t="s">
        <v>795</v>
      </c>
      <c r="K449" s="17" t="s">
        <v>908</v>
      </c>
      <c r="L449" s="17">
        <v>90004</v>
      </c>
      <c r="M449" s="17" t="s">
        <v>957</v>
      </c>
      <c r="N449" s="17" t="s">
        <v>1407</v>
      </c>
      <c r="O449" s="17" t="s">
        <v>960</v>
      </c>
      <c r="P449" s="17" t="s">
        <v>977</v>
      </c>
      <c r="Q449" s="17" t="s">
        <v>1408</v>
      </c>
      <c r="R449" s="17">
        <v>17.940000000000001</v>
      </c>
      <c r="S449" s="17">
        <v>3</v>
      </c>
      <c r="T449" s="17" t="s">
        <v>1409</v>
      </c>
      <c r="U449" s="17" t="s">
        <v>2977</v>
      </c>
      <c r="V449" s="17">
        <v>0</v>
      </c>
      <c r="W449" s="17" t="s">
        <v>1020</v>
      </c>
      <c r="X449" s="17">
        <v>3.0497999999999998</v>
      </c>
      <c r="Y449" s="17">
        <v>7</v>
      </c>
      <c r="Z449" s="17">
        <v>2016</v>
      </c>
      <c r="AA449" s="17" t="s">
        <v>13</v>
      </c>
      <c r="AB449" s="17" t="s">
        <v>1021</v>
      </c>
    </row>
    <row r="450" spans="1:28" x14ac:dyDescent="0.25">
      <c r="A450" s="17">
        <v>8898</v>
      </c>
      <c r="B450" s="17" t="s">
        <v>2211</v>
      </c>
      <c r="C450" s="19">
        <v>42597</v>
      </c>
      <c r="D450" s="19">
        <v>42604</v>
      </c>
      <c r="E450" s="17" t="s">
        <v>5</v>
      </c>
      <c r="F450" s="17" t="s">
        <v>1638</v>
      </c>
      <c r="G450" s="17" t="s">
        <v>98</v>
      </c>
      <c r="H450" s="17" t="s">
        <v>8</v>
      </c>
      <c r="I450" s="17" t="s">
        <v>671</v>
      </c>
      <c r="J450" s="17" t="s">
        <v>795</v>
      </c>
      <c r="K450" s="17" t="s">
        <v>908</v>
      </c>
      <c r="L450" s="17">
        <v>90004</v>
      </c>
      <c r="M450" s="17" t="s">
        <v>957</v>
      </c>
      <c r="N450" s="17" t="s">
        <v>2893</v>
      </c>
      <c r="O450" s="17" t="s">
        <v>960</v>
      </c>
      <c r="P450" s="17" t="s">
        <v>965</v>
      </c>
      <c r="Q450" s="17" t="s">
        <v>2894</v>
      </c>
      <c r="R450" s="17">
        <v>37.520000000000003</v>
      </c>
      <c r="S450" s="17">
        <v>4</v>
      </c>
      <c r="T450" s="17" t="s">
        <v>2895</v>
      </c>
      <c r="U450" s="17" t="s">
        <v>2976</v>
      </c>
      <c r="V450" s="17">
        <v>0</v>
      </c>
      <c r="W450" s="17" t="s">
        <v>1020</v>
      </c>
      <c r="X450" s="17">
        <v>18.009599999999999</v>
      </c>
      <c r="Y450" s="17">
        <v>7</v>
      </c>
      <c r="Z450" s="17">
        <v>2016</v>
      </c>
      <c r="AA450" s="17" t="s">
        <v>13</v>
      </c>
      <c r="AB450" s="17" t="s">
        <v>1021</v>
      </c>
    </row>
    <row r="451" spans="1:28" x14ac:dyDescent="0.25">
      <c r="A451" s="17">
        <v>9014</v>
      </c>
      <c r="B451" s="17" t="s">
        <v>2978</v>
      </c>
      <c r="C451" s="19">
        <v>42812</v>
      </c>
      <c r="D451" s="19">
        <v>42816</v>
      </c>
      <c r="E451" s="17" t="s">
        <v>5</v>
      </c>
      <c r="F451" s="17" t="s">
        <v>2979</v>
      </c>
      <c r="G451" s="17" t="s">
        <v>83</v>
      </c>
      <c r="H451" s="17" t="s">
        <v>9</v>
      </c>
      <c r="I451" s="17" t="s">
        <v>671</v>
      </c>
      <c r="J451" s="17" t="s">
        <v>795</v>
      </c>
      <c r="K451" s="17" t="s">
        <v>908</v>
      </c>
      <c r="L451" s="17">
        <v>90008</v>
      </c>
      <c r="M451" s="17" t="s">
        <v>957</v>
      </c>
      <c r="N451" s="17" t="s">
        <v>2980</v>
      </c>
      <c r="O451" s="17" t="s">
        <v>960</v>
      </c>
      <c r="P451" s="17" t="s">
        <v>1032</v>
      </c>
      <c r="Q451" s="17" t="s">
        <v>2981</v>
      </c>
      <c r="R451" s="17">
        <v>13.9</v>
      </c>
      <c r="S451" s="17">
        <v>5</v>
      </c>
      <c r="T451" s="17" t="s">
        <v>2648</v>
      </c>
      <c r="U451" s="17" t="s">
        <v>2982</v>
      </c>
      <c r="V451" s="17">
        <v>0</v>
      </c>
      <c r="W451" s="17" t="s">
        <v>1020</v>
      </c>
      <c r="X451" s="17">
        <v>3.7530000000000001</v>
      </c>
      <c r="Y451" s="17">
        <v>4</v>
      </c>
      <c r="Z451" s="17">
        <v>2017</v>
      </c>
      <c r="AA451" s="17" t="s">
        <v>19</v>
      </c>
      <c r="AB451" s="17" t="s">
        <v>1036</v>
      </c>
    </row>
    <row r="452" spans="1:28" x14ac:dyDescent="0.25">
      <c r="A452" s="17">
        <v>9015</v>
      </c>
      <c r="B452" s="17" t="s">
        <v>2978</v>
      </c>
      <c r="C452" s="19">
        <v>42812</v>
      </c>
      <c r="D452" s="19">
        <v>42816</v>
      </c>
      <c r="E452" s="17" t="s">
        <v>5</v>
      </c>
      <c r="F452" s="17" t="s">
        <v>2979</v>
      </c>
      <c r="G452" s="17" t="s">
        <v>83</v>
      </c>
      <c r="H452" s="17" t="s">
        <v>9</v>
      </c>
      <c r="I452" s="17" t="s">
        <v>671</v>
      </c>
      <c r="J452" s="17" t="s">
        <v>795</v>
      </c>
      <c r="K452" s="17" t="s">
        <v>908</v>
      </c>
      <c r="L452" s="17">
        <v>90008</v>
      </c>
      <c r="M452" s="17" t="s">
        <v>957</v>
      </c>
      <c r="N452" s="17" t="s">
        <v>2983</v>
      </c>
      <c r="O452" s="17" t="s">
        <v>960</v>
      </c>
      <c r="P452" s="17" t="s">
        <v>1224</v>
      </c>
      <c r="Q452" s="17" t="s">
        <v>2984</v>
      </c>
      <c r="R452" s="17">
        <v>19.399999999999999</v>
      </c>
      <c r="S452" s="17">
        <v>5</v>
      </c>
      <c r="T452" s="17" t="s">
        <v>1603</v>
      </c>
      <c r="U452" s="17" t="s">
        <v>2985</v>
      </c>
      <c r="V452" s="17">
        <v>0</v>
      </c>
      <c r="W452" s="17" t="s">
        <v>1020</v>
      </c>
      <c r="X452" s="17">
        <v>9.3119999999999994</v>
      </c>
      <c r="Y452" s="17">
        <v>4</v>
      </c>
      <c r="Z452" s="17">
        <v>2017</v>
      </c>
      <c r="AA452" s="17" t="s">
        <v>19</v>
      </c>
      <c r="AB452" s="17" t="s">
        <v>1036</v>
      </c>
    </row>
    <row r="453" spans="1:28" x14ac:dyDescent="0.25">
      <c r="A453" s="17">
        <v>9051</v>
      </c>
      <c r="B453" s="17" t="s">
        <v>2986</v>
      </c>
      <c r="C453" s="19">
        <v>42142</v>
      </c>
      <c r="D453" s="19">
        <v>42146</v>
      </c>
      <c r="E453" s="17" t="s">
        <v>5</v>
      </c>
      <c r="F453" s="17" t="s">
        <v>2987</v>
      </c>
      <c r="G453" s="17" t="s">
        <v>69</v>
      </c>
      <c r="H453" s="17" t="s">
        <v>9</v>
      </c>
      <c r="I453" s="17" t="s">
        <v>671</v>
      </c>
      <c r="J453" s="17" t="s">
        <v>795</v>
      </c>
      <c r="K453" s="17" t="s">
        <v>908</v>
      </c>
      <c r="L453" s="17">
        <v>90004</v>
      </c>
      <c r="M453" s="17" t="s">
        <v>957</v>
      </c>
      <c r="N453" s="17" t="s">
        <v>2316</v>
      </c>
      <c r="O453" s="17" t="s">
        <v>960</v>
      </c>
      <c r="P453" s="17" t="s">
        <v>965</v>
      </c>
      <c r="Q453" s="17" t="s">
        <v>2317</v>
      </c>
      <c r="R453" s="17">
        <v>10.86</v>
      </c>
      <c r="S453" s="17">
        <v>2</v>
      </c>
      <c r="T453" s="17" t="s">
        <v>2318</v>
      </c>
      <c r="U453" s="17" t="s">
        <v>2319</v>
      </c>
      <c r="V453" s="17">
        <v>0</v>
      </c>
      <c r="W453" s="17" t="s">
        <v>1020</v>
      </c>
      <c r="X453" s="17">
        <v>5.3213999999999997</v>
      </c>
      <c r="Y453" s="17">
        <v>4</v>
      </c>
      <c r="Z453" s="17">
        <v>2015</v>
      </c>
      <c r="AA453" s="17" t="s">
        <v>20</v>
      </c>
      <c r="AB453" s="17" t="s">
        <v>1061</v>
      </c>
    </row>
    <row r="454" spans="1:28" x14ac:dyDescent="0.25">
      <c r="A454" s="17">
        <v>9120</v>
      </c>
      <c r="B454" s="17" t="s">
        <v>2988</v>
      </c>
      <c r="C454" s="19">
        <v>42527</v>
      </c>
      <c r="D454" s="19">
        <v>42533</v>
      </c>
      <c r="E454" s="17" t="s">
        <v>5</v>
      </c>
      <c r="F454" s="17" t="s">
        <v>2989</v>
      </c>
      <c r="G454" s="17" t="s">
        <v>552</v>
      </c>
      <c r="H454" s="17" t="s">
        <v>10</v>
      </c>
      <c r="I454" s="17" t="s">
        <v>671</v>
      </c>
      <c r="J454" s="17" t="s">
        <v>795</v>
      </c>
      <c r="K454" s="17" t="s">
        <v>908</v>
      </c>
      <c r="L454" s="17">
        <v>90036</v>
      </c>
      <c r="M454" s="17" t="s">
        <v>957</v>
      </c>
      <c r="N454" s="17" t="s">
        <v>1424</v>
      </c>
      <c r="O454" s="17" t="s">
        <v>960</v>
      </c>
      <c r="P454" s="17" t="s">
        <v>1266</v>
      </c>
      <c r="Q454" s="17" t="s">
        <v>1425</v>
      </c>
      <c r="R454" s="17">
        <v>22.05</v>
      </c>
      <c r="S454" s="17">
        <v>7</v>
      </c>
      <c r="T454" s="17" t="s">
        <v>1426</v>
      </c>
      <c r="U454" s="17" t="s">
        <v>2990</v>
      </c>
      <c r="V454" s="17">
        <v>0</v>
      </c>
      <c r="W454" s="17" t="s">
        <v>1020</v>
      </c>
      <c r="X454" s="17">
        <v>10.584</v>
      </c>
      <c r="Y454" s="17">
        <v>6</v>
      </c>
      <c r="Z454" s="17">
        <v>2016</v>
      </c>
      <c r="AA454" s="17" t="s">
        <v>18</v>
      </c>
      <c r="AB454" s="17" t="s">
        <v>1021</v>
      </c>
    </row>
    <row r="455" spans="1:28" x14ac:dyDescent="0.25">
      <c r="A455" s="17">
        <v>9121</v>
      </c>
      <c r="B455" s="17" t="s">
        <v>2988</v>
      </c>
      <c r="C455" s="19">
        <v>42527</v>
      </c>
      <c r="D455" s="19">
        <v>42533</v>
      </c>
      <c r="E455" s="17" t="s">
        <v>5</v>
      </c>
      <c r="F455" s="17" t="s">
        <v>2989</v>
      </c>
      <c r="G455" s="17" t="s">
        <v>552</v>
      </c>
      <c r="H455" s="17" t="s">
        <v>10</v>
      </c>
      <c r="I455" s="17" t="s">
        <v>671</v>
      </c>
      <c r="J455" s="17" t="s">
        <v>795</v>
      </c>
      <c r="K455" s="17" t="s">
        <v>908</v>
      </c>
      <c r="L455" s="17">
        <v>90036</v>
      </c>
      <c r="M455" s="17" t="s">
        <v>957</v>
      </c>
      <c r="N455" s="17" t="s">
        <v>2991</v>
      </c>
      <c r="O455" s="17" t="s">
        <v>960</v>
      </c>
      <c r="P455" s="17" t="s">
        <v>965</v>
      </c>
      <c r="Q455" s="17" t="s">
        <v>2992</v>
      </c>
      <c r="R455" s="17">
        <v>99.9</v>
      </c>
      <c r="S455" s="17">
        <v>5</v>
      </c>
      <c r="T455" s="17" t="s">
        <v>1939</v>
      </c>
      <c r="U455" s="17" t="s">
        <v>2993</v>
      </c>
      <c r="V455" s="17">
        <v>0</v>
      </c>
      <c r="W455" s="17" t="s">
        <v>1020</v>
      </c>
      <c r="X455" s="17">
        <v>46.953000000000003</v>
      </c>
      <c r="Y455" s="17">
        <v>6</v>
      </c>
      <c r="Z455" s="17">
        <v>2016</v>
      </c>
      <c r="AA455" s="17" t="s">
        <v>18</v>
      </c>
      <c r="AB455" s="17" t="s">
        <v>1021</v>
      </c>
    </row>
    <row r="456" spans="1:28" x14ac:dyDescent="0.25">
      <c r="A456" s="17">
        <v>9205</v>
      </c>
      <c r="B456" s="17" t="s">
        <v>2994</v>
      </c>
      <c r="C456" s="19">
        <v>42705</v>
      </c>
      <c r="D456" s="19">
        <v>42709</v>
      </c>
      <c r="E456" s="17" t="s">
        <v>5</v>
      </c>
      <c r="F456" s="17" t="s">
        <v>2846</v>
      </c>
      <c r="G456" s="17" t="s">
        <v>262</v>
      </c>
      <c r="H456" s="17" t="s">
        <v>9</v>
      </c>
      <c r="I456" s="17" t="s">
        <v>671</v>
      </c>
      <c r="J456" s="17" t="s">
        <v>795</v>
      </c>
      <c r="K456" s="17" t="s">
        <v>908</v>
      </c>
      <c r="L456" s="17">
        <v>90004</v>
      </c>
      <c r="M456" s="17" t="s">
        <v>957</v>
      </c>
      <c r="N456" s="17" t="s">
        <v>2995</v>
      </c>
      <c r="O456" s="17" t="s">
        <v>960</v>
      </c>
      <c r="P456" s="17" t="s">
        <v>1032</v>
      </c>
      <c r="Q456" s="17" t="s">
        <v>2996</v>
      </c>
      <c r="R456" s="17">
        <v>23.04</v>
      </c>
      <c r="S456" s="17">
        <v>8</v>
      </c>
      <c r="T456" s="17" t="s">
        <v>1340</v>
      </c>
      <c r="U456" s="17" t="s">
        <v>2997</v>
      </c>
      <c r="V456" s="17">
        <v>0</v>
      </c>
      <c r="W456" s="17" t="s">
        <v>1020</v>
      </c>
      <c r="X456" s="17">
        <v>6.9119999999999999</v>
      </c>
      <c r="Y456" s="17">
        <v>4</v>
      </c>
      <c r="Z456" s="17">
        <v>2016</v>
      </c>
      <c r="AA456" s="17" t="s">
        <v>14</v>
      </c>
      <c r="AB456" s="17" t="s">
        <v>1021</v>
      </c>
    </row>
    <row r="457" spans="1:28" x14ac:dyDescent="0.25">
      <c r="A457" s="17">
        <v>9228</v>
      </c>
      <c r="B457" s="17" t="s">
        <v>2998</v>
      </c>
      <c r="C457" s="19">
        <v>42813</v>
      </c>
      <c r="D457" s="19">
        <v>42818</v>
      </c>
      <c r="E457" s="17" t="s">
        <v>5</v>
      </c>
      <c r="F457" s="17" t="s">
        <v>2200</v>
      </c>
      <c r="G457" s="17" t="s">
        <v>2201</v>
      </c>
      <c r="H457" s="17" t="s">
        <v>9</v>
      </c>
      <c r="I457" s="17" t="s">
        <v>671</v>
      </c>
      <c r="J457" s="17" t="s">
        <v>795</v>
      </c>
      <c r="K457" s="17" t="s">
        <v>908</v>
      </c>
      <c r="L457" s="17">
        <v>90008</v>
      </c>
      <c r="M457" s="17" t="s">
        <v>957</v>
      </c>
      <c r="N457" s="17" t="s">
        <v>2999</v>
      </c>
      <c r="O457" s="17" t="s">
        <v>960</v>
      </c>
      <c r="P457" s="17" t="s">
        <v>973</v>
      </c>
      <c r="Q457" s="17" t="s">
        <v>3000</v>
      </c>
      <c r="R457" s="17">
        <v>381.36</v>
      </c>
      <c r="S457" s="17">
        <v>7</v>
      </c>
      <c r="T457" s="17" t="s">
        <v>3001</v>
      </c>
      <c r="U457" s="17" t="s">
        <v>3002</v>
      </c>
      <c r="V457" s="17">
        <v>0</v>
      </c>
      <c r="W457" s="17" t="s">
        <v>1020</v>
      </c>
      <c r="X457" s="17">
        <v>106.7808</v>
      </c>
      <c r="Y457" s="17">
        <v>5</v>
      </c>
      <c r="Z457" s="17">
        <v>2017</v>
      </c>
      <c r="AA457" s="17" t="s">
        <v>19</v>
      </c>
      <c r="AB457" s="17" t="s">
        <v>1036</v>
      </c>
    </row>
    <row r="458" spans="1:28" x14ac:dyDescent="0.25">
      <c r="A458" s="17">
        <v>9234</v>
      </c>
      <c r="B458" s="17" t="s">
        <v>2216</v>
      </c>
      <c r="C458" s="19">
        <v>42615</v>
      </c>
      <c r="D458" s="19">
        <v>42619</v>
      </c>
      <c r="E458" s="17" t="s">
        <v>5</v>
      </c>
      <c r="F458" s="17" t="s">
        <v>1591</v>
      </c>
      <c r="G458" s="17" t="s">
        <v>397</v>
      </c>
      <c r="H458" s="17" t="s">
        <v>8</v>
      </c>
      <c r="I458" s="17" t="s">
        <v>671</v>
      </c>
      <c r="J458" s="17" t="s">
        <v>795</v>
      </c>
      <c r="K458" s="17" t="s">
        <v>908</v>
      </c>
      <c r="L458" s="17">
        <v>90036</v>
      </c>
      <c r="M458" s="17" t="s">
        <v>957</v>
      </c>
      <c r="N458" s="17" t="s">
        <v>3003</v>
      </c>
      <c r="O458" s="17" t="s">
        <v>960</v>
      </c>
      <c r="P458" s="17" t="s">
        <v>977</v>
      </c>
      <c r="Q458" s="17" t="s">
        <v>3004</v>
      </c>
      <c r="R458" s="17">
        <v>23.67</v>
      </c>
      <c r="S458" s="17">
        <v>3</v>
      </c>
      <c r="T458" s="17" t="s">
        <v>3005</v>
      </c>
      <c r="U458" s="17" t="s">
        <v>3006</v>
      </c>
      <c r="V458" s="17">
        <v>0</v>
      </c>
      <c r="W458" s="17" t="s">
        <v>1020</v>
      </c>
      <c r="X458" s="17">
        <v>0.94679999999999997</v>
      </c>
      <c r="Y458" s="17">
        <v>4</v>
      </c>
      <c r="Z458" s="17">
        <v>2016</v>
      </c>
      <c r="AA458" s="17" t="s">
        <v>23</v>
      </c>
      <c r="AB458" s="17" t="s">
        <v>1021</v>
      </c>
    </row>
    <row r="459" spans="1:28" x14ac:dyDescent="0.25">
      <c r="A459" s="17">
        <v>9236</v>
      </c>
      <c r="B459" s="17" t="s">
        <v>2216</v>
      </c>
      <c r="C459" s="19">
        <v>42615</v>
      </c>
      <c r="D459" s="19">
        <v>42619</v>
      </c>
      <c r="E459" s="17" t="s">
        <v>5</v>
      </c>
      <c r="F459" s="17" t="s">
        <v>1591</v>
      </c>
      <c r="G459" s="17" t="s">
        <v>397</v>
      </c>
      <c r="H459" s="17" t="s">
        <v>8</v>
      </c>
      <c r="I459" s="17" t="s">
        <v>671</v>
      </c>
      <c r="J459" s="17" t="s">
        <v>795</v>
      </c>
      <c r="K459" s="17" t="s">
        <v>908</v>
      </c>
      <c r="L459" s="17">
        <v>90036</v>
      </c>
      <c r="M459" s="17" t="s">
        <v>957</v>
      </c>
      <c r="N459" s="17" t="s">
        <v>3007</v>
      </c>
      <c r="O459" s="17" t="s">
        <v>960</v>
      </c>
      <c r="P459" s="17" t="s">
        <v>1032</v>
      </c>
      <c r="Q459" s="17" t="s">
        <v>3008</v>
      </c>
      <c r="R459" s="17">
        <v>18.690000000000001</v>
      </c>
      <c r="S459" s="17">
        <v>7</v>
      </c>
      <c r="T459" s="17" t="s">
        <v>3009</v>
      </c>
      <c r="U459" s="17" t="s">
        <v>3010</v>
      </c>
      <c r="V459" s="17">
        <v>0</v>
      </c>
      <c r="W459" s="17" t="s">
        <v>1020</v>
      </c>
      <c r="X459" s="17">
        <v>5.2332000000000001</v>
      </c>
      <c r="Y459" s="17">
        <v>4</v>
      </c>
      <c r="Z459" s="17">
        <v>2016</v>
      </c>
      <c r="AA459" s="17" t="s">
        <v>23</v>
      </c>
      <c r="AB459" s="17" t="s">
        <v>1021</v>
      </c>
    </row>
    <row r="460" spans="1:28" x14ac:dyDescent="0.25">
      <c r="A460" s="17">
        <v>9324</v>
      </c>
      <c r="B460" s="17" t="s">
        <v>3011</v>
      </c>
      <c r="C460" s="19">
        <v>43001</v>
      </c>
      <c r="D460" s="19">
        <v>43007</v>
      </c>
      <c r="E460" s="17" t="s">
        <v>5</v>
      </c>
      <c r="F460" s="17" t="s">
        <v>3012</v>
      </c>
      <c r="G460" s="17" t="s">
        <v>219</v>
      </c>
      <c r="H460" s="17" t="s">
        <v>8</v>
      </c>
      <c r="I460" s="17" t="s">
        <v>671</v>
      </c>
      <c r="J460" s="17" t="s">
        <v>795</v>
      </c>
      <c r="K460" s="17" t="s">
        <v>908</v>
      </c>
      <c r="L460" s="17">
        <v>90036</v>
      </c>
      <c r="M460" s="17" t="s">
        <v>957</v>
      </c>
      <c r="N460" s="17" t="s">
        <v>3013</v>
      </c>
      <c r="O460" s="17" t="s">
        <v>960</v>
      </c>
      <c r="P460" s="17" t="s">
        <v>965</v>
      </c>
      <c r="Q460" s="17" t="s">
        <v>3014</v>
      </c>
      <c r="R460" s="17">
        <v>211.04</v>
      </c>
      <c r="S460" s="17">
        <v>8</v>
      </c>
      <c r="T460" s="17" t="s">
        <v>1249</v>
      </c>
      <c r="U460" s="17" t="s">
        <v>3015</v>
      </c>
      <c r="V460" s="17">
        <v>0</v>
      </c>
      <c r="W460" s="17" t="s">
        <v>1020</v>
      </c>
      <c r="X460" s="17">
        <v>97.078400000000002</v>
      </c>
      <c r="Y460" s="17">
        <v>6</v>
      </c>
      <c r="Z460" s="17">
        <v>2017</v>
      </c>
      <c r="AA460" s="17" t="s">
        <v>23</v>
      </c>
      <c r="AB460" s="17" t="s">
        <v>1036</v>
      </c>
    </row>
    <row r="461" spans="1:28" x14ac:dyDescent="0.25">
      <c r="A461" s="17">
        <v>9452</v>
      </c>
      <c r="B461" s="17" t="s">
        <v>3016</v>
      </c>
      <c r="C461" s="19">
        <v>42275</v>
      </c>
      <c r="D461" s="19">
        <v>42282</v>
      </c>
      <c r="E461" s="17" t="s">
        <v>5</v>
      </c>
      <c r="F461" s="17" t="s">
        <v>3017</v>
      </c>
      <c r="G461" s="17" t="s">
        <v>556</v>
      </c>
      <c r="H461" s="17" t="s">
        <v>9</v>
      </c>
      <c r="I461" s="17" t="s">
        <v>671</v>
      </c>
      <c r="J461" s="17" t="s">
        <v>795</v>
      </c>
      <c r="K461" s="17" t="s">
        <v>908</v>
      </c>
      <c r="L461" s="17">
        <v>90032</v>
      </c>
      <c r="M461" s="17" t="s">
        <v>957</v>
      </c>
      <c r="N461" s="17" t="s">
        <v>3018</v>
      </c>
      <c r="O461" s="17" t="s">
        <v>960</v>
      </c>
      <c r="P461" s="17" t="s">
        <v>973</v>
      </c>
      <c r="Q461" s="17" t="s">
        <v>3019</v>
      </c>
      <c r="R461" s="17">
        <v>186.15</v>
      </c>
      <c r="S461" s="17">
        <v>3</v>
      </c>
      <c r="T461" s="17" t="s">
        <v>3020</v>
      </c>
      <c r="U461" s="17" t="s">
        <v>3021</v>
      </c>
      <c r="V461" s="17">
        <v>0</v>
      </c>
      <c r="W461" s="17" t="s">
        <v>1020</v>
      </c>
      <c r="X461" s="17">
        <v>55.844999999999999</v>
      </c>
      <c r="Y461" s="17">
        <v>7</v>
      </c>
      <c r="Z461" s="17">
        <v>2015</v>
      </c>
      <c r="AA461" s="17" t="s">
        <v>23</v>
      </c>
      <c r="AB461" s="17" t="s">
        <v>1061</v>
      </c>
    </row>
    <row r="462" spans="1:28" x14ac:dyDescent="0.25">
      <c r="A462" s="17">
        <v>9454</v>
      </c>
      <c r="B462" s="17" t="s">
        <v>3016</v>
      </c>
      <c r="C462" s="19">
        <v>42275</v>
      </c>
      <c r="D462" s="19">
        <v>42282</v>
      </c>
      <c r="E462" s="17" t="s">
        <v>5</v>
      </c>
      <c r="F462" s="17" t="s">
        <v>3017</v>
      </c>
      <c r="G462" s="17" t="s">
        <v>556</v>
      </c>
      <c r="H462" s="17" t="s">
        <v>9</v>
      </c>
      <c r="I462" s="17" t="s">
        <v>671</v>
      </c>
      <c r="J462" s="17" t="s">
        <v>795</v>
      </c>
      <c r="K462" s="17" t="s">
        <v>908</v>
      </c>
      <c r="L462" s="17">
        <v>90032</v>
      </c>
      <c r="M462" s="17" t="s">
        <v>957</v>
      </c>
      <c r="N462" s="17" t="s">
        <v>3022</v>
      </c>
      <c r="O462" s="17" t="s">
        <v>960</v>
      </c>
      <c r="P462" s="17" t="s">
        <v>1169</v>
      </c>
      <c r="Q462" s="17" t="s">
        <v>3023</v>
      </c>
      <c r="R462" s="17">
        <v>47.19</v>
      </c>
      <c r="S462" s="17">
        <v>3</v>
      </c>
      <c r="T462" s="17" t="s">
        <v>3024</v>
      </c>
      <c r="U462" s="17" t="s">
        <v>3025</v>
      </c>
      <c r="V462" s="17">
        <v>0</v>
      </c>
      <c r="W462" s="17" t="s">
        <v>1020</v>
      </c>
      <c r="X462" s="17">
        <v>13.6851</v>
      </c>
      <c r="Y462" s="17">
        <v>7</v>
      </c>
      <c r="Z462" s="17">
        <v>2015</v>
      </c>
      <c r="AA462" s="17" t="s">
        <v>23</v>
      </c>
      <c r="AB462" s="17" t="s">
        <v>1061</v>
      </c>
    </row>
    <row r="463" spans="1:28" x14ac:dyDescent="0.25">
      <c r="A463" s="17">
        <v>9484</v>
      </c>
      <c r="B463" s="17" t="s">
        <v>3026</v>
      </c>
      <c r="C463" s="19">
        <v>41842</v>
      </c>
      <c r="D463" s="19">
        <v>41848</v>
      </c>
      <c r="E463" s="17" t="s">
        <v>5</v>
      </c>
      <c r="F463" s="17" t="s">
        <v>3027</v>
      </c>
      <c r="G463" s="17" t="s">
        <v>42</v>
      </c>
      <c r="H463" s="17" t="s">
        <v>10</v>
      </c>
      <c r="I463" s="17" t="s">
        <v>671</v>
      </c>
      <c r="J463" s="17" t="s">
        <v>795</v>
      </c>
      <c r="K463" s="17" t="s">
        <v>908</v>
      </c>
      <c r="L463" s="17">
        <v>90008</v>
      </c>
      <c r="M463" s="17" t="s">
        <v>957</v>
      </c>
      <c r="N463" s="17" t="s">
        <v>3028</v>
      </c>
      <c r="O463" s="17" t="s">
        <v>960</v>
      </c>
      <c r="P463" s="17" t="s">
        <v>1032</v>
      </c>
      <c r="Q463" s="17" t="s">
        <v>3029</v>
      </c>
      <c r="R463" s="17">
        <v>19.68</v>
      </c>
      <c r="S463" s="17">
        <v>6</v>
      </c>
      <c r="T463" s="17" t="s">
        <v>1143</v>
      </c>
      <c r="U463" s="17" t="s">
        <v>3030</v>
      </c>
      <c r="V463" s="17">
        <v>0</v>
      </c>
      <c r="W463" s="17" t="s">
        <v>1020</v>
      </c>
      <c r="X463" s="17">
        <v>6.4943999999999997</v>
      </c>
      <c r="Y463" s="17">
        <v>6</v>
      </c>
      <c r="Z463" s="17">
        <v>2014</v>
      </c>
      <c r="AA463" s="17" t="s">
        <v>17</v>
      </c>
      <c r="AB463" s="17" t="s">
        <v>1079</v>
      </c>
    </row>
    <row r="464" spans="1:28" x14ac:dyDescent="0.25">
      <c r="A464" s="17">
        <v>9738</v>
      </c>
      <c r="B464" s="17" t="s">
        <v>3031</v>
      </c>
      <c r="C464" s="19">
        <v>42810</v>
      </c>
      <c r="D464" s="19">
        <v>42815</v>
      </c>
      <c r="E464" s="17" t="s">
        <v>5</v>
      </c>
      <c r="F464" s="17" t="s">
        <v>3032</v>
      </c>
      <c r="G464" s="17" t="s">
        <v>3033</v>
      </c>
      <c r="H464" s="17" t="s">
        <v>9</v>
      </c>
      <c r="I464" s="17" t="s">
        <v>671</v>
      </c>
      <c r="J464" s="17" t="s">
        <v>795</v>
      </c>
      <c r="K464" s="17" t="s">
        <v>908</v>
      </c>
      <c r="L464" s="17">
        <v>90032</v>
      </c>
      <c r="M464" s="17" t="s">
        <v>957</v>
      </c>
      <c r="N464" s="17" t="s">
        <v>1613</v>
      </c>
      <c r="O464" s="17" t="s">
        <v>960</v>
      </c>
      <c r="P464" s="17" t="s">
        <v>977</v>
      </c>
      <c r="Q464" s="17" t="s">
        <v>1614</v>
      </c>
      <c r="R464" s="17">
        <v>310.12</v>
      </c>
      <c r="S464" s="17">
        <v>2</v>
      </c>
      <c r="T464" s="17" t="s">
        <v>1615</v>
      </c>
      <c r="U464" s="17" t="s">
        <v>3034</v>
      </c>
      <c r="V464" s="17">
        <v>0</v>
      </c>
      <c r="W464" s="17" t="s">
        <v>1020</v>
      </c>
      <c r="X464" s="17">
        <v>80.631200000000007</v>
      </c>
      <c r="Y464" s="17">
        <v>5</v>
      </c>
      <c r="Z464" s="17">
        <v>2017</v>
      </c>
      <c r="AA464" s="17" t="s">
        <v>19</v>
      </c>
      <c r="AB464" s="17" t="s">
        <v>1036</v>
      </c>
    </row>
    <row r="465" spans="1:28" x14ac:dyDescent="0.25">
      <c r="A465" s="17">
        <v>9741</v>
      </c>
      <c r="B465" s="17" t="s">
        <v>3031</v>
      </c>
      <c r="C465" s="19">
        <v>42810</v>
      </c>
      <c r="D465" s="19">
        <v>42815</v>
      </c>
      <c r="E465" s="17" t="s">
        <v>5</v>
      </c>
      <c r="F465" s="17" t="s">
        <v>3032</v>
      </c>
      <c r="G465" s="17" t="s">
        <v>3033</v>
      </c>
      <c r="H465" s="17" t="s">
        <v>9</v>
      </c>
      <c r="I465" s="17" t="s">
        <v>671</v>
      </c>
      <c r="J465" s="17" t="s">
        <v>795</v>
      </c>
      <c r="K465" s="17" t="s">
        <v>908</v>
      </c>
      <c r="L465" s="17">
        <v>90032</v>
      </c>
      <c r="M465" s="17" t="s">
        <v>957</v>
      </c>
      <c r="N465" s="17" t="s">
        <v>3035</v>
      </c>
      <c r="O465" s="17" t="s">
        <v>960</v>
      </c>
      <c r="P465" s="17" t="s">
        <v>973</v>
      </c>
      <c r="Q465" s="17" t="s">
        <v>3036</v>
      </c>
      <c r="R465" s="17">
        <v>140.66999999999999</v>
      </c>
      <c r="S465" s="17">
        <v>3</v>
      </c>
      <c r="T465" s="17" t="s">
        <v>3037</v>
      </c>
      <c r="U465" s="17" t="s">
        <v>3038</v>
      </c>
      <c r="V465" s="17">
        <v>0</v>
      </c>
      <c r="W465" s="17" t="s">
        <v>1020</v>
      </c>
      <c r="X465" s="17">
        <v>54.8613</v>
      </c>
      <c r="Y465" s="17">
        <v>5</v>
      </c>
      <c r="Z465" s="17">
        <v>2017</v>
      </c>
      <c r="AA465" s="17" t="s">
        <v>19</v>
      </c>
      <c r="AB465" s="17" t="s">
        <v>1036</v>
      </c>
    </row>
    <row r="466" spans="1:28" x14ac:dyDescent="0.25">
      <c r="A466" s="17">
        <v>9884</v>
      </c>
      <c r="B466" s="17" t="s">
        <v>2228</v>
      </c>
      <c r="C466" s="19">
        <v>41732</v>
      </c>
      <c r="D466" s="19">
        <v>41737</v>
      </c>
      <c r="E466" s="17" t="s">
        <v>5</v>
      </c>
      <c r="F466" s="17" t="s">
        <v>2229</v>
      </c>
      <c r="G466" s="17" t="s">
        <v>371</v>
      </c>
      <c r="H466" s="17" t="s">
        <v>9</v>
      </c>
      <c r="I466" s="17" t="s">
        <v>671</v>
      </c>
      <c r="J466" s="17" t="s">
        <v>795</v>
      </c>
      <c r="K466" s="17" t="s">
        <v>908</v>
      </c>
      <c r="L466" s="17">
        <v>90008</v>
      </c>
      <c r="M466" s="17" t="s">
        <v>957</v>
      </c>
      <c r="N466" s="17" t="s">
        <v>3039</v>
      </c>
      <c r="O466" s="17" t="s">
        <v>960</v>
      </c>
      <c r="P466" s="17" t="s">
        <v>1224</v>
      </c>
      <c r="Q466" s="17" t="s">
        <v>3040</v>
      </c>
      <c r="R466" s="17">
        <v>11.16</v>
      </c>
      <c r="S466" s="17">
        <v>2</v>
      </c>
      <c r="T466" s="17" t="s">
        <v>2380</v>
      </c>
      <c r="U466" s="17" t="s">
        <v>2380</v>
      </c>
      <c r="V466" s="17">
        <v>0</v>
      </c>
      <c r="W466" s="17" t="s">
        <v>1020</v>
      </c>
      <c r="X466" s="17">
        <v>5.58</v>
      </c>
      <c r="Y466" s="17">
        <v>5</v>
      </c>
      <c r="Z466" s="17">
        <v>2014</v>
      </c>
      <c r="AA466" s="17" t="s">
        <v>12</v>
      </c>
      <c r="AB466" s="17" t="s">
        <v>1079</v>
      </c>
    </row>
    <row r="467" spans="1:28" x14ac:dyDescent="0.25">
      <c r="A467" s="17">
        <v>9975</v>
      </c>
      <c r="B467" s="17" t="s">
        <v>3041</v>
      </c>
      <c r="C467" s="19">
        <v>42710</v>
      </c>
      <c r="D467" s="19">
        <v>42714</v>
      </c>
      <c r="E467" s="17" t="s">
        <v>5</v>
      </c>
      <c r="F467" s="17" t="s">
        <v>3042</v>
      </c>
      <c r="G467" s="17" t="s">
        <v>66</v>
      </c>
      <c r="H467" s="17" t="s">
        <v>10</v>
      </c>
      <c r="I467" s="17" t="s">
        <v>671</v>
      </c>
      <c r="J467" s="17" t="s">
        <v>795</v>
      </c>
      <c r="K467" s="17" t="s">
        <v>908</v>
      </c>
      <c r="L467" s="17">
        <v>90032</v>
      </c>
      <c r="M467" s="17" t="s">
        <v>957</v>
      </c>
      <c r="N467" s="17" t="s">
        <v>3007</v>
      </c>
      <c r="O467" s="17" t="s">
        <v>960</v>
      </c>
      <c r="P467" s="17" t="s">
        <v>1032</v>
      </c>
      <c r="Q467" s="17" t="s">
        <v>3008</v>
      </c>
      <c r="R467" s="17">
        <v>18.690000000000001</v>
      </c>
      <c r="S467" s="17">
        <v>7</v>
      </c>
      <c r="T467" s="17" t="s">
        <v>3009</v>
      </c>
      <c r="U467" s="17" t="s">
        <v>3010</v>
      </c>
      <c r="V467" s="17">
        <v>0</v>
      </c>
      <c r="W467" s="17" t="s">
        <v>1020</v>
      </c>
      <c r="X467" s="17">
        <v>5.2332000000000001</v>
      </c>
      <c r="Y467" s="17">
        <v>4</v>
      </c>
      <c r="Z467" s="17">
        <v>2016</v>
      </c>
      <c r="AA467" s="17" t="s">
        <v>14</v>
      </c>
      <c r="AB467" s="17" t="s">
        <v>1021</v>
      </c>
    </row>
    <row r="468" spans="1:28" x14ac:dyDescent="0.25">
      <c r="A468" s="17">
        <v>9976</v>
      </c>
      <c r="B468" s="17" t="s">
        <v>3041</v>
      </c>
      <c r="C468" s="19">
        <v>42710</v>
      </c>
      <c r="D468" s="19">
        <v>42714</v>
      </c>
      <c r="E468" s="17" t="s">
        <v>5</v>
      </c>
      <c r="F468" s="17" t="s">
        <v>3042</v>
      </c>
      <c r="G468" s="17" t="s">
        <v>66</v>
      </c>
      <c r="H468" s="17" t="s">
        <v>10</v>
      </c>
      <c r="I468" s="17" t="s">
        <v>671</v>
      </c>
      <c r="J468" s="17" t="s">
        <v>795</v>
      </c>
      <c r="K468" s="17" t="s">
        <v>908</v>
      </c>
      <c r="L468" s="17">
        <v>90032</v>
      </c>
      <c r="M468" s="17" t="s">
        <v>957</v>
      </c>
      <c r="N468" s="17" t="s">
        <v>2629</v>
      </c>
      <c r="O468" s="17" t="s">
        <v>960</v>
      </c>
      <c r="P468" s="17" t="s">
        <v>965</v>
      </c>
      <c r="Q468" s="17" t="s">
        <v>2630</v>
      </c>
      <c r="R468" s="17">
        <v>13.36</v>
      </c>
      <c r="S468" s="17">
        <v>2</v>
      </c>
      <c r="T468" s="17" t="s">
        <v>2300</v>
      </c>
      <c r="U468" s="17" t="s">
        <v>2301</v>
      </c>
      <c r="V468" s="17">
        <v>0</v>
      </c>
      <c r="W468" s="17" t="s">
        <v>1020</v>
      </c>
      <c r="X468" s="17">
        <v>6.4127999999999998</v>
      </c>
      <c r="Y468" s="17">
        <v>4</v>
      </c>
      <c r="Z468" s="17">
        <v>2016</v>
      </c>
      <c r="AA468" s="17" t="s">
        <v>14</v>
      </c>
      <c r="AB468" s="17" t="s">
        <v>1021</v>
      </c>
    </row>
    <row r="469" spans="1:28" x14ac:dyDescent="0.25">
      <c r="A469" s="17">
        <v>9978</v>
      </c>
      <c r="B469" s="17" t="s">
        <v>3041</v>
      </c>
      <c r="C469" s="19">
        <v>42710</v>
      </c>
      <c r="D469" s="19">
        <v>42714</v>
      </c>
      <c r="E469" s="17" t="s">
        <v>5</v>
      </c>
      <c r="F469" s="17" t="s">
        <v>3042</v>
      </c>
      <c r="G469" s="17" t="s">
        <v>66</v>
      </c>
      <c r="H469" s="17" t="s">
        <v>10</v>
      </c>
      <c r="I469" s="17" t="s">
        <v>671</v>
      </c>
      <c r="J469" s="17" t="s">
        <v>795</v>
      </c>
      <c r="K469" s="17" t="s">
        <v>908</v>
      </c>
      <c r="L469" s="17">
        <v>90032</v>
      </c>
      <c r="M469" s="17" t="s">
        <v>957</v>
      </c>
      <c r="N469" s="17" t="s">
        <v>3043</v>
      </c>
      <c r="O469" s="17" t="s">
        <v>960</v>
      </c>
      <c r="P469" s="17" t="s">
        <v>1075</v>
      </c>
      <c r="Q469" s="17" t="s">
        <v>3044</v>
      </c>
      <c r="R469" s="17">
        <v>13.86</v>
      </c>
      <c r="S469" s="17">
        <v>7</v>
      </c>
      <c r="T469" s="17" t="s">
        <v>1160</v>
      </c>
      <c r="U469" s="17" t="s">
        <v>3045</v>
      </c>
      <c r="V469" s="17">
        <v>0</v>
      </c>
      <c r="W469" s="17" t="s">
        <v>1020</v>
      </c>
      <c r="X469" s="17">
        <v>0</v>
      </c>
      <c r="Y469" s="17">
        <v>4</v>
      </c>
      <c r="Z469" s="17">
        <v>2016</v>
      </c>
      <c r="AA469" s="17" t="s">
        <v>14</v>
      </c>
      <c r="AB469" s="17" t="s">
        <v>1021</v>
      </c>
    </row>
    <row r="470" spans="1:28" x14ac:dyDescent="0.25">
      <c r="A470" s="17">
        <v>19</v>
      </c>
      <c r="B470" s="17" t="s">
        <v>3046</v>
      </c>
      <c r="C470" s="19">
        <v>41878</v>
      </c>
      <c r="D470" s="19">
        <v>41883</v>
      </c>
      <c r="E470" s="17" t="s">
        <v>4</v>
      </c>
      <c r="F470" s="17" t="s">
        <v>2525</v>
      </c>
      <c r="G470" s="17" t="s">
        <v>2526</v>
      </c>
      <c r="H470" s="17" t="s">
        <v>8</v>
      </c>
      <c r="I470" s="17" t="s">
        <v>671</v>
      </c>
      <c r="J470" s="17" t="s">
        <v>869</v>
      </c>
      <c r="K470" s="17" t="s">
        <v>908</v>
      </c>
      <c r="L470" s="17">
        <v>94109</v>
      </c>
      <c r="M470" s="17" t="s">
        <v>957</v>
      </c>
      <c r="N470" s="17" t="s">
        <v>3047</v>
      </c>
      <c r="O470" s="17" t="s">
        <v>960</v>
      </c>
      <c r="P470" s="17" t="s">
        <v>1032</v>
      </c>
      <c r="Q470" s="17" t="s">
        <v>3048</v>
      </c>
      <c r="R470" s="17">
        <v>8.56</v>
      </c>
      <c r="S470" s="17">
        <v>2</v>
      </c>
      <c r="T470" s="17" t="s">
        <v>1272</v>
      </c>
      <c r="U470" s="17" t="s">
        <v>3049</v>
      </c>
      <c r="V470" s="17">
        <v>0</v>
      </c>
      <c r="W470" s="17" t="s">
        <v>1020</v>
      </c>
      <c r="X470" s="17">
        <v>2.4824000000000002</v>
      </c>
      <c r="Y470" s="17">
        <v>5</v>
      </c>
      <c r="Z470" s="17">
        <v>2014</v>
      </c>
      <c r="AA470" s="17" t="s">
        <v>13</v>
      </c>
      <c r="AB470" s="17" t="s">
        <v>1079</v>
      </c>
    </row>
    <row r="471" spans="1:28" x14ac:dyDescent="0.25">
      <c r="A471" s="17">
        <v>272</v>
      </c>
      <c r="B471" s="17" t="s">
        <v>3050</v>
      </c>
      <c r="C471" s="19">
        <v>42215</v>
      </c>
      <c r="D471" s="19">
        <v>42216</v>
      </c>
      <c r="E471" s="17" t="s">
        <v>2</v>
      </c>
      <c r="F471" s="17" t="s">
        <v>3051</v>
      </c>
      <c r="G471" s="17" t="s">
        <v>288</v>
      </c>
      <c r="H471" s="17" t="s">
        <v>8</v>
      </c>
      <c r="I471" s="17" t="s">
        <v>671</v>
      </c>
      <c r="J471" s="17" t="s">
        <v>869</v>
      </c>
      <c r="K471" s="17" t="s">
        <v>908</v>
      </c>
      <c r="L471" s="17">
        <v>94109</v>
      </c>
      <c r="M471" s="17" t="s">
        <v>957</v>
      </c>
      <c r="N471" s="17" t="s">
        <v>3052</v>
      </c>
      <c r="O471" s="17" t="s">
        <v>961</v>
      </c>
      <c r="P471" s="17" t="s">
        <v>962</v>
      </c>
      <c r="Q471" s="17" t="s">
        <v>3053</v>
      </c>
      <c r="R471" s="17">
        <v>209.93</v>
      </c>
      <c r="S471" s="17">
        <v>7</v>
      </c>
      <c r="T471" s="17" t="s">
        <v>1957</v>
      </c>
      <c r="U471" s="17" t="s">
        <v>3054</v>
      </c>
      <c r="V471" s="17">
        <v>0</v>
      </c>
      <c r="W471" s="17" t="s">
        <v>1020</v>
      </c>
      <c r="X471" s="17">
        <v>92.369200000000006</v>
      </c>
      <c r="Y471" s="17">
        <v>1</v>
      </c>
      <c r="Z471" s="17">
        <v>2015</v>
      </c>
      <c r="AA471" s="17" t="s">
        <v>17</v>
      </c>
      <c r="AB471" s="17" t="s">
        <v>1061</v>
      </c>
    </row>
    <row r="472" spans="1:28" x14ac:dyDescent="0.25">
      <c r="A472" s="17">
        <v>273</v>
      </c>
      <c r="B472" s="17" t="s">
        <v>3050</v>
      </c>
      <c r="C472" s="19">
        <v>42215</v>
      </c>
      <c r="D472" s="19">
        <v>42216</v>
      </c>
      <c r="E472" s="17" t="s">
        <v>2</v>
      </c>
      <c r="F472" s="17" t="s">
        <v>3051</v>
      </c>
      <c r="G472" s="17" t="s">
        <v>288</v>
      </c>
      <c r="H472" s="17" t="s">
        <v>8</v>
      </c>
      <c r="I472" s="17" t="s">
        <v>671</v>
      </c>
      <c r="J472" s="17" t="s">
        <v>869</v>
      </c>
      <c r="K472" s="17" t="s">
        <v>908</v>
      </c>
      <c r="L472" s="17">
        <v>94109</v>
      </c>
      <c r="M472" s="17" t="s">
        <v>957</v>
      </c>
      <c r="N472" s="17" t="s">
        <v>3055</v>
      </c>
      <c r="O472" s="17" t="s">
        <v>959</v>
      </c>
      <c r="P472" s="17" t="s">
        <v>1115</v>
      </c>
      <c r="Q472" s="17" t="s">
        <v>3056</v>
      </c>
      <c r="R472" s="17">
        <v>5.28</v>
      </c>
      <c r="S472" s="17">
        <v>3</v>
      </c>
      <c r="T472" s="17" t="s">
        <v>3057</v>
      </c>
      <c r="U472" s="17" t="s">
        <v>3058</v>
      </c>
      <c r="V472" s="17">
        <v>0</v>
      </c>
      <c r="W472" s="17" t="s">
        <v>1020</v>
      </c>
      <c r="X472" s="17">
        <v>2.3231999999999999</v>
      </c>
      <c r="Y472" s="17">
        <v>1</v>
      </c>
      <c r="Z472" s="17">
        <v>2015</v>
      </c>
      <c r="AA472" s="17" t="s">
        <v>17</v>
      </c>
      <c r="AB472" s="17" t="s">
        <v>1061</v>
      </c>
    </row>
    <row r="473" spans="1:28" x14ac:dyDescent="0.25">
      <c r="A473" s="17">
        <v>366</v>
      </c>
      <c r="B473" s="17" t="s">
        <v>3059</v>
      </c>
      <c r="C473" s="19">
        <v>41906</v>
      </c>
      <c r="D473" s="19">
        <v>41911</v>
      </c>
      <c r="E473" s="17" t="s">
        <v>5</v>
      </c>
      <c r="F473" s="17" t="s">
        <v>3060</v>
      </c>
      <c r="G473" s="17" t="s">
        <v>352</v>
      </c>
      <c r="H473" s="17" t="s">
        <v>8</v>
      </c>
      <c r="I473" s="17" t="s">
        <v>671</v>
      </c>
      <c r="J473" s="17" t="s">
        <v>869</v>
      </c>
      <c r="K473" s="17" t="s">
        <v>908</v>
      </c>
      <c r="L473" s="17">
        <v>94109</v>
      </c>
      <c r="M473" s="17" t="s">
        <v>957</v>
      </c>
      <c r="N473" s="17" t="s">
        <v>3061</v>
      </c>
      <c r="O473" s="17" t="s">
        <v>960</v>
      </c>
      <c r="P473" s="17" t="s">
        <v>977</v>
      </c>
      <c r="Q473" s="17" t="s">
        <v>3062</v>
      </c>
      <c r="R473" s="17">
        <v>211.96</v>
      </c>
      <c r="S473" s="17">
        <v>4</v>
      </c>
      <c r="T473" s="17" t="s">
        <v>3063</v>
      </c>
      <c r="U473" s="17" t="s">
        <v>3064</v>
      </c>
      <c r="V473" s="17">
        <v>0</v>
      </c>
      <c r="W473" s="17" t="s">
        <v>1020</v>
      </c>
      <c r="X473" s="17">
        <v>8.4784000000000006</v>
      </c>
      <c r="Y473" s="17">
        <v>5</v>
      </c>
      <c r="Z473" s="17">
        <v>2014</v>
      </c>
      <c r="AA473" s="17" t="s">
        <v>23</v>
      </c>
      <c r="AB473" s="17" t="s">
        <v>1079</v>
      </c>
    </row>
    <row r="474" spans="1:28" x14ac:dyDescent="0.25">
      <c r="A474" s="17">
        <v>382</v>
      </c>
      <c r="B474" s="17" t="s">
        <v>3065</v>
      </c>
      <c r="C474" s="19">
        <v>42671</v>
      </c>
      <c r="D474" s="19">
        <v>42672</v>
      </c>
      <c r="E474" s="17" t="s">
        <v>2</v>
      </c>
      <c r="F474" s="17" t="s">
        <v>3066</v>
      </c>
      <c r="G474" s="17" t="s">
        <v>43</v>
      </c>
      <c r="H474" s="17" t="s">
        <v>9</v>
      </c>
      <c r="I474" s="17" t="s">
        <v>671</v>
      </c>
      <c r="J474" s="17" t="s">
        <v>869</v>
      </c>
      <c r="K474" s="17" t="s">
        <v>908</v>
      </c>
      <c r="L474" s="17">
        <v>94109</v>
      </c>
      <c r="M474" s="17" t="s">
        <v>957</v>
      </c>
      <c r="N474" s="17" t="s">
        <v>3067</v>
      </c>
      <c r="O474" s="17" t="s">
        <v>960</v>
      </c>
      <c r="P474" s="17" t="s">
        <v>965</v>
      </c>
      <c r="Q474" s="17" t="s">
        <v>3068</v>
      </c>
      <c r="R474" s="17">
        <v>50.96</v>
      </c>
      <c r="S474" s="17">
        <v>7</v>
      </c>
      <c r="T474" s="17" t="s">
        <v>1230</v>
      </c>
      <c r="U474" s="17" t="s">
        <v>3069</v>
      </c>
      <c r="V474" s="17">
        <v>0</v>
      </c>
      <c r="W474" s="17" t="s">
        <v>1020</v>
      </c>
      <c r="X474" s="17">
        <v>25.48</v>
      </c>
      <c r="Y474" s="17">
        <v>1</v>
      </c>
      <c r="Z474" s="17">
        <v>2016</v>
      </c>
      <c r="AA474" s="17" t="s">
        <v>22</v>
      </c>
      <c r="AB474" s="17" t="s">
        <v>1021</v>
      </c>
    </row>
    <row r="475" spans="1:28" x14ac:dyDescent="0.25">
      <c r="A475" s="17">
        <v>883</v>
      </c>
      <c r="B475" s="17" t="s">
        <v>3070</v>
      </c>
      <c r="C475" s="19">
        <v>43092</v>
      </c>
      <c r="D475" s="19">
        <v>43092</v>
      </c>
      <c r="E475" s="17" t="s">
        <v>3</v>
      </c>
      <c r="F475" s="17" t="s">
        <v>3071</v>
      </c>
      <c r="G475" s="17" t="s">
        <v>3072</v>
      </c>
      <c r="H475" s="17" t="s">
        <v>8</v>
      </c>
      <c r="I475" s="17" t="s">
        <v>671</v>
      </c>
      <c r="J475" s="17" t="s">
        <v>869</v>
      </c>
      <c r="K475" s="17" t="s">
        <v>908</v>
      </c>
      <c r="L475" s="17">
        <v>94109</v>
      </c>
      <c r="M475" s="17" t="s">
        <v>957</v>
      </c>
      <c r="N475" s="17" t="s">
        <v>3073</v>
      </c>
      <c r="O475" s="17" t="s">
        <v>960</v>
      </c>
      <c r="P475" s="17" t="s">
        <v>1032</v>
      </c>
      <c r="Q475" s="17" t="s">
        <v>3074</v>
      </c>
      <c r="R475" s="17">
        <v>13.48</v>
      </c>
      <c r="S475" s="17">
        <v>4</v>
      </c>
      <c r="T475" s="17" t="s">
        <v>2043</v>
      </c>
      <c r="U475" s="17" t="s">
        <v>3075</v>
      </c>
      <c r="V475" s="17">
        <v>0</v>
      </c>
      <c r="W475" s="17" t="s">
        <v>1020</v>
      </c>
      <c r="X475" s="17">
        <v>5.9311999999999996</v>
      </c>
      <c r="Y475" s="17">
        <v>0</v>
      </c>
      <c r="Z475" s="17">
        <v>2017</v>
      </c>
      <c r="AA475" s="17" t="s">
        <v>14</v>
      </c>
      <c r="AB475" s="17" t="s">
        <v>1036</v>
      </c>
    </row>
    <row r="476" spans="1:28" x14ac:dyDescent="0.25">
      <c r="A476" s="17">
        <v>1050</v>
      </c>
      <c r="B476" s="17" t="s">
        <v>3076</v>
      </c>
      <c r="C476" s="19">
        <v>41786</v>
      </c>
      <c r="D476" s="19">
        <v>41791</v>
      </c>
      <c r="E476" s="17" t="s">
        <v>4</v>
      </c>
      <c r="F476" s="17" t="s">
        <v>1474</v>
      </c>
      <c r="G476" s="17" t="s">
        <v>395</v>
      </c>
      <c r="H476" s="17" t="s">
        <v>8</v>
      </c>
      <c r="I476" s="17" t="s">
        <v>671</v>
      </c>
      <c r="J476" s="17" t="s">
        <v>869</v>
      </c>
      <c r="K476" s="17" t="s">
        <v>908</v>
      </c>
      <c r="L476" s="17">
        <v>94109</v>
      </c>
      <c r="M476" s="17" t="s">
        <v>957</v>
      </c>
      <c r="N476" s="17" t="s">
        <v>3077</v>
      </c>
      <c r="O476" s="17" t="s">
        <v>961</v>
      </c>
      <c r="P476" s="17" t="s">
        <v>962</v>
      </c>
      <c r="Q476" s="17" t="s">
        <v>3078</v>
      </c>
      <c r="R476" s="17">
        <v>99.99</v>
      </c>
      <c r="S476" s="17">
        <v>1</v>
      </c>
      <c r="T476" s="17" t="s">
        <v>2206</v>
      </c>
      <c r="U476" s="17" t="s">
        <v>3079</v>
      </c>
      <c r="V476" s="17">
        <v>0</v>
      </c>
      <c r="W476" s="17" t="s">
        <v>1020</v>
      </c>
      <c r="X476" s="17">
        <v>37.996200000000002</v>
      </c>
      <c r="Y476" s="17">
        <v>5</v>
      </c>
      <c r="Z476" s="17">
        <v>2014</v>
      </c>
      <c r="AA476" s="17" t="s">
        <v>20</v>
      </c>
      <c r="AB476" s="17" t="s">
        <v>1079</v>
      </c>
    </row>
    <row r="477" spans="1:28" x14ac:dyDescent="0.25">
      <c r="A477" s="17">
        <v>1300</v>
      </c>
      <c r="B477" s="17" t="s">
        <v>3080</v>
      </c>
      <c r="C477" s="19">
        <v>42281</v>
      </c>
      <c r="D477" s="19">
        <v>42284</v>
      </c>
      <c r="E477" s="17" t="s">
        <v>2</v>
      </c>
      <c r="F477" s="17" t="s">
        <v>3081</v>
      </c>
      <c r="G477" s="17" t="s">
        <v>44</v>
      </c>
      <c r="H477" s="17" t="s">
        <v>8</v>
      </c>
      <c r="I477" s="17" t="s">
        <v>671</v>
      </c>
      <c r="J477" s="17" t="s">
        <v>869</v>
      </c>
      <c r="K477" s="17" t="s">
        <v>908</v>
      </c>
      <c r="L477" s="17">
        <v>94109</v>
      </c>
      <c r="M477" s="17" t="s">
        <v>957</v>
      </c>
      <c r="N477" s="17" t="s">
        <v>3082</v>
      </c>
      <c r="O477" s="17" t="s">
        <v>960</v>
      </c>
      <c r="P477" s="17" t="s">
        <v>977</v>
      </c>
      <c r="Q477" s="17" t="s">
        <v>3083</v>
      </c>
      <c r="R477" s="17">
        <v>26.96</v>
      </c>
      <c r="S477" s="17">
        <v>2</v>
      </c>
      <c r="T477" s="17" t="s">
        <v>3084</v>
      </c>
      <c r="U477" s="17" t="s">
        <v>3085</v>
      </c>
      <c r="V477" s="17">
        <v>0</v>
      </c>
      <c r="W477" s="17" t="s">
        <v>1020</v>
      </c>
      <c r="X477" s="17">
        <v>7.0095999999999998</v>
      </c>
      <c r="Y477" s="17">
        <v>3</v>
      </c>
      <c r="Z477" s="17">
        <v>2015</v>
      </c>
      <c r="AA477" s="17" t="s">
        <v>22</v>
      </c>
      <c r="AB477" s="17" t="s">
        <v>1061</v>
      </c>
    </row>
    <row r="478" spans="1:28" x14ac:dyDescent="0.25">
      <c r="A478" s="17">
        <v>1330</v>
      </c>
      <c r="B478" s="17" t="s">
        <v>3086</v>
      </c>
      <c r="C478" s="19">
        <v>42513</v>
      </c>
      <c r="D478" s="19">
        <v>42517</v>
      </c>
      <c r="E478" s="17" t="s">
        <v>5</v>
      </c>
      <c r="F478" s="17" t="s">
        <v>3087</v>
      </c>
      <c r="G478" s="17" t="s">
        <v>3088</v>
      </c>
      <c r="H478" s="17" t="s">
        <v>8</v>
      </c>
      <c r="I478" s="17" t="s">
        <v>671</v>
      </c>
      <c r="J478" s="17" t="s">
        <v>869</v>
      </c>
      <c r="K478" s="17" t="s">
        <v>908</v>
      </c>
      <c r="L478" s="17">
        <v>94109</v>
      </c>
      <c r="M478" s="17" t="s">
        <v>957</v>
      </c>
      <c r="N478" s="17" t="s">
        <v>3089</v>
      </c>
      <c r="O478" s="17" t="s">
        <v>959</v>
      </c>
      <c r="P478" s="17" t="s">
        <v>1115</v>
      </c>
      <c r="Q478" s="17" t="s">
        <v>3090</v>
      </c>
      <c r="R478" s="17">
        <v>37.049999999999997</v>
      </c>
      <c r="S478" s="17">
        <v>3</v>
      </c>
      <c r="T478" s="17" t="s">
        <v>3091</v>
      </c>
      <c r="U478" s="17" t="s">
        <v>3092</v>
      </c>
      <c r="V478" s="17">
        <v>0</v>
      </c>
      <c r="W478" s="17" t="s">
        <v>1020</v>
      </c>
      <c r="X478" s="17">
        <v>16.302</v>
      </c>
      <c r="Y478" s="17">
        <v>4</v>
      </c>
      <c r="Z478" s="17">
        <v>2016</v>
      </c>
      <c r="AA478" s="17" t="s">
        <v>20</v>
      </c>
      <c r="AB478" s="17" t="s">
        <v>1021</v>
      </c>
    </row>
    <row r="479" spans="1:28" x14ac:dyDescent="0.25">
      <c r="A479" s="17">
        <v>1354</v>
      </c>
      <c r="B479" s="17" t="s">
        <v>3093</v>
      </c>
      <c r="C479" s="19">
        <v>42859</v>
      </c>
      <c r="D479" s="19">
        <v>42864</v>
      </c>
      <c r="E479" s="17" t="s">
        <v>5</v>
      </c>
      <c r="F479" s="17" t="s">
        <v>3094</v>
      </c>
      <c r="G479" s="17" t="s">
        <v>3095</v>
      </c>
      <c r="H479" s="17" t="s">
        <v>9</v>
      </c>
      <c r="I479" s="17" t="s">
        <v>671</v>
      </c>
      <c r="J479" s="17" t="s">
        <v>869</v>
      </c>
      <c r="K479" s="17" t="s">
        <v>908</v>
      </c>
      <c r="L479" s="17">
        <v>94109</v>
      </c>
      <c r="M479" s="17" t="s">
        <v>957</v>
      </c>
      <c r="N479" s="17" t="s">
        <v>3096</v>
      </c>
      <c r="O479" s="17" t="s">
        <v>960</v>
      </c>
      <c r="P479" s="17" t="s">
        <v>965</v>
      </c>
      <c r="Q479" s="17" t="s">
        <v>3097</v>
      </c>
      <c r="R479" s="17">
        <v>17.61</v>
      </c>
      <c r="S479" s="17">
        <v>3</v>
      </c>
      <c r="T479" s="17" t="s">
        <v>3098</v>
      </c>
      <c r="U479" s="17" t="s">
        <v>3099</v>
      </c>
      <c r="V479" s="17">
        <v>0</v>
      </c>
      <c r="W479" s="17" t="s">
        <v>1020</v>
      </c>
      <c r="X479" s="17">
        <v>8.4527999999999999</v>
      </c>
      <c r="Y479" s="17">
        <v>5</v>
      </c>
      <c r="Z479" s="17">
        <v>2017</v>
      </c>
      <c r="AA479" s="17" t="s">
        <v>20</v>
      </c>
      <c r="AB479" s="17" t="s">
        <v>1036</v>
      </c>
    </row>
    <row r="480" spans="1:28" x14ac:dyDescent="0.25">
      <c r="A480" s="17">
        <v>1561</v>
      </c>
      <c r="B480" s="17" t="s">
        <v>3100</v>
      </c>
      <c r="C480" s="19">
        <v>41733</v>
      </c>
      <c r="D480" s="19">
        <v>41738</v>
      </c>
      <c r="E480" s="17" t="s">
        <v>5</v>
      </c>
      <c r="F480" s="17" t="s">
        <v>3101</v>
      </c>
      <c r="G480" s="17" t="s">
        <v>507</v>
      </c>
      <c r="H480" s="17" t="s">
        <v>10</v>
      </c>
      <c r="I480" s="17" t="s">
        <v>671</v>
      </c>
      <c r="J480" s="17" t="s">
        <v>869</v>
      </c>
      <c r="K480" s="17" t="s">
        <v>908</v>
      </c>
      <c r="L480" s="17">
        <v>94109</v>
      </c>
      <c r="M480" s="17" t="s">
        <v>957</v>
      </c>
      <c r="N480" s="17" t="s">
        <v>3102</v>
      </c>
      <c r="O480" s="17" t="s">
        <v>960</v>
      </c>
      <c r="P480" s="17" t="s">
        <v>1266</v>
      </c>
      <c r="Q480" s="17" t="s">
        <v>3103</v>
      </c>
      <c r="R480" s="17">
        <v>18.899999999999999</v>
      </c>
      <c r="S480" s="17">
        <v>6</v>
      </c>
      <c r="T480" s="17" t="s">
        <v>1426</v>
      </c>
      <c r="U480" s="17" t="s">
        <v>3104</v>
      </c>
      <c r="V480" s="17">
        <v>0</v>
      </c>
      <c r="W480" s="17" t="s">
        <v>1020</v>
      </c>
      <c r="X480" s="17">
        <v>9.0719999999999992</v>
      </c>
      <c r="Y480" s="17">
        <v>5</v>
      </c>
      <c r="Z480" s="17">
        <v>2014</v>
      </c>
      <c r="AA480" s="17" t="s">
        <v>12</v>
      </c>
      <c r="AB480" s="17" t="s">
        <v>1079</v>
      </c>
    </row>
    <row r="481" spans="1:28" x14ac:dyDescent="0.25">
      <c r="A481" s="17">
        <v>1935</v>
      </c>
      <c r="B481" s="17" t="s">
        <v>3105</v>
      </c>
      <c r="C481" s="19">
        <v>43066</v>
      </c>
      <c r="D481" s="19">
        <v>43072</v>
      </c>
      <c r="E481" s="17" t="s">
        <v>5</v>
      </c>
      <c r="F481" s="17" t="s">
        <v>3094</v>
      </c>
      <c r="G481" s="17" t="s">
        <v>3095</v>
      </c>
      <c r="H481" s="17" t="s">
        <v>9</v>
      </c>
      <c r="I481" s="17" t="s">
        <v>671</v>
      </c>
      <c r="J481" s="17" t="s">
        <v>869</v>
      </c>
      <c r="K481" s="17" t="s">
        <v>908</v>
      </c>
      <c r="L481" s="17">
        <v>94109</v>
      </c>
      <c r="M481" s="17" t="s">
        <v>957</v>
      </c>
      <c r="N481" s="17" t="s">
        <v>3106</v>
      </c>
      <c r="O481" s="17" t="s">
        <v>960</v>
      </c>
      <c r="P481" s="17" t="s">
        <v>965</v>
      </c>
      <c r="Q481" s="17" t="s">
        <v>3107</v>
      </c>
      <c r="R481" s="17">
        <v>244.55</v>
      </c>
      <c r="S481" s="17">
        <v>5</v>
      </c>
      <c r="T481" s="17" t="s">
        <v>2602</v>
      </c>
      <c r="U481" s="17" t="s">
        <v>3108</v>
      </c>
      <c r="V481" s="17">
        <v>0</v>
      </c>
      <c r="W481" s="17" t="s">
        <v>1020</v>
      </c>
      <c r="X481" s="17">
        <v>114.9385</v>
      </c>
      <c r="Y481" s="17">
        <v>6</v>
      </c>
      <c r="Z481" s="17">
        <v>2017</v>
      </c>
      <c r="AA481" s="17" t="s">
        <v>21</v>
      </c>
      <c r="AB481" s="17" t="s">
        <v>1036</v>
      </c>
    </row>
    <row r="482" spans="1:28" x14ac:dyDescent="0.25">
      <c r="A482" s="17">
        <v>1936</v>
      </c>
      <c r="B482" s="17" t="s">
        <v>3105</v>
      </c>
      <c r="C482" s="19">
        <v>43066</v>
      </c>
      <c r="D482" s="19">
        <v>43072</v>
      </c>
      <c r="E482" s="17" t="s">
        <v>5</v>
      </c>
      <c r="F482" s="17" t="s">
        <v>3094</v>
      </c>
      <c r="G482" s="17" t="s">
        <v>3095</v>
      </c>
      <c r="H482" s="17" t="s">
        <v>9</v>
      </c>
      <c r="I482" s="17" t="s">
        <v>671</v>
      </c>
      <c r="J482" s="17" t="s">
        <v>869</v>
      </c>
      <c r="K482" s="17" t="s">
        <v>908</v>
      </c>
      <c r="L482" s="17">
        <v>94109</v>
      </c>
      <c r="M482" s="17" t="s">
        <v>957</v>
      </c>
      <c r="N482" s="17" t="s">
        <v>1241</v>
      </c>
      <c r="O482" s="17" t="s">
        <v>961</v>
      </c>
      <c r="P482" s="17" t="s">
        <v>962</v>
      </c>
      <c r="Q482" s="17" t="s">
        <v>1242</v>
      </c>
      <c r="R482" s="17">
        <v>166.16</v>
      </c>
      <c r="S482" s="17">
        <v>8</v>
      </c>
      <c r="T482" s="17" t="s">
        <v>1243</v>
      </c>
      <c r="U482" s="17" t="s">
        <v>3109</v>
      </c>
      <c r="V482" s="17">
        <v>0</v>
      </c>
      <c r="W482" s="17" t="s">
        <v>1020</v>
      </c>
      <c r="X482" s="17">
        <v>59.817599999999999</v>
      </c>
      <c r="Y482" s="17">
        <v>6</v>
      </c>
      <c r="Z482" s="17">
        <v>2017</v>
      </c>
      <c r="AA482" s="17" t="s">
        <v>21</v>
      </c>
      <c r="AB482" s="17" t="s">
        <v>1036</v>
      </c>
    </row>
    <row r="483" spans="1:28" x14ac:dyDescent="0.25">
      <c r="A483" s="17">
        <v>1937</v>
      </c>
      <c r="B483" s="17" t="s">
        <v>3110</v>
      </c>
      <c r="C483" s="19">
        <v>42149</v>
      </c>
      <c r="D483" s="19">
        <v>42151</v>
      </c>
      <c r="E483" s="17" t="s">
        <v>4</v>
      </c>
      <c r="F483" s="17" t="s">
        <v>3111</v>
      </c>
      <c r="G483" s="17" t="s">
        <v>496</v>
      </c>
      <c r="H483" s="17" t="s">
        <v>10</v>
      </c>
      <c r="I483" s="17" t="s">
        <v>671</v>
      </c>
      <c r="J483" s="17" t="s">
        <v>869</v>
      </c>
      <c r="K483" s="17" t="s">
        <v>908</v>
      </c>
      <c r="L483" s="17">
        <v>94109</v>
      </c>
      <c r="M483" s="17" t="s">
        <v>957</v>
      </c>
      <c r="N483" s="17" t="s">
        <v>3112</v>
      </c>
      <c r="O483" s="17" t="s">
        <v>959</v>
      </c>
      <c r="P483" s="17" t="s">
        <v>1115</v>
      </c>
      <c r="Q483" s="17" t="s">
        <v>3113</v>
      </c>
      <c r="R483" s="17">
        <v>14.73</v>
      </c>
      <c r="S483" s="17">
        <v>3</v>
      </c>
      <c r="T483" s="17" t="s">
        <v>1729</v>
      </c>
      <c r="U483" s="17" t="s">
        <v>3114</v>
      </c>
      <c r="V483" s="17">
        <v>0</v>
      </c>
      <c r="W483" s="17" t="s">
        <v>1020</v>
      </c>
      <c r="X483" s="17">
        <v>4.8609</v>
      </c>
      <c r="Y483" s="17">
        <v>2</v>
      </c>
      <c r="Z483" s="17">
        <v>2015</v>
      </c>
      <c r="AA483" s="17" t="s">
        <v>20</v>
      </c>
      <c r="AB483" s="17" t="s">
        <v>1061</v>
      </c>
    </row>
    <row r="484" spans="1:28" x14ac:dyDescent="0.25">
      <c r="A484" s="17">
        <v>2398</v>
      </c>
      <c r="B484" s="17" t="s">
        <v>3115</v>
      </c>
      <c r="C484" s="19">
        <v>42961</v>
      </c>
      <c r="D484" s="19">
        <v>42963</v>
      </c>
      <c r="E484" s="17" t="s">
        <v>4</v>
      </c>
      <c r="F484" s="17" t="s">
        <v>3116</v>
      </c>
      <c r="G484" s="17" t="s">
        <v>497</v>
      </c>
      <c r="H484" s="17" t="s">
        <v>8</v>
      </c>
      <c r="I484" s="17" t="s">
        <v>671</v>
      </c>
      <c r="J484" s="17" t="s">
        <v>869</v>
      </c>
      <c r="K484" s="17" t="s">
        <v>908</v>
      </c>
      <c r="L484" s="17">
        <v>94109</v>
      </c>
      <c r="M484" s="17" t="s">
        <v>957</v>
      </c>
      <c r="N484" s="17" t="s">
        <v>3117</v>
      </c>
      <c r="O484" s="17" t="s">
        <v>960</v>
      </c>
      <c r="P484" s="17" t="s">
        <v>1266</v>
      </c>
      <c r="Q484" s="17" t="s">
        <v>3118</v>
      </c>
      <c r="R484" s="17">
        <v>5.76</v>
      </c>
      <c r="S484" s="17">
        <v>2</v>
      </c>
      <c r="T484" s="17" t="s">
        <v>1340</v>
      </c>
      <c r="U484" s="17" t="s">
        <v>3119</v>
      </c>
      <c r="V484" s="17">
        <v>0</v>
      </c>
      <c r="W484" s="17" t="s">
        <v>1020</v>
      </c>
      <c r="X484" s="17">
        <v>2.8224</v>
      </c>
      <c r="Y484" s="17">
        <v>2</v>
      </c>
      <c r="Z484" s="17">
        <v>2017</v>
      </c>
      <c r="AA484" s="17" t="s">
        <v>13</v>
      </c>
      <c r="AB484" s="17" t="s">
        <v>1036</v>
      </c>
    </row>
    <row r="485" spans="1:28" x14ac:dyDescent="0.25">
      <c r="A485" s="17">
        <v>2399</v>
      </c>
      <c r="B485" s="17" t="s">
        <v>3115</v>
      </c>
      <c r="C485" s="19">
        <v>42961</v>
      </c>
      <c r="D485" s="19">
        <v>42963</v>
      </c>
      <c r="E485" s="17" t="s">
        <v>4</v>
      </c>
      <c r="F485" s="17" t="s">
        <v>3116</v>
      </c>
      <c r="G485" s="17" t="s">
        <v>497</v>
      </c>
      <c r="H485" s="17" t="s">
        <v>8</v>
      </c>
      <c r="I485" s="17" t="s">
        <v>671</v>
      </c>
      <c r="J485" s="17" t="s">
        <v>869</v>
      </c>
      <c r="K485" s="17" t="s">
        <v>908</v>
      </c>
      <c r="L485" s="17">
        <v>94109</v>
      </c>
      <c r="M485" s="17" t="s">
        <v>957</v>
      </c>
      <c r="N485" s="17" t="s">
        <v>3120</v>
      </c>
      <c r="O485" s="17" t="s">
        <v>960</v>
      </c>
      <c r="P485" s="17" t="s">
        <v>1032</v>
      </c>
      <c r="Q485" s="17" t="s">
        <v>3121</v>
      </c>
      <c r="R485" s="17">
        <v>16.68</v>
      </c>
      <c r="S485" s="17">
        <v>6</v>
      </c>
      <c r="T485" s="17" t="s">
        <v>2648</v>
      </c>
      <c r="U485" s="17" t="s">
        <v>3122</v>
      </c>
      <c r="V485" s="17">
        <v>0</v>
      </c>
      <c r="W485" s="17" t="s">
        <v>1020</v>
      </c>
      <c r="X485" s="17">
        <v>4.3368000000000002</v>
      </c>
      <c r="Y485" s="17">
        <v>2</v>
      </c>
      <c r="Z485" s="17">
        <v>2017</v>
      </c>
      <c r="AA485" s="17" t="s">
        <v>13</v>
      </c>
      <c r="AB485" s="17" t="s">
        <v>1036</v>
      </c>
    </row>
    <row r="486" spans="1:28" x14ac:dyDescent="0.25">
      <c r="A486" s="17">
        <v>2922</v>
      </c>
      <c r="B486" s="17" t="s">
        <v>3123</v>
      </c>
      <c r="C486" s="19">
        <v>42765</v>
      </c>
      <c r="D486" s="19">
        <v>42765</v>
      </c>
      <c r="E486" s="17" t="s">
        <v>3</v>
      </c>
      <c r="F486" s="17" t="s">
        <v>3124</v>
      </c>
      <c r="G486" s="17" t="s">
        <v>457</v>
      </c>
      <c r="H486" s="17" t="s">
        <v>8</v>
      </c>
      <c r="I486" s="17" t="s">
        <v>671</v>
      </c>
      <c r="J486" s="17" t="s">
        <v>869</v>
      </c>
      <c r="K486" s="17" t="s">
        <v>908</v>
      </c>
      <c r="L486" s="17">
        <v>94109</v>
      </c>
      <c r="M486" s="17" t="s">
        <v>957</v>
      </c>
      <c r="N486" s="17" t="s">
        <v>3125</v>
      </c>
      <c r="O486" s="17" t="s">
        <v>960</v>
      </c>
      <c r="P486" s="17" t="s">
        <v>977</v>
      </c>
      <c r="Q486" s="17" t="s">
        <v>3126</v>
      </c>
      <c r="R486" s="17">
        <v>129.30000000000001</v>
      </c>
      <c r="S486" s="17">
        <v>2</v>
      </c>
      <c r="T486" s="17" t="s">
        <v>3127</v>
      </c>
      <c r="U486" s="17" t="s">
        <v>3128</v>
      </c>
      <c r="V486" s="17">
        <v>0</v>
      </c>
      <c r="W486" s="17" t="s">
        <v>1020</v>
      </c>
      <c r="X486" s="17">
        <v>6.4649999999999999</v>
      </c>
      <c r="Y486" s="17">
        <v>0</v>
      </c>
      <c r="Z486" s="17">
        <v>2017</v>
      </c>
      <c r="AA486" s="17" t="s">
        <v>16</v>
      </c>
      <c r="AB486" s="17" t="s">
        <v>1036</v>
      </c>
    </row>
    <row r="487" spans="1:28" x14ac:dyDescent="0.25">
      <c r="A487" s="17">
        <v>3162</v>
      </c>
      <c r="B487" s="17" t="s">
        <v>3129</v>
      </c>
      <c r="C487" s="19">
        <v>41903</v>
      </c>
      <c r="D487" s="19">
        <v>41907</v>
      </c>
      <c r="E487" s="17" t="s">
        <v>5</v>
      </c>
      <c r="F487" s="17" t="s">
        <v>3130</v>
      </c>
      <c r="G487" s="17" t="s">
        <v>292</v>
      </c>
      <c r="H487" s="17" t="s">
        <v>8</v>
      </c>
      <c r="I487" s="17" t="s">
        <v>671</v>
      </c>
      <c r="J487" s="17" t="s">
        <v>869</v>
      </c>
      <c r="K487" s="17" t="s">
        <v>908</v>
      </c>
      <c r="L487" s="17">
        <v>94109</v>
      </c>
      <c r="M487" s="17" t="s">
        <v>957</v>
      </c>
      <c r="N487" s="17" t="s">
        <v>3131</v>
      </c>
      <c r="O487" s="17" t="s">
        <v>960</v>
      </c>
      <c r="P487" s="17" t="s">
        <v>1224</v>
      </c>
      <c r="Q487" s="17" t="s">
        <v>3040</v>
      </c>
      <c r="R487" s="17">
        <v>15.56</v>
      </c>
      <c r="S487" s="17">
        <v>2</v>
      </c>
      <c r="T487" s="17" t="s">
        <v>3132</v>
      </c>
      <c r="U487" s="17" t="s">
        <v>3133</v>
      </c>
      <c r="V487" s="17">
        <v>0</v>
      </c>
      <c r="W487" s="17" t="s">
        <v>1020</v>
      </c>
      <c r="X487" s="17">
        <v>7.3132000000000001</v>
      </c>
      <c r="Y487" s="17">
        <v>4</v>
      </c>
      <c r="Z487" s="17">
        <v>2014</v>
      </c>
      <c r="AA487" s="17" t="s">
        <v>23</v>
      </c>
      <c r="AB487" s="17" t="s">
        <v>1079</v>
      </c>
    </row>
    <row r="488" spans="1:28" x14ac:dyDescent="0.25">
      <c r="A488" s="17">
        <v>3163</v>
      </c>
      <c r="B488" s="17" t="s">
        <v>3129</v>
      </c>
      <c r="C488" s="19">
        <v>41903</v>
      </c>
      <c r="D488" s="19">
        <v>41907</v>
      </c>
      <c r="E488" s="17" t="s">
        <v>5</v>
      </c>
      <c r="F488" s="17" t="s">
        <v>3130</v>
      </c>
      <c r="G488" s="17" t="s">
        <v>292</v>
      </c>
      <c r="H488" s="17" t="s">
        <v>8</v>
      </c>
      <c r="I488" s="17" t="s">
        <v>671</v>
      </c>
      <c r="J488" s="17" t="s">
        <v>869</v>
      </c>
      <c r="K488" s="17" t="s">
        <v>908</v>
      </c>
      <c r="L488" s="17">
        <v>94109</v>
      </c>
      <c r="M488" s="17" t="s">
        <v>957</v>
      </c>
      <c r="N488" s="17" t="s">
        <v>3134</v>
      </c>
      <c r="O488" s="17" t="s">
        <v>960</v>
      </c>
      <c r="P488" s="17" t="s">
        <v>1224</v>
      </c>
      <c r="Q488" s="17" t="s">
        <v>3135</v>
      </c>
      <c r="R488" s="17">
        <v>78.349999999999994</v>
      </c>
      <c r="S488" s="17">
        <v>5</v>
      </c>
      <c r="T488" s="17" t="s">
        <v>3136</v>
      </c>
      <c r="U488" s="17" t="s">
        <v>3137</v>
      </c>
      <c r="V488" s="17">
        <v>0</v>
      </c>
      <c r="W488" s="17" t="s">
        <v>1020</v>
      </c>
      <c r="X488" s="17">
        <v>36.8245</v>
      </c>
      <c r="Y488" s="17">
        <v>4</v>
      </c>
      <c r="Z488" s="17">
        <v>2014</v>
      </c>
      <c r="AA488" s="17" t="s">
        <v>23</v>
      </c>
      <c r="AB488" s="17" t="s">
        <v>1079</v>
      </c>
    </row>
    <row r="489" spans="1:28" x14ac:dyDescent="0.25">
      <c r="A489" s="17">
        <v>3164</v>
      </c>
      <c r="B489" s="17" t="s">
        <v>3129</v>
      </c>
      <c r="C489" s="19">
        <v>41903</v>
      </c>
      <c r="D489" s="19">
        <v>41907</v>
      </c>
      <c r="E489" s="17" t="s">
        <v>5</v>
      </c>
      <c r="F489" s="17" t="s">
        <v>3130</v>
      </c>
      <c r="G489" s="17" t="s">
        <v>292</v>
      </c>
      <c r="H489" s="17" t="s">
        <v>8</v>
      </c>
      <c r="I489" s="17" t="s">
        <v>671</v>
      </c>
      <c r="J489" s="17" t="s">
        <v>869</v>
      </c>
      <c r="K489" s="17" t="s">
        <v>908</v>
      </c>
      <c r="L489" s="17">
        <v>94109</v>
      </c>
      <c r="M489" s="17" t="s">
        <v>957</v>
      </c>
      <c r="N489" s="17" t="s">
        <v>1353</v>
      </c>
      <c r="O489" s="17" t="s">
        <v>960</v>
      </c>
      <c r="P489" s="17" t="s">
        <v>1032</v>
      </c>
      <c r="Q489" s="17" t="s">
        <v>1354</v>
      </c>
      <c r="R489" s="17">
        <v>59.52</v>
      </c>
      <c r="S489" s="17">
        <v>3</v>
      </c>
      <c r="T489" s="17" t="s">
        <v>1355</v>
      </c>
      <c r="U489" s="17" t="s">
        <v>1356</v>
      </c>
      <c r="V489" s="17">
        <v>0</v>
      </c>
      <c r="W489" s="17" t="s">
        <v>1020</v>
      </c>
      <c r="X489" s="17">
        <v>15.475199999999999</v>
      </c>
      <c r="Y489" s="17">
        <v>4</v>
      </c>
      <c r="Z489" s="17">
        <v>2014</v>
      </c>
      <c r="AA489" s="17" t="s">
        <v>23</v>
      </c>
      <c r="AB489" s="17" t="s">
        <v>1079</v>
      </c>
    </row>
    <row r="490" spans="1:28" x14ac:dyDescent="0.25">
      <c r="A490" s="17">
        <v>3165</v>
      </c>
      <c r="B490" s="17" t="s">
        <v>3129</v>
      </c>
      <c r="C490" s="19">
        <v>41903</v>
      </c>
      <c r="D490" s="19">
        <v>41907</v>
      </c>
      <c r="E490" s="17" t="s">
        <v>5</v>
      </c>
      <c r="F490" s="17" t="s">
        <v>3130</v>
      </c>
      <c r="G490" s="17" t="s">
        <v>292</v>
      </c>
      <c r="H490" s="17" t="s">
        <v>8</v>
      </c>
      <c r="I490" s="17" t="s">
        <v>671</v>
      </c>
      <c r="J490" s="17" t="s">
        <v>869</v>
      </c>
      <c r="K490" s="17" t="s">
        <v>908</v>
      </c>
      <c r="L490" s="17">
        <v>94109</v>
      </c>
      <c r="M490" s="17" t="s">
        <v>957</v>
      </c>
      <c r="N490" s="17" t="s">
        <v>2396</v>
      </c>
      <c r="O490" s="17" t="s">
        <v>960</v>
      </c>
      <c r="P490" s="17" t="s">
        <v>965</v>
      </c>
      <c r="Q490" s="17" t="s">
        <v>2397</v>
      </c>
      <c r="R490" s="17">
        <v>38.520000000000003</v>
      </c>
      <c r="S490" s="17">
        <v>9</v>
      </c>
      <c r="T490" s="17" t="s">
        <v>1272</v>
      </c>
      <c r="U490" s="17" t="s">
        <v>3138</v>
      </c>
      <c r="V490" s="17">
        <v>0</v>
      </c>
      <c r="W490" s="17" t="s">
        <v>1020</v>
      </c>
      <c r="X490" s="17">
        <v>17.334</v>
      </c>
      <c r="Y490" s="17">
        <v>4</v>
      </c>
      <c r="Z490" s="17">
        <v>2014</v>
      </c>
      <c r="AA490" s="17" t="s">
        <v>23</v>
      </c>
      <c r="AB490" s="17" t="s">
        <v>1079</v>
      </c>
    </row>
    <row r="491" spans="1:28" x14ac:dyDescent="0.25">
      <c r="A491" s="17">
        <v>3167</v>
      </c>
      <c r="B491" s="17" t="s">
        <v>3129</v>
      </c>
      <c r="C491" s="19">
        <v>41903</v>
      </c>
      <c r="D491" s="19">
        <v>41907</v>
      </c>
      <c r="E491" s="17" t="s">
        <v>5</v>
      </c>
      <c r="F491" s="17" t="s">
        <v>3130</v>
      </c>
      <c r="G491" s="17" t="s">
        <v>292</v>
      </c>
      <c r="H491" s="17" t="s">
        <v>8</v>
      </c>
      <c r="I491" s="17" t="s">
        <v>671</v>
      </c>
      <c r="J491" s="17" t="s">
        <v>869</v>
      </c>
      <c r="K491" s="17" t="s">
        <v>908</v>
      </c>
      <c r="L491" s="17">
        <v>94109</v>
      </c>
      <c r="M491" s="17" t="s">
        <v>957</v>
      </c>
      <c r="N491" s="17" t="s">
        <v>3139</v>
      </c>
      <c r="O491" s="17" t="s">
        <v>960</v>
      </c>
      <c r="P491" s="17" t="s">
        <v>965</v>
      </c>
      <c r="Q491" s="17" t="s">
        <v>3140</v>
      </c>
      <c r="R491" s="17">
        <v>19.350000000000001</v>
      </c>
      <c r="S491" s="17">
        <v>3</v>
      </c>
      <c r="T491" s="17" t="s">
        <v>3141</v>
      </c>
      <c r="U491" s="17" t="s">
        <v>3142</v>
      </c>
      <c r="V491" s="17">
        <v>0</v>
      </c>
      <c r="W491" s="17" t="s">
        <v>1020</v>
      </c>
      <c r="X491" s="17">
        <v>9.4815000000000005</v>
      </c>
      <c r="Y491" s="17">
        <v>4</v>
      </c>
      <c r="Z491" s="17">
        <v>2014</v>
      </c>
      <c r="AA491" s="17" t="s">
        <v>23</v>
      </c>
      <c r="AB491" s="17" t="s">
        <v>1079</v>
      </c>
    </row>
    <row r="492" spans="1:28" x14ac:dyDescent="0.25">
      <c r="A492" s="17">
        <v>3262</v>
      </c>
      <c r="B492" s="17" t="s">
        <v>3143</v>
      </c>
      <c r="C492" s="19">
        <v>41960</v>
      </c>
      <c r="D492" s="19">
        <v>41962</v>
      </c>
      <c r="E492" s="17" t="s">
        <v>2</v>
      </c>
      <c r="F492" s="17" t="s">
        <v>3144</v>
      </c>
      <c r="G492" s="17" t="s">
        <v>630</v>
      </c>
      <c r="H492" s="17" t="s">
        <v>9</v>
      </c>
      <c r="I492" s="17" t="s">
        <v>671</v>
      </c>
      <c r="J492" s="17" t="s">
        <v>869</v>
      </c>
      <c r="K492" s="17" t="s">
        <v>908</v>
      </c>
      <c r="L492" s="17">
        <v>94109</v>
      </c>
      <c r="M492" s="17" t="s">
        <v>957</v>
      </c>
      <c r="N492" s="17" t="s">
        <v>3145</v>
      </c>
      <c r="O492" s="17" t="s">
        <v>961</v>
      </c>
      <c r="P492" s="17" t="s">
        <v>962</v>
      </c>
      <c r="Q492" s="17" t="s">
        <v>3146</v>
      </c>
      <c r="R492" s="17">
        <v>99.98</v>
      </c>
      <c r="S492" s="17">
        <v>2</v>
      </c>
      <c r="T492" s="17" t="s">
        <v>2190</v>
      </c>
      <c r="U492" s="17" t="s">
        <v>3147</v>
      </c>
      <c r="V492" s="17">
        <v>0</v>
      </c>
      <c r="W492" s="17" t="s">
        <v>1020</v>
      </c>
      <c r="X492" s="17">
        <v>7.9984000000000002</v>
      </c>
      <c r="Y492" s="17">
        <v>2</v>
      </c>
      <c r="Z492" s="17">
        <v>2014</v>
      </c>
      <c r="AA492" s="17" t="s">
        <v>21</v>
      </c>
      <c r="AB492" s="17" t="s">
        <v>1079</v>
      </c>
    </row>
    <row r="493" spans="1:28" x14ac:dyDescent="0.25">
      <c r="A493" s="17">
        <v>3263</v>
      </c>
      <c r="B493" s="17" t="s">
        <v>3143</v>
      </c>
      <c r="C493" s="19">
        <v>41960</v>
      </c>
      <c r="D493" s="19">
        <v>41962</v>
      </c>
      <c r="E493" s="17" t="s">
        <v>2</v>
      </c>
      <c r="F493" s="17" t="s">
        <v>3144</v>
      </c>
      <c r="G493" s="17" t="s">
        <v>630</v>
      </c>
      <c r="H493" s="17" t="s">
        <v>9</v>
      </c>
      <c r="I493" s="17" t="s">
        <v>671</v>
      </c>
      <c r="J493" s="17" t="s">
        <v>869</v>
      </c>
      <c r="K493" s="17" t="s">
        <v>908</v>
      </c>
      <c r="L493" s="17">
        <v>94109</v>
      </c>
      <c r="M493" s="17" t="s">
        <v>957</v>
      </c>
      <c r="N493" s="17" t="s">
        <v>3148</v>
      </c>
      <c r="O493" s="17" t="s">
        <v>960</v>
      </c>
      <c r="P493" s="17" t="s">
        <v>965</v>
      </c>
      <c r="Q493" s="17" t="s">
        <v>3149</v>
      </c>
      <c r="R493" s="17">
        <v>733.95</v>
      </c>
      <c r="S493" s="17">
        <v>7</v>
      </c>
      <c r="T493" s="17" t="s">
        <v>1219</v>
      </c>
      <c r="U493" s="17" t="s">
        <v>3150</v>
      </c>
      <c r="V493" s="17">
        <v>0</v>
      </c>
      <c r="W493" s="17" t="s">
        <v>1020</v>
      </c>
      <c r="X493" s="17">
        <v>352.29599999999999</v>
      </c>
      <c r="Y493" s="17">
        <v>2</v>
      </c>
      <c r="Z493" s="17">
        <v>2014</v>
      </c>
      <c r="AA493" s="17" t="s">
        <v>21</v>
      </c>
      <c r="AB493" s="17" t="s">
        <v>1079</v>
      </c>
    </row>
    <row r="494" spans="1:28" x14ac:dyDescent="0.25">
      <c r="A494" s="17">
        <v>3264</v>
      </c>
      <c r="B494" s="17" t="s">
        <v>3143</v>
      </c>
      <c r="C494" s="19">
        <v>41960</v>
      </c>
      <c r="D494" s="19">
        <v>41962</v>
      </c>
      <c r="E494" s="17" t="s">
        <v>2</v>
      </c>
      <c r="F494" s="17" t="s">
        <v>3144</v>
      </c>
      <c r="G494" s="17" t="s">
        <v>630</v>
      </c>
      <c r="H494" s="17" t="s">
        <v>9</v>
      </c>
      <c r="I494" s="17" t="s">
        <v>671</v>
      </c>
      <c r="J494" s="17" t="s">
        <v>869</v>
      </c>
      <c r="K494" s="17" t="s">
        <v>908</v>
      </c>
      <c r="L494" s="17">
        <v>94109</v>
      </c>
      <c r="M494" s="17" t="s">
        <v>957</v>
      </c>
      <c r="N494" s="17" t="s">
        <v>3151</v>
      </c>
      <c r="O494" s="17" t="s">
        <v>960</v>
      </c>
      <c r="P494" s="17" t="s">
        <v>973</v>
      </c>
      <c r="Q494" s="17" t="s">
        <v>3152</v>
      </c>
      <c r="R494" s="17">
        <v>241.44</v>
      </c>
      <c r="S494" s="17">
        <v>3</v>
      </c>
      <c r="T494" s="17" t="s">
        <v>3153</v>
      </c>
      <c r="U494" s="17" t="s">
        <v>3154</v>
      </c>
      <c r="V494" s="17">
        <v>0</v>
      </c>
      <c r="W494" s="17" t="s">
        <v>1020</v>
      </c>
      <c r="X494" s="17">
        <v>72.432000000000002</v>
      </c>
      <c r="Y494" s="17">
        <v>2</v>
      </c>
      <c r="Z494" s="17">
        <v>2014</v>
      </c>
      <c r="AA494" s="17" t="s">
        <v>21</v>
      </c>
      <c r="AB494" s="17" t="s">
        <v>1079</v>
      </c>
    </row>
    <row r="495" spans="1:28" x14ac:dyDescent="0.25">
      <c r="A495" s="17">
        <v>3626</v>
      </c>
      <c r="B495" s="17" t="s">
        <v>3155</v>
      </c>
      <c r="C495" s="19">
        <v>42874</v>
      </c>
      <c r="D495" s="19">
        <v>42876</v>
      </c>
      <c r="E495" s="17" t="s">
        <v>4</v>
      </c>
      <c r="F495" s="17" t="s">
        <v>3156</v>
      </c>
      <c r="G495" s="17" t="s">
        <v>87</v>
      </c>
      <c r="H495" s="17" t="s">
        <v>10</v>
      </c>
      <c r="I495" s="17" t="s">
        <v>671</v>
      </c>
      <c r="J495" s="17" t="s">
        <v>869</v>
      </c>
      <c r="K495" s="17" t="s">
        <v>908</v>
      </c>
      <c r="L495" s="17">
        <v>94109</v>
      </c>
      <c r="M495" s="17" t="s">
        <v>957</v>
      </c>
      <c r="N495" s="17" t="s">
        <v>3157</v>
      </c>
      <c r="O495" s="17" t="s">
        <v>960</v>
      </c>
      <c r="P495" s="17" t="s">
        <v>1032</v>
      </c>
      <c r="Q495" s="17" t="s">
        <v>3158</v>
      </c>
      <c r="R495" s="17">
        <v>3.52</v>
      </c>
      <c r="S495" s="17">
        <v>2</v>
      </c>
      <c r="T495" s="17" t="s">
        <v>3057</v>
      </c>
      <c r="U495" s="17" t="s">
        <v>3159</v>
      </c>
      <c r="V495" s="17">
        <v>0</v>
      </c>
      <c r="W495" s="17" t="s">
        <v>1020</v>
      </c>
      <c r="X495" s="17">
        <v>1.0207999999999999</v>
      </c>
      <c r="Y495" s="17">
        <v>2</v>
      </c>
      <c r="Z495" s="17">
        <v>2017</v>
      </c>
      <c r="AA495" s="17" t="s">
        <v>20</v>
      </c>
      <c r="AB495" s="17" t="s">
        <v>1036</v>
      </c>
    </row>
    <row r="496" spans="1:28" x14ac:dyDescent="0.25">
      <c r="A496" s="17">
        <v>3627</v>
      </c>
      <c r="B496" s="17" t="s">
        <v>3155</v>
      </c>
      <c r="C496" s="19">
        <v>42874</v>
      </c>
      <c r="D496" s="19">
        <v>42876</v>
      </c>
      <c r="E496" s="17" t="s">
        <v>4</v>
      </c>
      <c r="F496" s="17" t="s">
        <v>3156</v>
      </c>
      <c r="G496" s="17" t="s">
        <v>87</v>
      </c>
      <c r="H496" s="17" t="s">
        <v>10</v>
      </c>
      <c r="I496" s="17" t="s">
        <v>671</v>
      </c>
      <c r="J496" s="17" t="s">
        <v>869</v>
      </c>
      <c r="K496" s="17" t="s">
        <v>908</v>
      </c>
      <c r="L496" s="17">
        <v>94109</v>
      </c>
      <c r="M496" s="17" t="s">
        <v>957</v>
      </c>
      <c r="N496" s="17" t="s">
        <v>2378</v>
      </c>
      <c r="O496" s="17" t="s">
        <v>960</v>
      </c>
      <c r="P496" s="17" t="s">
        <v>1032</v>
      </c>
      <c r="Q496" s="17" t="s">
        <v>2379</v>
      </c>
      <c r="R496" s="17">
        <v>5.58</v>
      </c>
      <c r="S496" s="17">
        <v>1</v>
      </c>
      <c r="T496" s="17" t="s">
        <v>2380</v>
      </c>
      <c r="U496" s="17" t="s">
        <v>3160</v>
      </c>
      <c r="V496" s="17">
        <v>0</v>
      </c>
      <c r="W496" s="17" t="s">
        <v>1020</v>
      </c>
      <c r="X496" s="17">
        <v>1.395</v>
      </c>
      <c r="Y496" s="17">
        <v>2</v>
      </c>
      <c r="Z496" s="17">
        <v>2017</v>
      </c>
      <c r="AA496" s="17" t="s">
        <v>20</v>
      </c>
      <c r="AB496" s="17" t="s">
        <v>1036</v>
      </c>
    </row>
    <row r="497" spans="1:28" x14ac:dyDescent="0.25">
      <c r="A497" s="17">
        <v>3628</v>
      </c>
      <c r="B497" s="17" t="s">
        <v>3155</v>
      </c>
      <c r="C497" s="19">
        <v>42874</v>
      </c>
      <c r="D497" s="19">
        <v>42876</v>
      </c>
      <c r="E497" s="17" t="s">
        <v>4</v>
      </c>
      <c r="F497" s="17" t="s">
        <v>3156</v>
      </c>
      <c r="G497" s="17" t="s">
        <v>87</v>
      </c>
      <c r="H497" s="17" t="s">
        <v>10</v>
      </c>
      <c r="I497" s="17" t="s">
        <v>671</v>
      </c>
      <c r="J497" s="17" t="s">
        <v>869</v>
      </c>
      <c r="K497" s="17" t="s">
        <v>908</v>
      </c>
      <c r="L497" s="17">
        <v>94109</v>
      </c>
      <c r="M497" s="17" t="s">
        <v>957</v>
      </c>
      <c r="N497" s="17" t="s">
        <v>1068</v>
      </c>
      <c r="O497" s="17" t="s">
        <v>961</v>
      </c>
      <c r="P497" s="17" t="s">
        <v>962</v>
      </c>
      <c r="Q497" s="17" t="s">
        <v>1069</v>
      </c>
      <c r="R497" s="17">
        <v>36.32</v>
      </c>
      <c r="S497" s="17">
        <v>1</v>
      </c>
      <c r="T497" s="17" t="s">
        <v>1070</v>
      </c>
      <c r="U497" s="17" t="s">
        <v>3161</v>
      </c>
      <c r="V497" s="17">
        <v>0</v>
      </c>
      <c r="W497" s="17" t="s">
        <v>1020</v>
      </c>
      <c r="X497" s="17">
        <v>10.896000000000001</v>
      </c>
      <c r="Y497" s="17">
        <v>2</v>
      </c>
      <c r="Z497" s="17">
        <v>2017</v>
      </c>
      <c r="AA497" s="17" t="s">
        <v>20</v>
      </c>
      <c r="AB497" s="17" t="s">
        <v>1036</v>
      </c>
    </row>
    <row r="498" spans="1:28" x14ac:dyDescent="0.25">
      <c r="A498" s="17">
        <v>3957</v>
      </c>
      <c r="B498" s="17" t="s">
        <v>3162</v>
      </c>
      <c r="C498" s="19">
        <v>42547</v>
      </c>
      <c r="D498" s="19">
        <v>42554</v>
      </c>
      <c r="E498" s="17" t="s">
        <v>5</v>
      </c>
      <c r="F498" s="17" t="s">
        <v>3163</v>
      </c>
      <c r="G498" s="17" t="s">
        <v>3164</v>
      </c>
      <c r="H498" s="17" t="s">
        <v>8</v>
      </c>
      <c r="I498" s="17" t="s">
        <v>671</v>
      </c>
      <c r="J498" s="17" t="s">
        <v>869</v>
      </c>
      <c r="K498" s="17" t="s">
        <v>908</v>
      </c>
      <c r="L498" s="17">
        <v>94109</v>
      </c>
      <c r="M498" s="17" t="s">
        <v>957</v>
      </c>
      <c r="N498" s="17" t="s">
        <v>2111</v>
      </c>
      <c r="O498" s="17" t="s">
        <v>959</v>
      </c>
      <c r="P498" s="17" t="s">
        <v>1115</v>
      </c>
      <c r="Q498" s="17" t="s">
        <v>2112</v>
      </c>
      <c r="R498" s="17">
        <v>22.14</v>
      </c>
      <c r="S498" s="17">
        <v>3</v>
      </c>
      <c r="T498" s="17" t="s">
        <v>2113</v>
      </c>
      <c r="U498" s="17" t="s">
        <v>3165</v>
      </c>
      <c r="V498" s="17">
        <v>0</v>
      </c>
      <c r="W498" s="17" t="s">
        <v>1020</v>
      </c>
      <c r="X498" s="17">
        <v>6.4206000000000003</v>
      </c>
      <c r="Y498" s="17">
        <v>7</v>
      </c>
      <c r="Z498" s="17">
        <v>2016</v>
      </c>
      <c r="AA498" s="17" t="s">
        <v>18</v>
      </c>
      <c r="AB498" s="17" t="s">
        <v>1021</v>
      </c>
    </row>
    <row r="499" spans="1:28" x14ac:dyDescent="0.25">
      <c r="A499" s="17">
        <v>4452</v>
      </c>
      <c r="B499" s="17" t="s">
        <v>3166</v>
      </c>
      <c r="C499" s="19">
        <v>42555</v>
      </c>
      <c r="D499" s="19">
        <v>42557</v>
      </c>
      <c r="E499" s="17" t="s">
        <v>2</v>
      </c>
      <c r="F499" s="17" t="s">
        <v>3167</v>
      </c>
      <c r="G499" s="17" t="s">
        <v>61</v>
      </c>
      <c r="H499" s="17" t="s">
        <v>8</v>
      </c>
      <c r="I499" s="17" t="s">
        <v>671</v>
      </c>
      <c r="J499" s="17" t="s">
        <v>869</v>
      </c>
      <c r="K499" s="17" t="s">
        <v>908</v>
      </c>
      <c r="L499" s="17">
        <v>94109</v>
      </c>
      <c r="M499" s="17" t="s">
        <v>957</v>
      </c>
      <c r="N499" s="17" t="s">
        <v>3168</v>
      </c>
      <c r="O499" s="17" t="s">
        <v>959</v>
      </c>
      <c r="P499" s="17" t="s">
        <v>1115</v>
      </c>
      <c r="Q499" s="17" t="s">
        <v>3169</v>
      </c>
      <c r="R499" s="17">
        <v>25.4</v>
      </c>
      <c r="S499" s="17">
        <v>5</v>
      </c>
      <c r="T499" s="17" t="s">
        <v>2098</v>
      </c>
      <c r="U499" s="17" t="s">
        <v>3170</v>
      </c>
      <c r="V499" s="17">
        <v>0</v>
      </c>
      <c r="W499" s="17" t="s">
        <v>1020</v>
      </c>
      <c r="X499" s="17">
        <v>8.6359999999999992</v>
      </c>
      <c r="Y499" s="17">
        <v>2</v>
      </c>
      <c r="Z499" s="17">
        <v>2016</v>
      </c>
      <c r="AA499" s="17" t="s">
        <v>17</v>
      </c>
      <c r="AB499" s="17" t="s">
        <v>1021</v>
      </c>
    </row>
    <row r="500" spans="1:28" x14ac:dyDescent="0.25">
      <c r="A500" s="17">
        <v>4453</v>
      </c>
      <c r="B500" s="17" t="s">
        <v>3166</v>
      </c>
      <c r="C500" s="19">
        <v>42555</v>
      </c>
      <c r="D500" s="19">
        <v>42557</v>
      </c>
      <c r="E500" s="17" t="s">
        <v>2</v>
      </c>
      <c r="F500" s="17" t="s">
        <v>3167</v>
      </c>
      <c r="G500" s="17" t="s">
        <v>61</v>
      </c>
      <c r="H500" s="17" t="s">
        <v>8</v>
      </c>
      <c r="I500" s="17" t="s">
        <v>671</v>
      </c>
      <c r="J500" s="17" t="s">
        <v>869</v>
      </c>
      <c r="K500" s="17" t="s">
        <v>908</v>
      </c>
      <c r="L500" s="17">
        <v>94109</v>
      </c>
      <c r="M500" s="17" t="s">
        <v>957</v>
      </c>
      <c r="N500" s="17" t="s">
        <v>3171</v>
      </c>
      <c r="O500" s="17" t="s">
        <v>960</v>
      </c>
      <c r="P500" s="17" t="s">
        <v>1224</v>
      </c>
      <c r="Q500" s="17" t="s">
        <v>3172</v>
      </c>
      <c r="R500" s="17">
        <v>43.96</v>
      </c>
      <c r="S500" s="17">
        <v>2</v>
      </c>
      <c r="T500" s="17" t="s">
        <v>2490</v>
      </c>
      <c r="U500" s="17" t="s">
        <v>3173</v>
      </c>
      <c r="V500" s="17">
        <v>0</v>
      </c>
      <c r="W500" s="17" t="s">
        <v>1020</v>
      </c>
      <c r="X500" s="17">
        <v>20.661200000000001</v>
      </c>
      <c r="Y500" s="17">
        <v>2</v>
      </c>
      <c r="Z500" s="17">
        <v>2016</v>
      </c>
      <c r="AA500" s="17" t="s">
        <v>17</v>
      </c>
      <c r="AB500" s="17" t="s">
        <v>1021</v>
      </c>
    </row>
    <row r="501" spans="1:28" x14ac:dyDescent="0.25">
      <c r="A501" s="17">
        <v>4455</v>
      </c>
      <c r="B501" s="17" t="s">
        <v>3166</v>
      </c>
      <c r="C501" s="19">
        <v>42555</v>
      </c>
      <c r="D501" s="19">
        <v>42557</v>
      </c>
      <c r="E501" s="17" t="s">
        <v>2</v>
      </c>
      <c r="F501" s="17" t="s">
        <v>3167</v>
      </c>
      <c r="G501" s="17" t="s">
        <v>61</v>
      </c>
      <c r="H501" s="17" t="s">
        <v>8</v>
      </c>
      <c r="I501" s="17" t="s">
        <v>671</v>
      </c>
      <c r="J501" s="17" t="s">
        <v>869</v>
      </c>
      <c r="K501" s="17" t="s">
        <v>908</v>
      </c>
      <c r="L501" s="17">
        <v>94109</v>
      </c>
      <c r="M501" s="17" t="s">
        <v>957</v>
      </c>
      <c r="N501" s="17" t="s">
        <v>3174</v>
      </c>
      <c r="O501" s="17" t="s">
        <v>960</v>
      </c>
      <c r="P501" s="17" t="s">
        <v>977</v>
      </c>
      <c r="Q501" s="17" t="s">
        <v>3175</v>
      </c>
      <c r="R501" s="17">
        <v>27.92</v>
      </c>
      <c r="S501" s="17">
        <v>4</v>
      </c>
      <c r="T501" s="17" t="s">
        <v>1895</v>
      </c>
      <c r="U501" s="17" t="s">
        <v>3176</v>
      </c>
      <c r="V501" s="17">
        <v>0</v>
      </c>
      <c r="W501" s="17" t="s">
        <v>1020</v>
      </c>
      <c r="X501" s="17">
        <v>0.55840000000000001</v>
      </c>
      <c r="Y501" s="17">
        <v>2</v>
      </c>
      <c r="Z501" s="17">
        <v>2016</v>
      </c>
      <c r="AA501" s="17" t="s">
        <v>17</v>
      </c>
      <c r="AB501" s="17" t="s">
        <v>1021</v>
      </c>
    </row>
    <row r="502" spans="1:28" x14ac:dyDescent="0.25">
      <c r="A502" s="17">
        <v>4519</v>
      </c>
      <c r="B502" s="17" t="s">
        <v>3177</v>
      </c>
      <c r="C502" s="19">
        <v>42638</v>
      </c>
      <c r="D502" s="19">
        <v>42644</v>
      </c>
      <c r="E502" s="17" t="s">
        <v>5</v>
      </c>
      <c r="F502" s="17" t="s">
        <v>3178</v>
      </c>
      <c r="G502" s="17" t="s">
        <v>353</v>
      </c>
      <c r="H502" s="17" t="s">
        <v>8</v>
      </c>
      <c r="I502" s="17" t="s">
        <v>671</v>
      </c>
      <c r="J502" s="17" t="s">
        <v>869</v>
      </c>
      <c r="K502" s="17" t="s">
        <v>908</v>
      </c>
      <c r="L502" s="17">
        <v>94109</v>
      </c>
      <c r="M502" s="17" t="s">
        <v>957</v>
      </c>
      <c r="N502" s="17" t="s">
        <v>3179</v>
      </c>
      <c r="O502" s="17" t="s">
        <v>960</v>
      </c>
      <c r="P502" s="17" t="s">
        <v>1032</v>
      </c>
      <c r="Q502" s="17" t="s">
        <v>3180</v>
      </c>
      <c r="R502" s="17">
        <v>16.559999999999999</v>
      </c>
      <c r="S502" s="17">
        <v>4</v>
      </c>
      <c r="T502" s="17" t="s">
        <v>1481</v>
      </c>
      <c r="U502" s="17" t="s">
        <v>3181</v>
      </c>
      <c r="V502" s="17">
        <v>0</v>
      </c>
      <c r="W502" s="17" t="s">
        <v>1020</v>
      </c>
      <c r="X502" s="17">
        <v>6.9551999999999996</v>
      </c>
      <c r="Y502" s="17">
        <v>6</v>
      </c>
      <c r="Z502" s="17">
        <v>2016</v>
      </c>
      <c r="AA502" s="17" t="s">
        <v>23</v>
      </c>
      <c r="AB502" s="17" t="s">
        <v>1021</v>
      </c>
    </row>
    <row r="503" spans="1:28" x14ac:dyDescent="0.25">
      <c r="A503" s="17">
        <v>4719</v>
      </c>
      <c r="B503" s="17" t="s">
        <v>3182</v>
      </c>
      <c r="C503" s="19">
        <v>42287</v>
      </c>
      <c r="D503" s="19">
        <v>42288</v>
      </c>
      <c r="E503" s="17" t="s">
        <v>2</v>
      </c>
      <c r="F503" s="17" t="s">
        <v>3183</v>
      </c>
      <c r="G503" s="17" t="s">
        <v>3184</v>
      </c>
      <c r="H503" s="17" t="s">
        <v>9</v>
      </c>
      <c r="I503" s="17" t="s">
        <v>671</v>
      </c>
      <c r="J503" s="17" t="s">
        <v>869</v>
      </c>
      <c r="K503" s="17" t="s">
        <v>908</v>
      </c>
      <c r="L503" s="17">
        <v>94109</v>
      </c>
      <c r="M503" s="17" t="s">
        <v>957</v>
      </c>
      <c r="N503" s="17" t="s">
        <v>3185</v>
      </c>
      <c r="O503" s="17" t="s">
        <v>960</v>
      </c>
      <c r="P503" s="17" t="s">
        <v>965</v>
      </c>
      <c r="Q503" s="17" t="s">
        <v>3186</v>
      </c>
      <c r="R503" s="17">
        <v>45.36</v>
      </c>
      <c r="S503" s="17">
        <v>7</v>
      </c>
      <c r="T503" s="17" t="s">
        <v>1066</v>
      </c>
      <c r="U503" s="17" t="s">
        <v>1067</v>
      </c>
      <c r="V503" s="17">
        <v>0</v>
      </c>
      <c r="W503" s="17" t="s">
        <v>1020</v>
      </c>
      <c r="X503" s="17">
        <v>21.7728</v>
      </c>
      <c r="Y503" s="17">
        <v>1</v>
      </c>
      <c r="Z503" s="17">
        <v>2015</v>
      </c>
      <c r="AA503" s="17" t="s">
        <v>22</v>
      </c>
      <c r="AB503" s="17" t="s">
        <v>1061</v>
      </c>
    </row>
    <row r="504" spans="1:28" x14ac:dyDescent="0.25">
      <c r="A504" s="17">
        <v>4771</v>
      </c>
      <c r="B504" s="17" t="s">
        <v>3187</v>
      </c>
      <c r="C504" s="19">
        <v>42632</v>
      </c>
      <c r="D504" s="19">
        <v>42637</v>
      </c>
      <c r="E504" s="17" t="s">
        <v>4</v>
      </c>
      <c r="F504" s="17" t="s">
        <v>3188</v>
      </c>
      <c r="G504" s="17" t="s">
        <v>150</v>
      </c>
      <c r="H504" s="17" t="s">
        <v>10</v>
      </c>
      <c r="I504" s="17" t="s">
        <v>671</v>
      </c>
      <c r="J504" s="17" t="s">
        <v>869</v>
      </c>
      <c r="K504" s="17" t="s">
        <v>908</v>
      </c>
      <c r="L504" s="17">
        <v>94109</v>
      </c>
      <c r="M504" s="17" t="s">
        <v>957</v>
      </c>
      <c r="N504" s="17" t="s">
        <v>3189</v>
      </c>
      <c r="O504" s="17" t="s">
        <v>960</v>
      </c>
      <c r="P504" s="17" t="s">
        <v>1169</v>
      </c>
      <c r="Q504" s="17" t="s">
        <v>3190</v>
      </c>
      <c r="R504" s="17">
        <v>6.24</v>
      </c>
      <c r="S504" s="17">
        <v>3</v>
      </c>
      <c r="T504" s="17" t="s">
        <v>1394</v>
      </c>
      <c r="U504" s="17" t="s">
        <v>3191</v>
      </c>
      <c r="V504" s="17">
        <v>0</v>
      </c>
      <c r="W504" s="17" t="s">
        <v>1020</v>
      </c>
      <c r="X504" s="17">
        <v>1.8720000000000001</v>
      </c>
      <c r="Y504" s="17">
        <v>5</v>
      </c>
      <c r="Z504" s="17">
        <v>2016</v>
      </c>
      <c r="AA504" s="17" t="s">
        <v>23</v>
      </c>
      <c r="AB504" s="17" t="s">
        <v>1021</v>
      </c>
    </row>
    <row r="505" spans="1:28" x14ac:dyDescent="0.25">
      <c r="A505" s="17">
        <v>4938</v>
      </c>
      <c r="B505" s="17" t="s">
        <v>3192</v>
      </c>
      <c r="C505" s="19">
        <v>41652</v>
      </c>
      <c r="D505" s="19">
        <v>41657</v>
      </c>
      <c r="E505" s="17" t="s">
        <v>5</v>
      </c>
      <c r="F505" s="17" t="s">
        <v>3193</v>
      </c>
      <c r="G505" s="17" t="s">
        <v>109</v>
      </c>
      <c r="H505" s="17" t="s">
        <v>8</v>
      </c>
      <c r="I505" s="17" t="s">
        <v>671</v>
      </c>
      <c r="J505" s="17" t="s">
        <v>869</v>
      </c>
      <c r="K505" s="17" t="s">
        <v>908</v>
      </c>
      <c r="L505" s="17">
        <v>94109</v>
      </c>
      <c r="M505" s="17" t="s">
        <v>957</v>
      </c>
      <c r="N505" s="17" t="s">
        <v>3194</v>
      </c>
      <c r="O505" s="17" t="s">
        <v>960</v>
      </c>
      <c r="P505" s="17" t="s">
        <v>977</v>
      </c>
      <c r="Q505" s="17" t="s">
        <v>3195</v>
      </c>
      <c r="R505" s="17">
        <v>1325.85</v>
      </c>
      <c r="S505" s="17">
        <v>5</v>
      </c>
      <c r="T505" s="17" t="s">
        <v>3196</v>
      </c>
      <c r="U505" s="17" t="s">
        <v>3197</v>
      </c>
      <c r="V505" s="17">
        <v>0</v>
      </c>
      <c r="W505" s="17" t="s">
        <v>1020</v>
      </c>
      <c r="X505" s="17">
        <v>238.65299999999999</v>
      </c>
      <c r="Y505" s="17">
        <v>5</v>
      </c>
      <c r="Z505" s="17">
        <v>2014</v>
      </c>
      <c r="AA505" s="17" t="s">
        <v>16</v>
      </c>
      <c r="AB505" s="17" t="s">
        <v>1079</v>
      </c>
    </row>
    <row r="506" spans="1:28" x14ac:dyDescent="0.25">
      <c r="A506" s="17">
        <v>4940</v>
      </c>
      <c r="B506" s="17" t="s">
        <v>3192</v>
      </c>
      <c r="C506" s="19">
        <v>41652</v>
      </c>
      <c r="D506" s="19">
        <v>41657</v>
      </c>
      <c r="E506" s="17" t="s">
        <v>5</v>
      </c>
      <c r="F506" s="17" t="s">
        <v>3193</v>
      </c>
      <c r="G506" s="17" t="s">
        <v>109</v>
      </c>
      <c r="H506" s="17" t="s">
        <v>8</v>
      </c>
      <c r="I506" s="17" t="s">
        <v>671</v>
      </c>
      <c r="J506" s="17" t="s">
        <v>869</v>
      </c>
      <c r="K506" s="17" t="s">
        <v>908</v>
      </c>
      <c r="L506" s="17">
        <v>94109</v>
      </c>
      <c r="M506" s="17" t="s">
        <v>957</v>
      </c>
      <c r="N506" s="17" t="s">
        <v>3198</v>
      </c>
      <c r="O506" s="17" t="s">
        <v>960</v>
      </c>
      <c r="P506" s="17" t="s">
        <v>1032</v>
      </c>
      <c r="Q506" s="17" t="s">
        <v>3199</v>
      </c>
      <c r="R506" s="17">
        <v>19.899999999999999</v>
      </c>
      <c r="S506" s="17">
        <v>5</v>
      </c>
      <c r="T506" s="17" t="s">
        <v>3200</v>
      </c>
      <c r="U506" s="17" t="s">
        <v>3201</v>
      </c>
      <c r="V506" s="17">
        <v>0</v>
      </c>
      <c r="W506" s="17" t="s">
        <v>1020</v>
      </c>
      <c r="X506" s="17">
        <v>6.5670000000000002</v>
      </c>
      <c r="Y506" s="17">
        <v>5</v>
      </c>
      <c r="Z506" s="17">
        <v>2014</v>
      </c>
      <c r="AA506" s="17" t="s">
        <v>16</v>
      </c>
      <c r="AB506" s="17" t="s">
        <v>1079</v>
      </c>
    </row>
    <row r="507" spans="1:28" x14ac:dyDescent="0.25">
      <c r="A507" s="17">
        <v>4953</v>
      </c>
      <c r="B507" s="17" t="s">
        <v>3202</v>
      </c>
      <c r="C507" s="19">
        <v>43077</v>
      </c>
      <c r="D507" s="19">
        <v>43081</v>
      </c>
      <c r="E507" s="17" t="s">
        <v>4</v>
      </c>
      <c r="F507" s="17" t="s">
        <v>3203</v>
      </c>
      <c r="G507" s="17" t="s">
        <v>40</v>
      </c>
      <c r="H507" s="17" t="s">
        <v>9</v>
      </c>
      <c r="I507" s="17" t="s">
        <v>671</v>
      </c>
      <c r="J507" s="17" t="s">
        <v>869</v>
      </c>
      <c r="K507" s="17" t="s">
        <v>908</v>
      </c>
      <c r="L507" s="17">
        <v>94109</v>
      </c>
      <c r="M507" s="17" t="s">
        <v>957</v>
      </c>
      <c r="N507" s="17" t="s">
        <v>3204</v>
      </c>
      <c r="O507" s="17" t="s">
        <v>960</v>
      </c>
      <c r="P507" s="17" t="s">
        <v>973</v>
      </c>
      <c r="Q507" s="17" t="s">
        <v>3205</v>
      </c>
      <c r="R507" s="17">
        <v>69.48</v>
      </c>
      <c r="S507" s="17">
        <v>1</v>
      </c>
      <c r="T507" s="17" t="s">
        <v>3206</v>
      </c>
      <c r="U507" s="17" t="s">
        <v>3207</v>
      </c>
      <c r="V507" s="17">
        <v>0</v>
      </c>
      <c r="W507" s="17" t="s">
        <v>1020</v>
      </c>
      <c r="X507" s="17">
        <v>20.844000000000001</v>
      </c>
      <c r="Y507" s="17">
        <v>4</v>
      </c>
      <c r="Z507" s="17">
        <v>2017</v>
      </c>
      <c r="AA507" s="17" t="s">
        <v>14</v>
      </c>
      <c r="AB507" s="17" t="s">
        <v>1036</v>
      </c>
    </row>
    <row r="508" spans="1:28" x14ac:dyDescent="0.25">
      <c r="A508" s="17">
        <v>5030</v>
      </c>
      <c r="B508" s="17" t="s">
        <v>3208</v>
      </c>
      <c r="C508" s="19">
        <v>42764</v>
      </c>
      <c r="D508" s="19">
        <v>42768</v>
      </c>
      <c r="E508" s="17" t="s">
        <v>5</v>
      </c>
      <c r="F508" s="17" t="s">
        <v>3209</v>
      </c>
      <c r="G508" s="17" t="s">
        <v>661</v>
      </c>
      <c r="H508" s="17" t="s">
        <v>8</v>
      </c>
      <c r="I508" s="17" t="s">
        <v>671</v>
      </c>
      <c r="J508" s="17" t="s">
        <v>869</v>
      </c>
      <c r="K508" s="17" t="s">
        <v>908</v>
      </c>
      <c r="L508" s="17">
        <v>94109</v>
      </c>
      <c r="M508" s="17" t="s">
        <v>957</v>
      </c>
      <c r="N508" s="17" t="s">
        <v>3210</v>
      </c>
      <c r="O508" s="17" t="s">
        <v>960</v>
      </c>
      <c r="P508" s="17" t="s">
        <v>1032</v>
      </c>
      <c r="Q508" s="17" t="s">
        <v>3211</v>
      </c>
      <c r="R508" s="17">
        <v>8.34</v>
      </c>
      <c r="S508" s="17">
        <v>3</v>
      </c>
      <c r="T508" s="17" t="s">
        <v>2648</v>
      </c>
      <c r="U508" s="17" t="s">
        <v>3212</v>
      </c>
      <c r="V508" s="17">
        <v>0</v>
      </c>
      <c r="W508" s="17" t="s">
        <v>1020</v>
      </c>
      <c r="X508" s="17">
        <v>2.1684000000000001</v>
      </c>
      <c r="Y508" s="17">
        <v>4</v>
      </c>
      <c r="Z508" s="17">
        <v>2017</v>
      </c>
      <c r="AA508" s="17" t="s">
        <v>16</v>
      </c>
      <c r="AB508" s="17" t="s">
        <v>1036</v>
      </c>
    </row>
    <row r="509" spans="1:28" x14ac:dyDescent="0.25">
      <c r="A509" s="17">
        <v>5031</v>
      </c>
      <c r="B509" s="17" t="s">
        <v>3208</v>
      </c>
      <c r="C509" s="19">
        <v>42764</v>
      </c>
      <c r="D509" s="19">
        <v>42768</v>
      </c>
      <c r="E509" s="17" t="s">
        <v>5</v>
      </c>
      <c r="F509" s="17" t="s">
        <v>3209</v>
      </c>
      <c r="G509" s="17" t="s">
        <v>661</v>
      </c>
      <c r="H509" s="17" t="s">
        <v>8</v>
      </c>
      <c r="I509" s="17" t="s">
        <v>671</v>
      </c>
      <c r="J509" s="17" t="s">
        <v>869</v>
      </c>
      <c r="K509" s="17" t="s">
        <v>908</v>
      </c>
      <c r="L509" s="17">
        <v>94109</v>
      </c>
      <c r="M509" s="17" t="s">
        <v>957</v>
      </c>
      <c r="N509" s="17" t="s">
        <v>3213</v>
      </c>
      <c r="O509" s="17" t="s">
        <v>960</v>
      </c>
      <c r="P509" s="17" t="s">
        <v>1169</v>
      </c>
      <c r="Q509" s="17" t="s">
        <v>3214</v>
      </c>
      <c r="R509" s="17">
        <v>8.57</v>
      </c>
      <c r="S509" s="17">
        <v>1</v>
      </c>
      <c r="T509" s="17" t="s">
        <v>2160</v>
      </c>
      <c r="U509" s="17" t="s">
        <v>3215</v>
      </c>
      <c r="V509" s="17">
        <v>0</v>
      </c>
      <c r="W509" s="17" t="s">
        <v>1020</v>
      </c>
      <c r="X509" s="17">
        <v>2.2282000000000002</v>
      </c>
      <c r="Y509" s="17">
        <v>4</v>
      </c>
      <c r="Z509" s="17">
        <v>2017</v>
      </c>
      <c r="AA509" s="17" t="s">
        <v>16</v>
      </c>
      <c r="AB509" s="17" t="s">
        <v>1036</v>
      </c>
    </row>
    <row r="510" spans="1:28" x14ac:dyDescent="0.25">
      <c r="A510" s="17">
        <v>5074</v>
      </c>
      <c r="B510" s="17" t="s">
        <v>3216</v>
      </c>
      <c r="C510" s="19">
        <v>42313</v>
      </c>
      <c r="D510" s="19">
        <v>42313</v>
      </c>
      <c r="E510" s="17" t="s">
        <v>3</v>
      </c>
      <c r="F510" s="17" t="s">
        <v>2296</v>
      </c>
      <c r="G510" s="17" t="s">
        <v>2297</v>
      </c>
      <c r="H510" s="17" t="s">
        <v>8</v>
      </c>
      <c r="I510" s="17" t="s">
        <v>671</v>
      </c>
      <c r="J510" s="17" t="s">
        <v>869</v>
      </c>
      <c r="K510" s="17" t="s">
        <v>908</v>
      </c>
      <c r="L510" s="17">
        <v>94109</v>
      </c>
      <c r="M510" s="17" t="s">
        <v>957</v>
      </c>
      <c r="N510" s="17" t="s">
        <v>3217</v>
      </c>
      <c r="O510" s="17" t="s">
        <v>960</v>
      </c>
      <c r="P510" s="17" t="s">
        <v>977</v>
      </c>
      <c r="Q510" s="17" t="s">
        <v>3218</v>
      </c>
      <c r="R510" s="17">
        <v>62.8</v>
      </c>
      <c r="S510" s="17">
        <v>4</v>
      </c>
      <c r="T510" s="17" t="s">
        <v>3219</v>
      </c>
      <c r="U510" s="17" t="s">
        <v>3220</v>
      </c>
      <c r="V510" s="17">
        <v>0</v>
      </c>
      <c r="W510" s="17" t="s">
        <v>1020</v>
      </c>
      <c r="X510" s="17">
        <v>15.7</v>
      </c>
      <c r="Y510" s="17">
        <v>0</v>
      </c>
      <c r="Z510" s="17">
        <v>2015</v>
      </c>
      <c r="AA510" s="17" t="s">
        <v>21</v>
      </c>
      <c r="AB510" s="17" t="s">
        <v>1061</v>
      </c>
    </row>
    <row r="511" spans="1:28" x14ac:dyDescent="0.25">
      <c r="A511" s="17">
        <v>5141</v>
      </c>
      <c r="B511" s="17" t="s">
        <v>3221</v>
      </c>
      <c r="C511" s="19">
        <v>42316</v>
      </c>
      <c r="D511" s="19">
        <v>42320</v>
      </c>
      <c r="E511" s="17" t="s">
        <v>5</v>
      </c>
      <c r="F511" s="17" t="s">
        <v>3222</v>
      </c>
      <c r="G511" s="17" t="s">
        <v>3223</v>
      </c>
      <c r="H511" s="17" t="s">
        <v>8</v>
      </c>
      <c r="I511" s="17" t="s">
        <v>671</v>
      </c>
      <c r="J511" s="17" t="s">
        <v>869</v>
      </c>
      <c r="K511" s="17" t="s">
        <v>908</v>
      </c>
      <c r="L511" s="17">
        <v>94109</v>
      </c>
      <c r="M511" s="17" t="s">
        <v>957</v>
      </c>
      <c r="N511" s="17" t="s">
        <v>3224</v>
      </c>
      <c r="O511" s="17" t="s">
        <v>961</v>
      </c>
      <c r="P511" s="17" t="s">
        <v>962</v>
      </c>
      <c r="Q511" s="17" t="s">
        <v>3225</v>
      </c>
      <c r="R511" s="17">
        <v>119.9</v>
      </c>
      <c r="S511" s="17">
        <v>2</v>
      </c>
      <c r="T511" s="17" t="s">
        <v>3226</v>
      </c>
      <c r="U511" s="17" t="s">
        <v>3227</v>
      </c>
      <c r="V511" s="17">
        <v>0</v>
      </c>
      <c r="W511" s="17" t="s">
        <v>1020</v>
      </c>
      <c r="X511" s="17">
        <v>43.164000000000001</v>
      </c>
      <c r="Y511" s="17">
        <v>4</v>
      </c>
      <c r="Z511" s="17">
        <v>2015</v>
      </c>
      <c r="AA511" s="17" t="s">
        <v>21</v>
      </c>
      <c r="AB511" s="17" t="s">
        <v>1061</v>
      </c>
    </row>
    <row r="512" spans="1:28" x14ac:dyDescent="0.25">
      <c r="A512" s="17">
        <v>5151</v>
      </c>
      <c r="B512" s="17" t="s">
        <v>3228</v>
      </c>
      <c r="C512" s="19">
        <v>42800</v>
      </c>
      <c r="D512" s="19">
        <v>42804</v>
      </c>
      <c r="E512" s="17" t="s">
        <v>4</v>
      </c>
      <c r="F512" s="17" t="s">
        <v>3229</v>
      </c>
      <c r="G512" s="17" t="s">
        <v>562</v>
      </c>
      <c r="H512" s="17" t="s">
        <v>9</v>
      </c>
      <c r="I512" s="17" t="s">
        <v>671</v>
      </c>
      <c r="J512" s="17" t="s">
        <v>869</v>
      </c>
      <c r="K512" s="17" t="s">
        <v>908</v>
      </c>
      <c r="L512" s="17">
        <v>94109</v>
      </c>
      <c r="M512" s="17" t="s">
        <v>957</v>
      </c>
      <c r="N512" s="17" t="s">
        <v>1121</v>
      </c>
      <c r="O512" s="17" t="s">
        <v>960</v>
      </c>
      <c r="P512" s="17" t="s">
        <v>977</v>
      </c>
      <c r="Q512" s="17" t="s">
        <v>1122</v>
      </c>
      <c r="R512" s="17">
        <v>67.78</v>
      </c>
      <c r="S512" s="17">
        <v>2</v>
      </c>
      <c r="T512" s="17" t="s">
        <v>1123</v>
      </c>
      <c r="U512" s="17" t="s">
        <v>3230</v>
      </c>
      <c r="V512" s="17">
        <v>0</v>
      </c>
      <c r="W512" s="17" t="s">
        <v>1020</v>
      </c>
      <c r="X512" s="17">
        <v>16.945</v>
      </c>
      <c r="Y512" s="17">
        <v>4</v>
      </c>
      <c r="Z512" s="17">
        <v>2017</v>
      </c>
      <c r="AA512" s="17" t="s">
        <v>19</v>
      </c>
      <c r="AB512" s="17" t="s">
        <v>1036</v>
      </c>
    </row>
    <row r="513" spans="1:28" x14ac:dyDescent="0.25">
      <c r="A513" s="17">
        <v>5229</v>
      </c>
      <c r="B513" s="17" t="s">
        <v>3231</v>
      </c>
      <c r="C513" s="19">
        <v>41969</v>
      </c>
      <c r="D513" s="19">
        <v>41974</v>
      </c>
      <c r="E513" s="17" t="s">
        <v>5</v>
      </c>
      <c r="F513" s="17" t="s">
        <v>1908</v>
      </c>
      <c r="G513" s="17" t="s">
        <v>401</v>
      </c>
      <c r="H513" s="17" t="s">
        <v>10</v>
      </c>
      <c r="I513" s="17" t="s">
        <v>671</v>
      </c>
      <c r="J513" s="17" t="s">
        <v>869</v>
      </c>
      <c r="K513" s="17" t="s">
        <v>908</v>
      </c>
      <c r="L513" s="17">
        <v>94109</v>
      </c>
      <c r="M513" s="17" t="s">
        <v>957</v>
      </c>
      <c r="N513" s="17" t="s">
        <v>3232</v>
      </c>
      <c r="O513" s="17" t="s">
        <v>960</v>
      </c>
      <c r="P513" s="17" t="s">
        <v>965</v>
      </c>
      <c r="Q513" s="17" t="s">
        <v>3233</v>
      </c>
      <c r="R513" s="17">
        <v>81.98</v>
      </c>
      <c r="S513" s="17">
        <v>2</v>
      </c>
      <c r="T513" s="17" t="s">
        <v>1609</v>
      </c>
      <c r="U513" s="17" t="s">
        <v>3234</v>
      </c>
      <c r="V513" s="17">
        <v>0</v>
      </c>
      <c r="W513" s="17" t="s">
        <v>1020</v>
      </c>
      <c r="X513" s="17">
        <v>40.170200000000001</v>
      </c>
      <c r="Y513" s="17">
        <v>5</v>
      </c>
      <c r="Z513" s="17">
        <v>2014</v>
      </c>
      <c r="AA513" s="17" t="s">
        <v>21</v>
      </c>
      <c r="AB513" s="17" t="s">
        <v>1079</v>
      </c>
    </row>
    <row r="514" spans="1:28" x14ac:dyDescent="0.25">
      <c r="A514" s="17">
        <v>5408</v>
      </c>
      <c r="B514" s="17" t="s">
        <v>3235</v>
      </c>
      <c r="C514" s="19">
        <v>43077</v>
      </c>
      <c r="D514" s="19">
        <v>43083</v>
      </c>
      <c r="E514" s="17" t="s">
        <v>5</v>
      </c>
      <c r="F514" s="17" t="s">
        <v>3236</v>
      </c>
      <c r="G514" s="17" t="s">
        <v>204</v>
      </c>
      <c r="H514" s="17" t="s">
        <v>9</v>
      </c>
      <c r="I514" s="17" t="s">
        <v>671</v>
      </c>
      <c r="J514" s="17" t="s">
        <v>869</v>
      </c>
      <c r="K514" s="17" t="s">
        <v>908</v>
      </c>
      <c r="L514" s="17">
        <v>94109</v>
      </c>
      <c r="M514" s="17" t="s">
        <v>957</v>
      </c>
      <c r="N514" s="17" t="s">
        <v>3237</v>
      </c>
      <c r="O514" s="17" t="s">
        <v>960</v>
      </c>
      <c r="P514" s="17" t="s">
        <v>965</v>
      </c>
      <c r="Q514" s="17" t="s">
        <v>3238</v>
      </c>
      <c r="R514" s="17">
        <v>87.92</v>
      </c>
      <c r="S514" s="17">
        <v>4</v>
      </c>
      <c r="T514" s="17" t="s">
        <v>2490</v>
      </c>
      <c r="U514" s="17" t="s">
        <v>3239</v>
      </c>
      <c r="V514" s="17">
        <v>0</v>
      </c>
      <c r="W514" s="17" t="s">
        <v>1020</v>
      </c>
      <c r="X514" s="17">
        <v>40.443199999999997</v>
      </c>
      <c r="Y514" s="17">
        <v>6</v>
      </c>
      <c r="Z514" s="17">
        <v>2017</v>
      </c>
      <c r="AA514" s="17" t="s">
        <v>14</v>
      </c>
      <c r="AB514" s="17" t="s">
        <v>1036</v>
      </c>
    </row>
    <row r="515" spans="1:28" x14ac:dyDescent="0.25">
      <c r="A515" s="17">
        <v>5411</v>
      </c>
      <c r="B515" s="17" t="s">
        <v>3235</v>
      </c>
      <c r="C515" s="19">
        <v>43077</v>
      </c>
      <c r="D515" s="19">
        <v>43083</v>
      </c>
      <c r="E515" s="17" t="s">
        <v>5</v>
      </c>
      <c r="F515" s="17" t="s">
        <v>3236</v>
      </c>
      <c r="G515" s="17" t="s">
        <v>204</v>
      </c>
      <c r="H515" s="17" t="s">
        <v>9</v>
      </c>
      <c r="I515" s="17" t="s">
        <v>671</v>
      </c>
      <c r="J515" s="17" t="s">
        <v>869</v>
      </c>
      <c r="K515" s="17" t="s">
        <v>908</v>
      </c>
      <c r="L515" s="17">
        <v>94109</v>
      </c>
      <c r="M515" s="17" t="s">
        <v>957</v>
      </c>
      <c r="N515" s="17" t="s">
        <v>3240</v>
      </c>
      <c r="O515" s="17" t="s">
        <v>960</v>
      </c>
      <c r="P515" s="17" t="s">
        <v>977</v>
      </c>
      <c r="Q515" s="17" t="s">
        <v>3241</v>
      </c>
      <c r="R515" s="17">
        <v>42.76</v>
      </c>
      <c r="S515" s="17">
        <v>1</v>
      </c>
      <c r="T515" s="17" t="s">
        <v>3242</v>
      </c>
      <c r="U515" s="17" t="s">
        <v>3243</v>
      </c>
      <c r="V515" s="17">
        <v>0</v>
      </c>
      <c r="W515" s="17" t="s">
        <v>1020</v>
      </c>
      <c r="X515" s="17">
        <v>11.117599999999999</v>
      </c>
      <c r="Y515" s="17">
        <v>6</v>
      </c>
      <c r="Z515" s="17">
        <v>2017</v>
      </c>
      <c r="AA515" s="17" t="s">
        <v>14</v>
      </c>
      <c r="AB515" s="17" t="s">
        <v>1036</v>
      </c>
    </row>
    <row r="516" spans="1:28" x14ac:dyDescent="0.25">
      <c r="A516" s="17">
        <v>5549</v>
      </c>
      <c r="B516" s="17" t="s">
        <v>3244</v>
      </c>
      <c r="C516" s="19">
        <v>41971</v>
      </c>
      <c r="D516" s="19">
        <v>41974</v>
      </c>
      <c r="E516" s="17" t="s">
        <v>2</v>
      </c>
      <c r="F516" s="17" t="s">
        <v>3245</v>
      </c>
      <c r="G516" s="17" t="s">
        <v>592</v>
      </c>
      <c r="H516" s="17" t="s">
        <v>8</v>
      </c>
      <c r="I516" s="17" t="s">
        <v>671</v>
      </c>
      <c r="J516" s="17" t="s">
        <v>869</v>
      </c>
      <c r="K516" s="17" t="s">
        <v>908</v>
      </c>
      <c r="L516" s="17">
        <v>94109</v>
      </c>
      <c r="M516" s="17" t="s">
        <v>957</v>
      </c>
      <c r="N516" s="17" t="s">
        <v>3246</v>
      </c>
      <c r="O516" s="17" t="s">
        <v>960</v>
      </c>
      <c r="P516" s="17" t="s">
        <v>973</v>
      </c>
      <c r="Q516" s="17" t="s">
        <v>3247</v>
      </c>
      <c r="R516" s="17">
        <v>43.68</v>
      </c>
      <c r="S516" s="17">
        <v>3</v>
      </c>
      <c r="T516" s="17" t="s">
        <v>3248</v>
      </c>
      <c r="U516" s="17" t="s">
        <v>3249</v>
      </c>
      <c r="V516" s="17">
        <v>0</v>
      </c>
      <c r="W516" s="17" t="s">
        <v>1020</v>
      </c>
      <c r="X516" s="17">
        <v>11.7936</v>
      </c>
      <c r="Y516" s="17">
        <v>3</v>
      </c>
      <c r="Z516" s="17">
        <v>2014</v>
      </c>
      <c r="AA516" s="17" t="s">
        <v>21</v>
      </c>
      <c r="AB516" s="17" t="s">
        <v>1079</v>
      </c>
    </row>
    <row r="517" spans="1:28" x14ac:dyDescent="0.25">
      <c r="A517" s="17">
        <v>5550</v>
      </c>
      <c r="B517" s="17" t="s">
        <v>3244</v>
      </c>
      <c r="C517" s="19">
        <v>41971</v>
      </c>
      <c r="D517" s="19">
        <v>41974</v>
      </c>
      <c r="E517" s="17" t="s">
        <v>2</v>
      </c>
      <c r="F517" s="17" t="s">
        <v>3245</v>
      </c>
      <c r="G517" s="17" t="s">
        <v>592</v>
      </c>
      <c r="H517" s="17" t="s">
        <v>8</v>
      </c>
      <c r="I517" s="17" t="s">
        <v>671</v>
      </c>
      <c r="J517" s="17" t="s">
        <v>869</v>
      </c>
      <c r="K517" s="17" t="s">
        <v>908</v>
      </c>
      <c r="L517" s="17">
        <v>94109</v>
      </c>
      <c r="M517" s="17" t="s">
        <v>957</v>
      </c>
      <c r="N517" s="17" t="s">
        <v>3250</v>
      </c>
      <c r="O517" s="17" t="s">
        <v>961</v>
      </c>
      <c r="P517" s="17" t="s">
        <v>962</v>
      </c>
      <c r="Q517" s="17" t="s">
        <v>3251</v>
      </c>
      <c r="R517" s="17">
        <v>139.93</v>
      </c>
      <c r="S517" s="17">
        <v>7</v>
      </c>
      <c r="T517" s="17" t="s">
        <v>3252</v>
      </c>
      <c r="U517" s="17" t="s">
        <v>3253</v>
      </c>
      <c r="V517" s="17">
        <v>0</v>
      </c>
      <c r="W517" s="17" t="s">
        <v>1020</v>
      </c>
      <c r="X517" s="17">
        <v>34.982500000000002</v>
      </c>
      <c r="Y517" s="17">
        <v>3</v>
      </c>
      <c r="Z517" s="17">
        <v>2014</v>
      </c>
      <c r="AA517" s="17" t="s">
        <v>21</v>
      </c>
      <c r="AB517" s="17" t="s">
        <v>1079</v>
      </c>
    </row>
    <row r="518" spans="1:28" x14ac:dyDescent="0.25">
      <c r="A518" s="17">
        <v>5609</v>
      </c>
      <c r="B518" s="17" t="s">
        <v>3254</v>
      </c>
      <c r="C518" s="19">
        <v>42344</v>
      </c>
      <c r="D518" s="19">
        <v>42349</v>
      </c>
      <c r="E518" s="17" t="s">
        <v>5</v>
      </c>
      <c r="F518" s="17" t="s">
        <v>3255</v>
      </c>
      <c r="G518" s="17" t="s">
        <v>73</v>
      </c>
      <c r="H518" s="17" t="s">
        <v>8</v>
      </c>
      <c r="I518" s="17" t="s">
        <v>671</v>
      </c>
      <c r="J518" s="17" t="s">
        <v>869</v>
      </c>
      <c r="K518" s="17" t="s">
        <v>908</v>
      </c>
      <c r="L518" s="17">
        <v>94109</v>
      </c>
      <c r="M518" s="17" t="s">
        <v>957</v>
      </c>
      <c r="N518" s="17" t="s">
        <v>2451</v>
      </c>
      <c r="O518" s="17" t="s">
        <v>960</v>
      </c>
      <c r="P518" s="17" t="s">
        <v>973</v>
      </c>
      <c r="Q518" s="17" t="s">
        <v>2452</v>
      </c>
      <c r="R518" s="17">
        <v>7.78</v>
      </c>
      <c r="S518" s="17">
        <v>2</v>
      </c>
      <c r="T518" s="17" t="s">
        <v>2453</v>
      </c>
      <c r="U518" s="17" t="s">
        <v>2454</v>
      </c>
      <c r="V518" s="17">
        <v>0</v>
      </c>
      <c r="W518" s="17" t="s">
        <v>1020</v>
      </c>
      <c r="X518" s="17">
        <v>2.0228000000000002</v>
      </c>
      <c r="Y518" s="17">
        <v>5</v>
      </c>
      <c r="Z518" s="17">
        <v>2015</v>
      </c>
      <c r="AA518" s="17" t="s">
        <v>14</v>
      </c>
      <c r="AB518" s="17" t="s">
        <v>1061</v>
      </c>
    </row>
    <row r="519" spans="1:28" x14ac:dyDescent="0.25">
      <c r="A519" s="17">
        <v>5700</v>
      </c>
      <c r="B519" s="17" t="s">
        <v>3256</v>
      </c>
      <c r="C519" s="19">
        <v>43042</v>
      </c>
      <c r="D519" s="19">
        <v>43047</v>
      </c>
      <c r="E519" s="17" t="s">
        <v>5</v>
      </c>
      <c r="F519" s="17" t="s">
        <v>2571</v>
      </c>
      <c r="G519" s="17" t="s">
        <v>506</v>
      </c>
      <c r="H519" s="17" t="s">
        <v>8</v>
      </c>
      <c r="I519" s="17" t="s">
        <v>671</v>
      </c>
      <c r="J519" s="17" t="s">
        <v>869</v>
      </c>
      <c r="K519" s="17" t="s">
        <v>908</v>
      </c>
      <c r="L519" s="17">
        <v>94109</v>
      </c>
      <c r="M519" s="17" t="s">
        <v>957</v>
      </c>
      <c r="N519" s="17" t="s">
        <v>3237</v>
      </c>
      <c r="O519" s="17" t="s">
        <v>960</v>
      </c>
      <c r="P519" s="17" t="s">
        <v>965</v>
      </c>
      <c r="Q519" s="17" t="s">
        <v>3257</v>
      </c>
      <c r="R519" s="17">
        <v>35.880000000000003</v>
      </c>
      <c r="S519" s="17">
        <v>6</v>
      </c>
      <c r="T519" s="17" t="s">
        <v>1409</v>
      </c>
      <c r="U519" s="17" t="s">
        <v>3258</v>
      </c>
      <c r="V519" s="17">
        <v>0</v>
      </c>
      <c r="W519" s="17" t="s">
        <v>1020</v>
      </c>
      <c r="X519" s="17">
        <v>17.581199999999999</v>
      </c>
      <c r="Y519" s="17">
        <v>5</v>
      </c>
      <c r="Z519" s="17">
        <v>2017</v>
      </c>
      <c r="AA519" s="17" t="s">
        <v>21</v>
      </c>
      <c r="AB519" s="17" t="s">
        <v>1036</v>
      </c>
    </row>
    <row r="520" spans="1:28" x14ac:dyDescent="0.25">
      <c r="A520" s="17">
        <v>5724</v>
      </c>
      <c r="B520" s="17" t="s">
        <v>3259</v>
      </c>
      <c r="C520" s="19">
        <v>42639</v>
      </c>
      <c r="D520" s="19">
        <v>42643</v>
      </c>
      <c r="E520" s="17" t="s">
        <v>5</v>
      </c>
      <c r="F520" s="17" t="s">
        <v>3260</v>
      </c>
      <c r="G520" s="17" t="s">
        <v>216</v>
      </c>
      <c r="H520" s="17" t="s">
        <v>9</v>
      </c>
      <c r="I520" s="17" t="s">
        <v>671</v>
      </c>
      <c r="J520" s="17" t="s">
        <v>869</v>
      </c>
      <c r="K520" s="17" t="s">
        <v>908</v>
      </c>
      <c r="L520" s="17">
        <v>94109</v>
      </c>
      <c r="M520" s="17" t="s">
        <v>957</v>
      </c>
      <c r="N520" s="17" t="s">
        <v>2726</v>
      </c>
      <c r="O520" s="17" t="s">
        <v>960</v>
      </c>
      <c r="P520" s="17" t="s">
        <v>965</v>
      </c>
      <c r="Q520" s="17" t="s">
        <v>2727</v>
      </c>
      <c r="R520" s="17">
        <v>12.96</v>
      </c>
      <c r="S520" s="17">
        <v>2</v>
      </c>
      <c r="T520" s="17" t="s">
        <v>1066</v>
      </c>
      <c r="U520" s="17" t="s">
        <v>1157</v>
      </c>
      <c r="V520" s="17">
        <v>0</v>
      </c>
      <c r="W520" s="17" t="s">
        <v>1020</v>
      </c>
      <c r="X520" s="17">
        <v>6.2207999999999997</v>
      </c>
      <c r="Y520" s="17">
        <v>4</v>
      </c>
      <c r="Z520" s="17">
        <v>2016</v>
      </c>
      <c r="AA520" s="17" t="s">
        <v>23</v>
      </c>
      <c r="AB520" s="17" t="s">
        <v>1021</v>
      </c>
    </row>
    <row r="521" spans="1:28" x14ac:dyDescent="0.25">
      <c r="A521" s="17">
        <v>5778</v>
      </c>
      <c r="B521" s="17" t="s">
        <v>3261</v>
      </c>
      <c r="C521" s="19">
        <v>42708</v>
      </c>
      <c r="D521" s="19">
        <v>42713</v>
      </c>
      <c r="E521" s="17" t="s">
        <v>5</v>
      </c>
      <c r="F521" s="17" t="s">
        <v>2706</v>
      </c>
      <c r="G521" s="17" t="s">
        <v>374</v>
      </c>
      <c r="H521" s="17" t="s">
        <v>8</v>
      </c>
      <c r="I521" s="17" t="s">
        <v>671</v>
      </c>
      <c r="J521" s="17" t="s">
        <v>869</v>
      </c>
      <c r="K521" s="17" t="s">
        <v>908</v>
      </c>
      <c r="L521" s="17">
        <v>94109</v>
      </c>
      <c r="M521" s="17" t="s">
        <v>957</v>
      </c>
      <c r="N521" s="17" t="s">
        <v>3262</v>
      </c>
      <c r="O521" s="17" t="s">
        <v>960</v>
      </c>
      <c r="P521" s="17" t="s">
        <v>965</v>
      </c>
      <c r="Q521" s="17" t="s">
        <v>3263</v>
      </c>
      <c r="R521" s="17">
        <v>104.85</v>
      </c>
      <c r="S521" s="17">
        <v>1</v>
      </c>
      <c r="T521" s="17" t="s">
        <v>1219</v>
      </c>
      <c r="U521" s="17" t="s">
        <v>3264</v>
      </c>
      <c r="V521" s="17">
        <v>0</v>
      </c>
      <c r="W521" s="17" t="s">
        <v>1020</v>
      </c>
      <c r="X521" s="17">
        <v>50.328000000000003</v>
      </c>
      <c r="Y521" s="17">
        <v>5</v>
      </c>
      <c r="Z521" s="17">
        <v>2016</v>
      </c>
      <c r="AA521" s="17" t="s">
        <v>14</v>
      </c>
      <c r="AB521" s="17" t="s">
        <v>1021</v>
      </c>
    </row>
    <row r="522" spans="1:28" x14ac:dyDescent="0.25">
      <c r="A522" s="17">
        <v>5884</v>
      </c>
      <c r="B522" s="17" t="s">
        <v>3265</v>
      </c>
      <c r="C522" s="19">
        <v>42442</v>
      </c>
      <c r="D522" s="19">
        <v>42444</v>
      </c>
      <c r="E522" s="17" t="s">
        <v>4</v>
      </c>
      <c r="F522" s="17" t="s">
        <v>1319</v>
      </c>
      <c r="G522" s="17" t="s">
        <v>224</v>
      </c>
      <c r="H522" s="17" t="s">
        <v>9</v>
      </c>
      <c r="I522" s="17" t="s">
        <v>671</v>
      </c>
      <c r="J522" s="17" t="s">
        <v>869</v>
      </c>
      <c r="K522" s="17" t="s">
        <v>908</v>
      </c>
      <c r="L522" s="17">
        <v>94109</v>
      </c>
      <c r="M522" s="17" t="s">
        <v>957</v>
      </c>
      <c r="N522" s="17" t="s">
        <v>3266</v>
      </c>
      <c r="O522" s="17" t="s">
        <v>959</v>
      </c>
      <c r="P522" s="17" t="s">
        <v>1115</v>
      </c>
      <c r="Q522" s="17" t="s">
        <v>3267</v>
      </c>
      <c r="R522" s="17">
        <v>28.28</v>
      </c>
      <c r="S522" s="17">
        <v>2</v>
      </c>
      <c r="T522" s="17" t="s">
        <v>3268</v>
      </c>
      <c r="U522" s="17" t="s">
        <v>3269</v>
      </c>
      <c r="V522" s="17">
        <v>0</v>
      </c>
      <c r="W522" s="17" t="s">
        <v>1020</v>
      </c>
      <c r="X522" s="17">
        <v>7.3528000000000002</v>
      </c>
      <c r="Y522" s="17">
        <v>2</v>
      </c>
      <c r="Z522" s="17">
        <v>2016</v>
      </c>
      <c r="AA522" s="17" t="s">
        <v>19</v>
      </c>
      <c r="AB522" s="17" t="s">
        <v>1021</v>
      </c>
    </row>
    <row r="523" spans="1:28" x14ac:dyDescent="0.25">
      <c r="A523" s="17">
        <v>5885</v>
      </c>
      <c r="B523" s="17" t="s">
        <v>3265</v>
      </c>
      <c r="C523" s="19">
        <v>42442</v>
      </c>
      <c r="D523" s="19">
        <v>42444</v>
      </c>
      <c r="E523" s="17" t="s">
        <v>4</v>
      </c>
      <c r="F523" s="17" t="s">
        <v>1319</v>
      </c>
      <c r="G523" s="17" t="s">
        <v>224</v>
      </c>
      <c r="H523" s="17" t="s">
        <v>9</v>
      </c>
      <c r="I523" s="17" t="s">
        <v>671</v>
      </c>
      <c r="J523" s="17" t="s">
        <v>869</v>
      </c>
      <c r="K523" s="17" t="s">
        <v>908</v>
      </c>
      <c r="L523" s="17">
        <v>94109</v>
      </c>
      <c r="M523" s="17" t="s">
        <v>957</v>
      </c>
      <c r="N523" s="17" t="s">
        <v>3270</v>
      </c>
      <c r="O523" s="17" t="s">
        <v>960</v>
      </c>
      <c r="P523" s="17" t="s">
        <v>1169</v>
      </c>
      <c r="Q523" s="17" t="s">
        <v>3271</v>
      </c>
      <c r="R523" s="17">
        <v>4912.59</v>
      </c>
      <c r="S523" s="17">
        <v>3</v>
      </c>
      <c r="T523" s="17" t="s">
        <v>3272</v>
      </c>
      <c r="U523" s="17" t="s">
        <v>3273</v>
      </c>
      <c r="V523" s="17">
        <v>0</v>
      </c>
      <c r="W523" s="17" t="s">
        <v>1020</v>
      </c>
      <c r="X523" s="17">
        <v>196.50360000000001</v>
      </c>
      <c r="Y523" s="17">
        <v>2</v>
      </c>
      <c r="Z523" s="17">
        <v>2016</v>
      </c>
      <c r="AA523" s="17" t="s">
        <v>19</v>
      </c>
      <c r="AB523" s="17" t="s">
        <v>1021</v>
      </c>
    </row>
    <row r="524" spans="1:28" x14ac:dyDescent="0.25">
      <c r="A524" s="17">
        <v>5957</v>
      </c>
      <c r="B524" s="17" t="s">
        <v>3274</v>
      </c>
      <c r="C524" s="19">
        <v>42441</v>
      </c>
      <c r="D524" s="19">
        <v>42444</v>
      </c>
      <c r="E524" s="17" t="s">
        <v>4</v>
      </c>
      <c r="F524" s="17" t="s">
        <v>3275</v>
      </c>
      <c r="G524" s="17" t="s">
        <v>197</v>
      </c>
      <c r="H524" s="17" t="s">
        <v>9</v>
      </c>
      <c r="I524" s="17" t="s">
        <v>671</v>
      </c>
      <c r="J524" s="17" t="s">
        <v>869</v>
      </c>
      <c r="K524" s="17" t="s">
        <v>908</v>
      </c>
      <c r="L524" s="17">
        <v>94109</v>
      </c>
      <c r="M524" s="17" t="s">
        <v>957</v>
      </c>
      <c r="N524" s="17" t="s">
        <v>2386</v>
      </c>
      <c r="O524" s="17" t="s">
        <v>960</v>
      </c>
      <c r="P524" s="17" t="s">
        <v>977</v>
      </c>
      <c r="Q524" s="17" t="s">
        <v>2387</v>
      </c>
      <c r="R524" s="17">
        <v>676.55</v>
      </c>
      <c r="S524" s="17">
        <v>5</v>
      </c>
      <c r="T524" s="17" t="s">
        <v>2388</v>
      </c>
      <c r="U524" s="17" t="s">
        <v>3276</v>
      </c>
      <c r="V524" s="17">
        <v>0</v>
      </c>
      <c r="W524" s="17" t="s">
        <v>1020</v>
      </c>
      <c r="X524" s="17">
        <v>6.7655000000000003</v>
      </c>
      <c r="Y524" s="17">
        <v>3</v>
      </c>
      <c r="Z524" s="17">
        <v>2016</v>
      </c>
      <c r="AA524" s="17" t="s">
        <v>19</v>
      </c>
      <c r="AB524" s="17" t="s">
        <v>1021</v>
      </c>
    </row>
    <row r="525" spans="1:28" x14ac:dyDescent="0.25">
      <c r="A525" s="17">
        <v>5958</v>
      </c>
      <c r="B525" s="17" t="s">
        <v>3274</v>
      </c>
      <c r="C525" s="19">
        <v>42441</v>
      </c>
      <c r="D525" s="19">
        <v>42444</v>
      </c>
      <c r="E525" s="17" t="s">
        <v>4</v>
      </c>
      <c r="F525" s="17" t="s">
        <v>3275</v>
      </c>
      <c r="G525" s="17" t="s">
        <v>197</v>
      </c>
      <c r="H525" s="17" t="s">
        <v>9</v>
      </c>
      <c r="I525" s="17" t="s">
        <v>671</v>
      </c>
      <c r="J525" s="17" t="s">
        <v>869</v>
      </c>
      <c r="K525" s="17" t="s">
        <v>908</v>
      </c>
      <c r="L525" s="17">
        <v>94109</v>
      </c>
      <c r="M525" s="17" t="s">
        <v>957</v>
      </c>
      <c r="N525" s="17" t="s">
        <v>3277</v>
      </c>
      <c r="O525" s="17" t="s">
        <v>960</v>
      </c>
      <c r="P525" s="17" t="s">
        <v>973</v>
      </c>
      <c r="Q525" s="17" t="s">
        <v>3278</v>
      </c>
      <c r="R525" s="17">
        <v>154.9</v>
      </c>
      <c r="S525" s="17">
        <v>5</v>
      </c>
      <c r="T525" s="17" t="s">
        <v>1679</v>
      </c>
      <c r="U525" s="17" t="s">
        <v>3279</v>
      </c>
      <c r="V525" s="17">
        <v>0</v>
      </c>
      <c r="W525" s="17" t="s">
        <v>1020</v>
      </c>
      <c r="X525" s="17">
        <v>40.274000000000001</v>
      </c>
      <c r="Y525" s="17">
        <v>3</v>
      </c>
      <c r="Z525" s="17">
        <v>2016</v>
      </c>
      <c r="AA525" s="17" t="s">
        <v>19</v>
      </c>
      <c r="AB525" s="17" t="s">
        <v>1021</v>
      </c>
    </row>
    <row r="526" spans="1:28" x14ac:dyDescent="0.25">
      <c r="A526" s="17">
        <v>5959</v>
      </c>
      <c r="B526" s="17" t="s">
        <v>3274</v>
      </c>
      <c r="C526" s="19">
        <v>42441</v>
      </c>
      <c r="D526" s="19">
        <v>42444</v>
      </c>
      <c r="E526" s="17" t="s">
        <v>4</v>
      </c>
      <c r="F526" s="17" t="s">
        <v>3275</v>
      </c>
      <c r="G526" s="17" t="s">
        <v>197</v>
      </c>
      <c r="H526" s="17" t="s">
        <v>9</v>
      </c>
      <c r="I526" s="17" t="s">
        <v>671</v>
      </c>
      <c r="J526" s="17" t="s">
        <v>869</v>
      </c>
      <c r="K526" s="17" t="s">
        <v>908</v>
      </c>
      <c r="L526" s="17">
        <v>94109</v>
      </c>
      <c r="M526" s="17" t="s">
        <v>957</v>
      </c>
      <c r="N526" s="17" t="s">
        <v>3280</v>
      </c>
      <c r="O526" s="17" t="s">
        <v>960</v>
      </c>
      <c r="P526" s="17" t="s">
        <v>1224</v>
      </c>
      <c r="Q526" s="17" t="s">
        <v>3281</v>
      </c>
      <c r="R526" s="17">
        <v>30.56</v>
      </c>
      <c r="S526" s="17">
        <v>4</v>
      </c>
      <c r="T526" s="17" t="s">
        <v>1540</v>
      </c>
      <c r="U526" s="17" t="s">
        <v>3282</v>
      </c>
      <c r="V526" s="17">
        <v>0</v>
      </c>
      <c r="W526" s="17" t="s">
        <v>1020</v>
      </c>
      <c r="X526" s="17">
        <v>14.974399999999999</v>
      </c>
      <c r="Y526" s="17">
        <v>3</v>
      </c>
      <c r="Z526" s="17">
        <v>2016</v>
      </c>
      <c r="AA526" s="17" t="s">
        <v>19</v>
      </c>
      <c r="AB526" s="17" t="s">
        <v>1021</v>
      </c>
    </row>
    <row r="527" spans="1:28" x14ac:dyDescent="0.25">
      <c r="A527" s="17">
        <v>5965</v>
      </c>
      <c r="B527" s="17" t="s">
        <v>3283</v>
      </c>
      <c r="C527" s="19">
        <v>42967</v>
      </c>
      <c r="D527" s="19">
        <v>42972</v>
      </c>
      <c r="E527" s="17" t="s">
        <v>5</v>
      </c>
      <c r="F527" s="17" t="s">
        <v>3284</v>
      </c>
      <c r="G527" s="17" t="s">
        <v>403</v>
      </c>
      <c r="H527" s="17" t="s">
        <v>9</v>
      </c>
      <c r="I527" s="17" t="s">
        <v>671</v>
      </c>
      <c r="J527" s="17" t="s">
        <v>869</v>
      </c>
      <c r="K527" s="17" t="s">
        <v>908</v>
      </c>
      <c r="L527" s="17">
        <v>94109</v>
      </c>
      <c r="M527" s="17" t="s">
        <v>957</v>
      </c>
      <c r="N527" s="17" t="s">
        <v>3285</v>
      </c>
      <c r="O527" s="17" t="s">
        <v>960</v>
      </c>
      <c r="P527" s="17" t="s">
        <v>1169</v>
      </c>
      <c r="Q527" s="17" t="s">
        <v>3286</v>
      </c>
      <c r="R527" s="17">
        <v>17.22</v>
      </c>
      <c r="S527" s="17">
        <v>3</v>
      </c>
      <c r="T527" s="17" t="s">
        <v>3287</v>
      </c>
      <c r="U527" s="17" t="s">
        <v>3288</v>
      </c>
      <c r="V527" s="17">
        <v>0</v>
      </c>
      <c r="W527" s="17" t="s">
        <v>1020</v>
      </c>
      <c r="X527" s="17">
        <v>5.1660000000000004</v>
      </c>
      <c r="Y527" s="17">
        <v>5</v>
      </c>
      <c r="Z527" s="17">
        <v>2017</v>
      </c>
      <c r="AA527" s="17" t="s">
        <v>13</v>
      </c>
      <c r="AB527" s="17" t="s">
        <v>1036</v>
      </c>
    </row>
    <row r="528" spans="1:28" x14ac:dyDescent="0.25">
      <c r="A528" s="17">
        <v>5966</v>
      </c>
      <c r="B528" s="17" t="s">
        <v>3283</v>
      </c>
      <c r="C528" s="19">
        <v>42967</v>
      </c>
      <c r="D528" s="19">
        <v>42972</v>
      </c>
      <c r="E528" s="17" t="s">
        <v>5</v>
      </c>
      <c r="F528" s="17" t="s">
        <v>3284</v>
      </c>
      <c r="G528" s="17" t="s">
        <v>403</v>
      </c>
      <c r="H528" s="17" t="s">
        <v>9</v>
      </c>
      <c r="I528" s="17" t="s">
        <v>671</v>
      </c>
      <c r="J528" s="17" t="s">
        <v>869</v>
      </c>
      <c r="K528" s="17" t="s">
        <v>908</v>
      </c>
      <c r="L528" s="17">
        <v>94109</v>
      </c>
      <c r="M528" s="17" t="s">
        <v>957</v>
      </c>
      <c r="N528" s="17" t="s">
        <v>3289</v>
      </c>
      <c r="O528" s="17" t="s">
        <v>960</v>
      </c>
      <c r="P528" s="17" t="s">
        <v>977</v>
      </c>
      <c r="Q528" s="17" t="s">
        <v>3290</v>
      </c>
      <c r="R528" s="17">
        <v>226.56</v>
      </c>
      <c r="S528" s="17">
        <v>6</v>
      </c>
      <c r="T528" s="17" t="s">
        <v>3291</v>
      </c>
      <c r="U528" s="17" t="s">
        <v>3292</v>
      </c>
      <c r="V528" s="17">
        <v>0</v>
      </c>
      <c r="W528" s="17" t="s">
        <v>1020</v>
      </c>
      <c r="X528" s="17">
        <v>63.436799999999998</v>
      </c>
      <c r="Y528" s="17">
        <v>5</v>
      </c>
      <c r="Z528" s="17">
        <v>2017</v>
      </c>
      <c r="AA528" s="17" t="s">
        <v>13</v>
      </c>
      <c r="AB528" s="17" t="s">
        <v>1036</v>
      </c>
    </row>
    <row r="529" spans="1:28" x14ac:dyDescent="0.25">
      <c r="A529" s="17">
        <v>6300</v>
      </c>
      <c r="B529" s="17" t="s">
        <v>3293</v>
      </c>
      <c r="C529" s="19">
        <v>43069</v>
      </c>
      <c r="D529" s="19">
        <v>43072</v>
      </c>
      <c r="E529" s="17" t="s">
        <v>2</v>
      </c>
      <c r="F529" s="17" t="s">
        <v>3294</v>
      </c>
      <c r="G529" s="17" t="s">
        <v>3295</v>
      </c>
      <c r="H529" s="17" t="s">
        <v>10</v>
      </c>
      <c r="I529" s="17" t="s">
        <v>671</v>
      </c>
      <c r="J529" s="17" t="s">
        <v>869</v>
      </c>
      <c r="K529" s="17" t="s">
        <v>908</v>
      </c>
      <c r="L529" s="17">
        <v>94109</v>
      </c>
      <c r="M529" s="17" t="s">
        <v>957</v>
      </c>
      <c r="N529" s="17" t="s">
        <v>3296</v>
      </c>
      <c r="O529" s="17" t="s">
        <v>959</v>
      </c>
      <c r="P529" s="17" t="s">
        <v>1115</v>
      </c>
      <c r="Q529" s="17" t="s">
        <v>3297</v>
      </c>
      <c r="R529" s="17">
        <v>25.83</v>
      </c>
      <c r="S529" s="17">
        <v>3</v>
      </c>
      <c r="T529" s="17" t="s">
        <v>3298</v>
      </c>
      <c r="U529" s="17" t="s">
        <v>3299</v>
      </c>
      <c r="V529" s="17">
        <v>0</v>
      </c>
      <c r="W529" s="17" t="s">
        <v>1020</v>
      </c>
      <c r="X529" s="17">
        <v>9.5571000000000002</v>
      </c>
      <c r="Y529" s="17">
        <v>3</v>
      </c>
      <c r="Z529" s="17">
        <v>2017</v>
      </c>
      <c r="AA529" s="17" t="s">
        <v>21</v>
      </c>
      <c r="AB529" s="17" t="s">
        <v>1036</v>
      </c>
    </row>
    <row r="530" spans="1:28" x14ac:dyDescent="0.25">
      <c r="A530" s="17">
        <v>6325</v>
      </c>
      <c r="B530" s="17" t="s">
        <v>3300</v>
      </c>
      <c r="C530" s="19">
        <v>42306</v>
      </c>
      <c r="D530" s="19">
        <v>42310</v>
      </c>
      <c r="E530" s="17" t="s">
        <v>5</v>
      </c>
      <c r="F530" s="17" t="s">
        <v>3301</v>
      </c>
      <c r="G530" s="17" t="s">
        <v>495</v>
      </c>
      <c r="H530" s="17" t="s">
        <v>9</v>
      </c>
      <c r="I530" s="17" t="s">
        <v>671</v>
      </c>
      <c r="J530" s="17" t="s">
        <v>869</v>
      </c>
      <c r="K530" s="17" t="s">
        <v>908</v>
      </c>
      <c r="L530" s="17">
        <v>94109</v>
      </c>
      <c r="M530" s="17" t="s">
        <v>957</v>
      </c>
      <c r="N530" s="17" t="s">
        <v>2471</v>
      </c>
      <c r="O530" s="17" t="s">
        <v>960</v>
      </c>
      <c r="P530" s="17" t="s">
        <v>965</v>
      </c>
      <c r="Q530" s="17" t="s">
        <v>2472</v>
      </c>
      <c r="R530" s="17">
        <v>33.4</v>
      </c>
      <c r="S530" s="17">
        <v>5</v>
      </c>
      <c r="T530" s="17" t="s">
        <v>2300</v>
      </c>
      <c r="U530" s="17" t="s">
        <v>2631</v>
      </c>
      <c r="V530" s="17">
        <v>0</v>
      </c>
      <c r="W530" s="17" t="s">
        <v>1020</v>
      </c>
      <c r="X530" s="17">
        <v>16.032</v>
      </c>
      <c r="Y530" s="17">
        <v>4</v>
      </c>
      <c r="Z530" s="17">
        <v>2015</v>
      </c>
      <c r="AA530" s="17" t="s">
        <v>22</v>
      </c>
      <c r="AB530" s="17" t="s">
        <v>1061</v>
      </c>
    </row>
    <row r="531" spans="1:28" x14ac:dyDescent="0.25">
      <c r="A531" s="17">
        <v>6326</v>
      </c>
      <c r="B531" s="17" t="s">
        <v>3300</v>
      </c>
      <c r="C531" s="19">
        <v>42306</v>
      </c>
      <c r="D531" s="19">
        <v>42310</v>
      </c>
      <c r="E531" s="17" t="s">
        <v>5</v>
      </c>
      <c r="F531" s="17" t="s">
        <v>3301</v>
      </c>
      <c r="G531" s="17" t="s">
        <v>495</v>
      </c>
      <c r="H531" s="17" t="s">
        <v>9</v>
      </c>
      <c r="I531" s="17" t="s">
        <v>671</v>
      </c>
      <c r="J531" s="17" t="s">
        <v>869</v>
      </c>
      <c r="K531" s="17" t="s">
        <v>908</v>
      </c>
      <c r="L531" s="17">
        <v>94109</v>
      </c>
      <c r="M531" s="17" t="s">
        <v>957</v>
      </c>
      <c r="N531" s="17" t="s">
        <v>3302</v>
      </c>
      <c r="O531" s="17" t="s">
        <v>960</v>
      </c>
      <c r="P531" s="17" t="s">
        <v>1224</v>
      </c>
      <c r="Q531" s="17" t="s">
        <v>3303</v>
      </c>
      <c r="R531" s="17">
        <v>210.84</v>
      </c>
      <c r="S531" s="17">
        <v>4</v>
      </c>
      <c r="T531" s="17" t="s">
        <v>3304</v>
      </c>
      <c r="U531" s="17" t="s">
        <v>3305</v>
      </c>
      <c r="V531" s="17">
        <v>0</v>
      </c>
      <c r="W531" s="17" t="s">
        <v>1020</v>
      </c>
      <c r="X531" s="17">
        <v>103.3116</v>
      </c>
      <c r="Y531" s="17">
        <v>4</v>
      </c>
      <c r="Z531" s="17">
        <v>2015</v>
      </c>
      <c r="AA531" s="17" t="s">
        <v>22</v>
      </c>
      <c r="AB531" s="17" t="s">
        <v>1061</v>
      </c>
    </row>
    <row r="532" spans="1:28" x14ac:dyDescent="0.25">
      <c r="A532" s="17">
        <v>6349</v>
      </c>
      <c r="B532" s="17" t="s">
        <v>3306</v>
      </c>
      <c r="C532" s="19">
        <v>42125</v>
      </c>
      <c r="D532" s="19">
        <v>42130</v>
      </c>
      <c r="E532" s="17" t="s">
        <v>5</v>
      </c>
      <c r="F532" s="17" t="s">
        <v>3307</v>
      </c>
      <c r="G532" s="17" t="s">
        <v>505</v>
      </c>
      <c r="H532" s="17" t="s">
        <v>8</v>
      </c>
      <c r="I532" s="17" t="s">
        <v>671</v>
      </c>
      <c r="J532" s="17" t="s">
        <v>869</v>
      </c>
      <c r="K532" s="17" t="s">
        <v>908</v>
      </c>
      <c r="L532" s="17">
        <v>94109</v>
      </c>
      <c r="M532" s="17" t="s">
        <v>957</v>
      </c>
      <c r="N532" s="17" t="s">
        <v>3308</v>
      </c>
      <c r="O532" s="17" t="s">
        <v>960</v>
      </c>
      <c r="P532" s="17" t="s">
        <v>977</v>
      </c>
      <c r="Q532" s="17" t="s">
        <v>3309</v>
      </c>
      <c r="R532" s="17">
        <v>37.32</v>
      </c>
      <c r="S532" s="17">
        <v>3</v>
      </c>
      <c r="T532" s="17" t="s">
        <v>3310</v>
      </c>
      <c r="U532" s="17" t="s">
        <v>3311</v>
      </c>
      <c r="V532" s="17">
        <v>0</v>
      </c>
      <c r="W532" s="17" t="s">
        <v>1020</v>
      </c>
      <c r="X532" s="17">
        <v>10.4496</v>
      </c>
      <c r="Y532" s="17">
        <v>5</v>
      </c>
      <c r="Z532" s="17">
        <v>2015</v>
      </c>
      <c r="AA532" s="17" t="s">
        <v>20</v>
      </c>
      <c r="AB532" s="17" t="s">
        <v>1061</v>
      </c>
    </row>
    <row r="533" spans="1:28" x14ac:dyDescent="0.25">
      <c r="A533" s="17">
        <v>6350</v>
      </c>
      <c r="B533" s="17" t="s">
        <v>3306</v>
      </c>
      <c r="C533" s="19">
        <v>42125</v>
      </c>
      <c r="D533" s="19">
        <v>42130</v>
      </c>
      <c r="E533" s="17" t="s">
        <v>5</v>
      </c>
      <c r="F533" s="17" t="s">
        <v>3307</v>
      </c>
      <c r="G533" s="17" t="s">
        <v>505</v>
      </c>
      <c r="H533" s="17" t="s">
        <v>8</v>
      </c>
      <c r="I533" s="17" t="s">
        <v>671</v>
      </c>
      <c r="J533" s="17" t="s">
        <v>869</v>
      </c>
      <c r="K533" s="17" t="s">
        <v>908</v>
      </c>
      <c r="L533" s="17">
        <v>94109</v>
      </c>
      <c r="M533" s="17" t="s">
        <v>957</v>
      </c>
      <c r="N533" s="17" t="s">
        <v>3312</v>
      </c>
      <c r="O533" s="17" t="s">
        <v>960</v>
      </c>
      <c r="P533" s="17" t="s">
        <v>1169</v>
      </c>
      <c r="Q533" s="17" t="s">
        <v>3313</v>
      </c>
      <c r="R533" s="17">
        <v>35.06</v>
      </c>
      <c r="S533" s="17">
        <v>2</v>
      </c>
      <c r="T533" s="17" t="s">
        <v>3314</v>
      </c>
      <c r="U533" s="17" t="s">
        <v>3315</v>
      </c>
      <c r="V533" s="17">
        <v>0</v>
      </c>
      <c r="W533" s="17" t="s">
        <v>1020</v>
      </c>
      <c r="X533" s="17">
        <v>10.518000000000001</v>
      </c>
      <c r="Y533" s="17">
        <v>5</v>
      </c>
      <c r="Z533" s="17">
        <v>2015</v>
      </c>
      <c r="AA533" s="17" t="s">
        <v>20</v>
      </c>
      <c r="AB533" s="17" t="s">
        <v>1061</v>
      </c>
    </row>
    <row r="534" spans="1:28" x14ac:dyDescent="0.25">
      <c r="A534" s="17">
        <v>6512</v>
      </c>
      <c r="B534" s="17" t="s">
        <v>3316</v>
      </c>
      <c r="C534" s="19">
        <v>42800</v>
      </c>
      <c r="D534" s="19">
        <v>42804</v>
      </c>
      <c r="E534" s="17" t="s">
        <v>5</v>
      </c>
      <c r="F534" s="17" t="s">
        <v>2861</v>
      </c>
      <c r="G534" s="17" t="s">
        <v>254</v>
      </c>
      <c r="H534" s="17" t="s">
        <v>10</v>
      </c>
      <c r="I534" s="17" t="s">
        <v>671</v>
      </c>
      <c r="J534" s="17" t="s">
        <v>869</v>
      </c>
      <c r="K534" s="17" t="s">
        <v>908</v>
      </c>
      <c r="L534" s="17">
        <v>94109</v>
      </c>
      <c r="M534" s="17" t="s">
        <v>957</v>
      </c>
      <c r="N534" s="17" t="s">
        <v>3317</v>
      </c>
      <c r="O534" s="17" t="s">
        <v>960</v>
      </c>
      <c r="P534" s="17" t="s">
        <v>1032</v>
      </c>
      <c r="Q534" s="17" t="s">
        <v>3318</v>
      </c>
      <c r="R534" s="17">
        <v>23.88</v>
      </c>
      <c r="S534" s="17">
        <v>6</v>
      </c>
      <c r="T534" s="17" t="s">
        <v>3200</v>
      </c>
      <c r="U534" s="17" t="s">
        <v>3319</v>
      </c>
      <c r="V534" s="17">
        <v>0</v>
      </c>
      <c r="W534" s="17" t="s">
        <v>1020</v>
      </c>
      <c r="X534" s="17">
        <v>8.1191999999999993</v>
      </c>
      <c r="Y534" s="17">
        <v>4</v>
      </c>
      <c r="Z534" s="17">
        <v>2017</v>
      </c>
      <c r="AA534" s="17" t="s">
        <v>19</v>
      </c>
      <c r="AB534" s="17" t="s">
        <v>1036</v>
      </c>
    </row>
    <row r="535" spans="1:28" x14ac:dyDescent="0.25">
      <c r="A535" s="17">
        <v>6513</v>
      </c>
      <c r="B535" s="17" t="s">
        <v>3316</v>
      </c>
      <c r="C535" s="19">
        <v>42800</v>
      </c>
      <c r="D535" s="19">
        <v>42804</v>
      </c>
      <c r="E535" s="17" t="s">
        <v>5</v>
      </c>
      <c r="F535" s="17" t="s">
        <v>2861</v>
      </c>
      <c r="G535" s="17" t="s">
        <v>254</v>
      </c>
      <c r="H535" s="17" t="s">
        <v>10</v>
      </c>
      <c r="I535" s="17" t="s">
        <v>671</v>
      </c>
      <c r="J535" s="17" t="s">
        <v>869</v>
      </c>
      <c r="K535" s="17" t="s">
        <v>908</v>
      </c>
      <c r="L535" s="17">
        <v>94109</v>
      </c>
      <c r="M535" s="17" t="s">
        <v>957</v>
      </c>
      <c r="N535" s="17" t="s">
        <v>1404</v>
      </c>
      <c r="O535" s="17" t="s">
        <v>960</v>
      </c>
      <c r="P535" s="17" t="s">
        <v>1266</v>
      </c>
      <c r="Q535" s="17" t="s">
        <v>1405</v>
      </c>
      <c r="R535" s="17">
        <v>11.52</v>
      </c>
      <c r="S535" s="17">
        <v>4</v>
      </c>
      <c r="T535" s="17" t="s">
        <v>1340</v>
      </c>
      <c r="U535" s="17" t="s">
        <v>3320</v>
      </c>
      <c r="V535" s="17">
        <v>0</v>
      </c>
      <c r="W535" s="17" t="s">
        <v>1020</v>
      </c>
      <c r="X535" s="17">
        <v>5.6448</v>
      </c>
      <c r="Y535" s="17">
        <v>4</v>
      </c>
      <c r="Z535" s="17">
        <v>2017</v>
      </c>
      <c r="AA535" s="17" t="s">
        <v>19</v>
      </c>
      <c r="AB535" s="17" t="s">
        <v>1036</v>
      </c>
    </row>
    <row r="536" spans="1:28" x14ac:dyDescent="0.25">
      <c r="A536" s="17">
        <v>6514</v>
      </c>
      <c r="B536" s="17" t="s">
        <v>3316</v>
      </c>
      <c r="C536" s="19">
        <v>42800</v>
      </c>
      <c r="D536" s="19">
        <v>42804</v>
      </c>
      <c r="E536" s="17" t="s">
        <v>5</v>
      </c>
      <c r="F536" s="17" t="s">
        <v>2861</v>
      </c>
      <c r="G536" s="17" t="s">
        <v>254</v>
      </c>
      <c r="H536" s="17" t="s">
        <v>10</v>
      </c>
      <c r="I536" s="17" t="s">
        <v>671</v>
      </c>
      <c r="J536" s="17" t="s">
        <v>869</v>
      </c>
      <c r="K536" s="17" t="s">
        <v>908</v>
      </c>
      <c r="L536" s="17">
        <v>94109</v>
      </c>
      <c r="M536" s="17" t="s">
        <v>957</v>
      </c>
      <c r="N536" s="17" t="s">
        <v>3232</v>
      </c>
      <c r="O536" s="17" t="s">
        <v>960</v>
      </c>
      <c r="P536" s="17" t="s">
        <v>965</v>
      </c>
      <c r="Q536" s="17" t="s">
        <v>3233</v>
      </c>
      <c r="R536" s="17">
        <v>286.93</v>
      </c>
      <c r="S536" s="17">
        <v>7</v>
      </c>
      <c r="T536" s="17" t="s">
        <v>1609</v>
      </c>
      <c r="U536" s="17" t="s">
        <v>3321</v>
      </c>
      <c r="V536" s="17">
        <v>0</v>
      </c>
      <c r="W536" s="17" t="s">
        <v>1020</v>
      </c>
      <c r="X536" s="17">
        <v>140.59569999999999</v>
      </c>
      <c r="Y536" s="17">
        <v>4</v>
      </c>
      <c r="Z536" s="17">
        <v>2017</v>
      </c>
      <c r="AA536" s="17" t="s">
        <v>19</v>
      </c>
      <c r="AB536" s="17" t="s">
        <v>1036</v>
      </c>
    </row>
    <row r="537" spans="1:28" x14ac:dyDescent="0.25">
      <c r="A537" s="17">
        <v>6623</v>
      </c>
      <c r="B537" s="17" t="s">
        <v>3322</v>
      </c>
      <c r="C537" s="19">
        <v>41888</v>
      </c>
      <c r="D537" s="19">
        <v>41891</v>
      </c>
      <c r="E537" s="17" t="s">
        <v>2</v>
      </c>
      <c r="F537" s="17" t="s">
        <v>3323</v>
      </c>
      <c r="G537" s="17" t="s">
        <v>659</v>
      </c>
      <c r="H537" s="17" t="s">
        <v>9</v>
      </c>
      <c r="I537" s="17" t="s">
        <v>671</v>
      </c>
      <c r="J537" s="17" t="s">
        <v>869</v>
      </c>
      <c r="K537" s="17" t="s">
        <v>908</v>
      </c>
      <c r="L537" s="17">
        <v>94109</v>
      </c>
      <c r="M537" s="17" t="s">
        <v>957</v>
      </c>
      <c r="N537" s="17" t="s">
        <v>1893</v>
      </c>
      <c r="O537" s="17" t="s">
        <v>959</v>
      </c>
      <c r="P537" s="17" t="s">
        <v>1115</v>
      </c>
      <c r="Q537" s="17" t="s">
        <v>1894</v>
      </c>
      <c r="R537" s="17">
        <v>41.88</v>
      </c>
      <c r="S537" s="17">
        <v>6</v>
      </c>
      <c r="T537" s="17" t="s">
        <v>1895</v>
      </c>
      <c r="U537" s="17" t="s">
        <v>3324</v>
      </c>
      <c r="V537" s="17">
        <v>0</v>
      </c>
      <c r="W537" s="17" t="s">
        <v>1020</v>
      </c>
      <c r="X537" s="17">
        <v>12.145200000000001</v>
      </c>
      <c r="Y537" s="17">
        <v>3</v>
      </c>
      <c r="Z537" s="17">
        <v>2014</v>
      </c>
      <c r="AA537" s="17" t="s">
        <v>23</v>
      </c>
      <c r="AB537" s="17" t="s">
        <v>1079</v>
      </c>
    </row>
    <row r="538" spans="1:28" x14ac:dyDescent="0.25">
      <c r="A538" s="17">
        <v>6624</v>
      </c>
      <c r="B538" s="17" t="s">
        <v>3322</v>
      </c>
      <c r="C538" s="19">
        <v>41888</v>
      </c>
      <c r="D538" s="19">
        <v>41891</v>
      </c>
      <c r="E538" s="17" t="s">
        <v>2</v>
      </c>
      <c r="F538" s="17" t="s">
        <v>3323</v>
      </c>
      <c r="G538" s="17" t="s">
        <v>659</v>
      </c>
      <c r="H538" s="17" t="s">
        <v>9</v>
      </c>
      <c r="I538" s="17" t="s">
        <v>671</v>
      </c>
      <c r="J538" s="17" t="s">
        <v>869</v>
      </c>
      <c r="K538" s="17" t="s">
        <v>908</v>
      </c>
      <c r="L538" s="17">
        <v>94109</v>
      </c>
      <c r="M538" s="17" t="s">
        <v>957</v>
      </c>
      <c r="N538" s="17" t="s">
        <v>2553</v>
      </c>
      <c r="O538" s="17" t="s">
        <v>960</v>
      </c>
      <c r="P538" s="17" t="s">
        <v>1266</v>
      </c>
      <c r="Q538" s="17" t="s">
        <v>2554</v>
      </c>
      <c r="R538" s="17">
        <v>58.48</v>
      </c>
      <c r="S538" s="17">
        <v>8</v>
      </c>
      <c r="T538" s="17" t="s">
        <v>2237</v>
      </c>
      <c r="U538" s="17" t="s">
        <v>3325</v>
      </c>
      <c r="V538" s="17">
        <v>0</v>
      </c>
      <c r="W538" s="17" t="s">
        <v>1020</v>
      </c>
      <c r="X538" s="17">
        <v>27.485600000000002</v>
      </c>
      <c r="Y538" s="17">
        <v>3</v>
      </c>
      <c r="Z538" s="17">
        <v>2014</v>
      </c>
      <c r="AA538" s="17" t="s">
        <v>23</v>
      </c>
      <c r="AB538" s="17" t="s">
        <v>1079</v>
      </c>
    </row>
    <row r="539" spans="1:28" x14ac:dyDescent="0.25">
      <c r="A539" s="17">
        <v>6634</v>
      </c>
      <c r="B539" s="17" t="s">
        <v>3326</v>
      </c>
      <c r="C539" s="19">
        <v>42667</v>
      </c>
      <c r="D539" s="19">
        <v>42667</v>
      </c>
      <c r="E539" s="17" t="s">
        <v>3</v>
      </c>
      <c r="F539" s="17" t="s">
        <v>3327</v>
      </c>
      <c r="G539" s="17" t="s">
        <v>3328</v>
      </c>
      <c r="H539" s="17" t="s">
        <v>8</v>
      </c>
      <c r="I539" s="17" t="s">
        <v>671</v>
      </c>
      <c r="J539" s="17" t="s">
        <v>869</v>
      </c>
      <c r="K539" s="17" t="s">
        <v>908</v>
      </c>
      <c r="L539" s="17">
        <v>94109</v>
      </c>
      <c r="M539" s="17" t="s">
        <v>957</v>
      </c>
      <c r="N539" s="17" t="s">
        <v>3329</v>
      </c>
      <c r="O539" s="17" t="s">
        <v>961</v>
      </c>
      <c r="P539" s="17" t="s">
        <v>962</v>
      </c>
      <c r="Q539" s="17" t="s">
        <v>3330</v>
      </c>
      <c r="R539" s="17">
        <v>199.99</v>
      </c>
      <c r="S539" s="17">
        <v>1</v>
      </c>
      <c r="T539" s="17" t="s">
        <v>3331</v>
      </c>
      <c r="U539" s="17" t="s">
        <v>3332</v>
      </c>
      <c r="V539" s="17">
        <v>0</v>
      </c>
      <c r="W539" s="17" t="s">
        <v>1020</v>
      </c>
      <c r="X539" s="17">
        <v>85.995699999999999</v>
      </c>
      <c r="Y539" s="17">
        <v>0</v>
      </c>
      <c r="Z539" s="17">
        <v>2016</v>
      </c>
      <c r="AA539" s="17" t="s">
        <v>22</v>
      </c>
      <c r="AB539" s="17" t="s">
        <v>1021</v>
      </c>
    </row>
    <row r="540" spans="1:28" x14ac:dyDescent="0.25">
      <c r="A540" s="17">
        <v>6689</v>
      </c>
      <c r="B540" s="17" t="s">
        <v>3333</v>
      </c>
      <c r="C540" s="19">
        <v>42804</v>
      </c>
      <c r="D540" s="19">
        <v>42809</v>
      </c>
      <c r="E540" s="17" t="s">
        <v>4</v>
      </c>
      <c r="F540" s="17" t="s">
        <v>3334</v>
      </c>
      <c r="G540" s="17" t="s">
        <v>3335</v>
      </c>
      <c r="H540" s="17" t="s">
        <v>9</v>
      </c>
      <c r="I540" s="17" t="s">
        <v>671</v>
      </c>
      <c r="J540" s="17" t="s">
        <v>869</v>
      </c>
      <c r="K540" s="17" t="s">
        <v>908</v>
      </c>
      <c r="L540" s="17">
        <v>94109</v>
      </c>
      <c r="M540" s="17" t="s">
        <v>957</v>
      </c>
      <c r="N540" s="17" t="s">
        <v>1092</v>
      </c>
      <c r="O540" s="17" t="s">
        <v>961</v>
      </c>
      <c r="P540" s="17" t="s">
        <v>962</v>
      </c>
      <c r="Q540" s="17" t="s">
        <v>1093</v>
      </c>
      <c r="R540" s="17">
        <v>111.96</v>
      </c>
      <c r="S540" s="17">
        <v>4</v>
      </c>
      <c r="T540" s="17" t="s">
        <v>1094</v>
      </c>
      <c r="U540" s="17" t="s">
        <v>3336</v>
      </c>
      <c r="V540" s="17">
        <v>0</v>
      </c>
      <c r="W540" s="17" t="s">
        <v>1020</v>
      </c>
      <c r="X540" s="17">
        <v>21.272400000000001</v>
      </c>
      <c r="Y540" s="17">
        <v>5</v>
      </c>
      <c r="Z540" s="17">
        <v>2017</v>
      </c>
      <c r="AA540" s="17" t="s">
        <v>19</v>
      </c>
      <c r="AB540" s="17" t="s">
        <v>1036</v>
      </c>
    </row>
    <row r="541" spans="1:28" x14ac:dyDescent="0.25">
      <c r="A541" s="17">
        <v>6912</v>
      </c>
      <c r="B541" s="17" t="s">
        <v>3337</v>
      </c>
      <c r="C541" s="19">
        <v>42948</v>
      </c>
      <c r="D541" s="19">
        <v>42952</v>
      </c>
      <c r="E541" s="17" t="s">
        <v>4</v>
      </c>
      <c r="F541" s="17" t="s">
        <v>3338</v>
      </c>
      <c r="G541" s="17" t="s">
        <v>235</v>
      </c>
      <c r="H541" s="17" t="s">
        <v>8</v>
      </c>
      <c r="I541" s="17" t="s">
        <v>671</v>
      </c>
      <c r="J541" s="17" t="s">
        <v>869</v>
      </c>
      <c r="K541" s="17" t="s">
        <v>908</v>
      </c>
      <c r="L541" s="17">
        <v>94109</v>
      </c>
      <c r="M541" s="17" t="s">
        <v>957</v>
      </c>
      <c r="N541" s="17" t="s">
        <v>1532</v>
      </c>
      <c r="O541" s="17" t="s">
        <v>960</v>
      </c>
      <c r="P541" s="17" t="s">
        <v>977</v>
      </c>
      <c r="Q541" s="17" t="s">
        <v>1533</v>
      </c>
      <c r="R541" s="17">
        <v>186.54</v>
      </c>
      <c r="S541" s="17">
        <v>3</v>
      </c>
      <c r="T541" s="17" t="s">
        <v>1534</v>
      </c>
      <c r="U541" s="17" t="s">
        <v>3339</v>
      </c>
      <c r="V541" s="17">
        <v>0</v>
      </c>
      <c r="W541" s="17" t="s">
        <v>1020</v>
      </c>
      <c r="X541" s="17">
        <v>50.3658</v>
      </c>
      <c r="Y541" s="17">
        <v>4</v>
      </c>
      <c r="Z541" s="17">
        <v>2017</v>
      </c>
      <c r="AA541" s="17" t="s">
        <v>13</v>
      </c>
      <c r="AB541" s="17" t="s">
        <v>1036</v>
      </c>
    </row>
    <row r="542" spans="1:28" x14ac:dyDescent="0.25">
      <c r="A542" s="17">
        <v>6928</v>
      </c>
      <c r="B542" s="17" t="s">
        <v>3340</v>
      </c>
      <c r="C542" s="19">
        <v>42544</v>
      </c>
      <c r="D542" s="19">
        <v>42546</v>
      </c>
      <c r="E542" s="17" t="s">
        <v>4</v>
      </c>
      <c r="F542" s="17" t="s">
        <v>3341</v>
      </c>
      <c r="G542" s="17" t="s">
        <v>557</v>
      </c>
      <c r="H542" s="17" t="s">
        <v>8</v>
      </c>
      <c r="I542" s="17" t="s">
        <v>671</v>
      </c>
      <c r="J542" s="17" t="s">
        <v>869</v>
      </c>
      <c r="K542" s="17" t="s">
        <v>908</v>
      </c>
      <c r="L542" s="17">
        <v>94109</v>
      </c>
      <c r="M542" s="17" t="s">
        <v>957</v>
      </c>
      <c r="N542" s="17" t="s">
        <v>3342</v>
      </c>
      <c r="O542" s="17" t="s">
        <v>960</v>
      </c>
      <c r="P542" s="17" t="s">
        <v>977</v>
      </c>
      <c r="Q542" s="17" t="s">
        <v>3343</v>
      </c>
      <c r="R542" s="17">
        <v>93.68</v>
      </c>
      <c r="S542" s="17">
        <v>4</v>
      </c>
      <c r="T542" s="17" t="s">
        <v>3344</v>
      </c>
      <c r="U542" s="17" t="s">
        <v>3345</v>
      </c>
      <c r="V542" s="17">
        <v>0</v>
      </c>
      <c r="W542" s="17" t="s">
        <v>1020</v>
      </c>
      <c r="X542" s="17">
        <v>25.293600000000001</v>
      </c>
      <c r="Y542" s="17">
        <v>2</v>
      </c>
      <c r="Z542" s="17">
        <v>2016</v>
      </c>
      <c r="AA542" s="17" t="s">
        <v>18</v>
      </c>
      <c r="AB542" s="17" t="s">
        <v>1021</v>
      </c>
    </row>
    <row r="543" spans="1:28" x14ac:dyDescent="0.25">
      <c r="A543" s="17">
        <v>6929</v>
      </c>
      <c r="B543" s="17" t="s">
        <v>3340</v>
      </c>
      <c r="C543" s="19">
        <v>42544</v>
      </c>
      <c r="D543" s="19">
        <v>42546</v>
      </c>
      <c r="E543" s="17" t="s">
        <v>4</v>
      </c>
      <c r="F543" s="17" t="s">
        <v>3341</v>
      </c>
      <c r="G543" s="17" t="s">
        <v>557</v>
      </c>
      <c r="H543" s="17" t="s">
        <v>8</v>
      </c>
      <c r="I543" s="17" t="s">
        <v>671</v>
      </c>
      <c r="J543" s="17" t="s">
        <v>869</v>
      </c>
      <c r="K543" s="17" t="s">
        <v>908</v>
      </c>
      <c r="L543" s="17">
        <v>94109</v>
      </c>
      <c r="M543" s="17" t="s">
        <v>957</v>
      </c>
      <c r="N543" s="17" t="s">
        <v>2553</v>
      </c>
      <c r="O543" s="17" t="s">
        <v>960</v>
      </c>
      <c r="P543" s="17" t="s">
        <v>1266</v>
      </c>
      <c r="Q543" s="17" t="s">
        <v>2554</v>
      </c>
      <c r="R543" s="17">
        <v>21.93</v>
      </c>
      <c r="S543" s="17">
        <v>3</v>
      </c>
      <c r="T543" s="17" t="s">
        <v>2237</v>
      </c>
      <c r="U543" s="17" t="s">
        <v>3346</v>
      </c>
      <c r="V543" s="17">
        <v>0</v>
      </c>
      <c r="W543" s="17" t="s">
        <v>1020</v>
      </c>
      <c r="X543" s="17">
        <v>10.3071</v>
      </c>
      <c r="Y543" s="17">
        <v>2</v>
      </c>
      <c r="Z543" s="17">
        <v>2016</v>
      </c>
      <c r="AA543" s="17" t="s">
        <v>18</v>
      </c>
      <c r="AB543" s="17" t="s">
        <v>1021</v>
      </c>
    </row>
    <row r="544" spans="1:28" x14ac:dyDescent="0.25">
      <c r="A544" s="17">
        <v>6931</v>
      </c>
      <c r="B544" s="17" t="s">
        <v>3340</v>
      </c>
      <c r="C544" s="19">
        <v>42544</v>
      </c>
      <c r="D544" s="19">
        <v>42546</v>
      </c>
      <c r="E544" s="17" t="s">
        <v>4</v>
      </c>
      <c r="F544" s="17" t="s">
        <v>3341</v>
      </c>
      <c r="G544" s="17" t="s">
        <v>557</v>
      </c>
      <c r="H544" s="17" t="s">
        <v>8</v>
      </c>
      <c r="I544" s="17" t="s">
        <v>671</v>
      </c>
      <c r="J544" s="17" t="s">
        <v>869</v>
      </c>
      <c r="K544" s="17" t="s">
        <v>908</v>
      </c>
      <c r="L544" s="17">
        <v>94109</v>
      </c>
      <c r="M544" s="17" t="s">
        <v>957</v>
      </c>
      <c r="N544" s="17" t="s">
        <v>3347</v>
      </c>
      <c r="O544" s="17" t="s">
        <v>960</v>
      </c>
      <c r="P544" s="17" t="s">
        <v>965</v>
      </c>
      <c r="Q544" s="17" t="s">
        <v>3348</v>
      </c>
      <c r="R544" s="17">
        <v>19.98</v>
      </c>
      <c r="S544" s="17">
        <v>1</v>
      </c>
      <c r="T544" s="17" t="s">
        <v>1939</v>
      </c>
      <c r="U544" s="17" t="s">
        <v>3349</v>
      </c>
      <c r="V544" s="17">
        <v>0</v>
      </c>
      <c r="W544" s="17" t="s">
        <v>1020</v>
      </c>
      <c r="X544" s="17">
        <v>9.3905999999999992</v>
      </c>
      <c r="Y544" s="17">
        <v>2</v>
      </c>
      <c r="Z544" s="17">
        <v>2016</v>
      </c>
      <c r="AA544" s="17" t="s">
        <v>18</v>
      </c>
      <c r="AB544" s="17" t="s">
        <v>1021</v>
      </c>
    </row>
    <row r="545" spans="1:28" x14ac:dyDescent="0.25">
      <c r="A545" s="17">
        <v>7172</v>
      </c>
      <c r="B545" s="17" t="s">
        <v>3350</v>
      </c>
      <c r="C545" s="19">
        <v>42850</v>
      </c>
      <c r="D545" s="19">
        <v>42852</v>
      </c>
      <c r="E545" s="17" t="s">
        <v>4</v>
      </c>
      <c r="F545" s="17" t="s">
        <v>3351</v>
      </c>
      <c r="G545" s="17" t="s">
        <v>599</v>
      </c>
      <c r="H545" s="17" t="s">
        <v>8</v>
      </c>
      <c r="I545" s="17" t="s">
        <v>671</v>
      </c>
      <c r="J545" s="17" t="s">
        <v>869</v>
      </c>
      <c r="K545" s="17" t="s">
        <v>908</v>
      </c>
      <c r="L545" s="17">
        <v>94109</v>
      </c>
      <c r="M545" s="17" t="s">
        <v>957</v>
      </c>
      <c r="N545" s="17" t="s">
        <v>1193</v>
      </c>
      <c r="O545" s="17" t="s">
        <v>961</v>
      </c>
      <c r="P545" s="17" t="s">
        <v>962</v>
      </c>
      <c r="Q545" s="17" t="s">
        <v>1194</v>
      </c>
      <c r="R545" s="17">
        <v>107.97</v>
      </c>
      <c r="S545" s="17">
        <v>3</v>
      </c>
      <c r="T545" s="17" t="s">
        <v>1195</v>
      </c>
      <c r="U545" s="17" t="s">
        <v>1196</v>
      </c>
      <c r="V545" s="17">
        <v>0</v>
      </c>
      <c r="W545" s="17" t="s">
        <v>1020</v>
      </c>
      <c r="X545" s="17">
        <v>22.6737</v>
      </c>
      <c r="Y545" s="17">
        <v>2</v>
      </c>
      <c r="Z545" s="17">
        <v>2017</v>
      </c>
      <c r="AA545" s="17" t="s">
        <v>12</v>
      </c>
      <c r="AB545" s="17" t="s">
        <v>1036</v>
      </c>
    </row>
    <row r="546" spans="1:28" x14ac:dyDescent="0.25">
      <c r="A546" s="17">
        <v>7206</v>
      </c>
      <c r="B546" s="17" t="s">
        <v>3352</v>
      </c>
      <c r="C546" s="19">
        <v>43010</v>
      </c>
      <c r="D546" s="19">
        <v>43014</v>
      </c>
      <c r="E546" s="17" t="s">
        <v>5</v>
      </c>
      <c r="F546" s="17" t="s">
        <v>2193</v>
      </c>
      <c r="G546" s="17" t="s">
        <v>2194</v>
      </c>
      <c r="H546" s="17" t="s">
        <v>8</v>
      </c>
      <c r="I546" s="17" t="s">
        <v>671</v>
      </c>
      <c r="J546" s="17" t="s">
        <v>869</v>
      </c>
      <c r="K546" s="17" t="s">
        <v>908</v>
      </c>
      <c r="L546" s="17">
        <v>94109</v>
      </c>
      <c r="M546" s="17" t="s">
        <v>957</v>
      </c>
      <c r="N546" s="17" t="s">
        <v>1542</v>
      </c>
      <c r="O546" s="17" t="s">
        <v>959</v>
      </c>
      <c r="P546" s="17" t="s">
        <v>1115</v>
      </c>
      <c r="Q546" s="17" t="s">
        <v>1543</v>
      </c>
      <c r="R546" s="17">
        <v>17.46</v>
      </c>
      <c r="S546" s="17">
        <v>2</v>
      </c>
      <c r="T546" s="17" t="s">
        <v>1544</v>
      </c>
      <c r="U546" s="17" t="s">
        <v>2928</v>
      </c>
      <c r="V546" s="17">
        <v>0</v>
      </c>
      <c r="W546" s="17" t="s">
        <v>1020</v>
      </c>
      <c r="X546" s="17">
        <v>5.9363999999999999</v>
      </c>
      <c r="Y546" s="17">
        <v>4</v>
      </c>
      <c r="Z546" s="17">
        <v>2017</v>
      </c>
      <c r="AA546" s="17" t="s">
        <v>22</v>
      </c>
      <c r="AB546" s="17" t="s">
        <v>1036</v>
      </c>
    </row>
    <row r="547" spans="1:28" x14ac:dyDescent="0.25">
      <c r="A547" s="17">
        <v>7217</v>
      </c>
      <c r="B547" s="17" t="s">
        <v>3353</v>
      </c>
      <c r="C547" s="19">
        <v>42127</v>
      </c>
      <c r="D547" s="19">
        <v>42130</v>
      </c>
      <c r="E547" s="17" t="s">
        <v>2</v>
      </c>
      <c r="F547" s="17" t="s">
        <v>3354</v>
      </c>
      <c r="G547" s="17" t="s">
        <v>394</v>
      </c>
      <c r="H547" s="17" t="s">
        <v>8</v>
      </c>
      <c r="I547" s="17" t="s">
        <v>671</v>
      </c>
      <c r="J547" s="17" t="s">
        <v>869</v>
      </c>
      <c r="K547" s="17" t="s">
        <v>908</v>
      </c>
      <c r="L547" s="17">
        <v>94109</v>
      </c>
      <c r="M547" s="17" t="s">
        <v>957</v>
      </c>
      <c r="N547" s="17" t="s">
        <v>1037</v>
      </c>
      <c r="O547" s="17" t="s">
        <v>960</v>
      </c>
      <c r="P547" s="17" t="s">
        <v>1032</v>
      </c>
      <c r="Q547" s="17" t="s">
        <v>1038</v>
      </c>
      <c r="R547" s="17">
        <v>8.82</v>
      </c>
      <c r="S547" s="17">
        <v>3</v>
      </c>
      <c r="T547" s="17" t="s">
        <v>1039</v>
      </c>
      <c r="U547" s="17" t="s">
        <v>3355</v>
      </c>
      <c r="V547" s="17">
        <v>0</v>
      </c>
      <c r="W547" s="17" t="s">
        <v>1020</v>
      </c>
      <c r="X547" s="17">
        <v>2.5577999999999999</v>
      </c>
      <c r="Y547" s="17">
        <v>3</v>
      </c>
      <c r="Z547" s="17">
        <v>2015</v>
      </c>
      <c r="AA547" s="17" t="s">
        <v>20</v>
      </c>
      <c r="AB547" s="17" t="s">
        <v>1061</v>
      </c>
    </row>
    <row r="548" spans="1:28" x14ac:dyDescent="0.25">
      <c r="A548" s="17">
        <v>7219</v>
      </c>
      <c r="B548" s="17" t="s">
        <v>3353</v>
      </c>
      <c r="C548" s="19">
        <v>42127</v>
      </c>
      <c r="D548" s="19">
        <v>42130</v>
      </c>
      <c r="E548" s="17" t="s">
        <v>2</v>
      </c>
      <c r="F548" s="17" t="s">
        <v>3354</v>
      </c>
      <c r="G548" s="17" t="s">
        <v>394</v>
      </c>
      <c r="H548" s="17" t="s">
        <v>8</v>
      </c>
      <c r="I548" s="17" t="s">
        <v>671</v>
      </c>
      <c r="J548" s="17" t="s">
        <v>869</v>
      </c>
      <c r="K548" s="17" t="s">
        <v>908</v>
      </c>
      <c r="L548" s="17">
        <v>94109</v>
      </c>
      <c r="M548" s="17" t="s">
        <v>957</v>
      </c>
      <c r="N548" s="17" t="s">
        <v>2145</v>
      </c>
      <c r="O548" s="17" t="s">
        <v>961</v>
      </c>
      <c r="P548" s="17" t="s">
        <v>962</v>
      </c>
      <c r="Q548" s="17" t="s">
        <v>2146</v>
      </c>
      <c r="R548" s="17">
        <v>339.96</v>
      </c>
      <c r="S548" s="17">
        <v>4</v>
      </c>
      <c r="T548" s="17" t="s">
        <v>2147</v>
      </c>
      <c r="U548" s="17" t="s">
        <v>3356</v>
      </c>
      <c r="V548" s="17">
        <v>0</v>
      </c>
      <c r="W548" s="17" t="s">
        <v>1020</v>
      </c>
      <c r="X548" s="17">
        <v>122.3856</v>
      </c>
      <c r="Y548" s="17">
        <v>3</v>
      </c>
      <c r="Z548" s="17">
        <v>2015</v>
      </c>
      <c r="AA548" s="17" t="s">
        <v>20</v>
      </c>
      <c r="AB548" s="17" t="s">
        <v>1061</v>
      </c>
    </row>
    <row r="549" spans="1:28" x14ac:dyDescent="0.25">
      <c r="A549" s="17">
        <v>7355</v>
      </c>
      <c r="B549" s="17" t="s">
        <v>3357</v>
      </c>
      <c r="C549" s="19">
        <v>42772</v>
      </c>
      <c r="D549" s="19">
        <v>42779</v>
      </c>
      <c r="E549" s="17" t="s">
        <v>5</v>
      </c>
      <c r="F549" s="17" t="s">
        <v>2645</v>
      </c>
      <c r="G549" s="17" t="s">
        <v>597</v>
      </c>
      <c r="H549" s="17" t="s">
        <v>10</v>
      </c>
      <c r="I549" s="17" t="s">
        <v>671</v>
      </c>
      <c r="J549" s="17" t="s">
        <v>869</v>
      </c>
      <c r="K549" s="17" t="s">
        <v>908</v>
      </c>
      <c r="L549" s="17">
        <v>94109</v>
      </c>
      <c r="M549" s="17" t="s">
        <v>957</v>
      </c>
      <c r="N549" s="17" t="s">
        <v>2848</v>
      </c>
      <c r="O549" s="17" t="s">
        <v>960</v>
      </c>
      <c r="P549" s="17" t="s">
        <v>965</v>
      </c>
      <c r="Q549" s="17" t="s">
        <v>2849</v>
      </c>
      <c r="R549" s="17">
        <v>29.9</v>
      </c>
      <c r="S549" s="17">
        <v>5</v>
      </c>
      <c r="T549" s="17" t="s">
        <v>1409</v>
      </c>
      <c r="U549" s="17" t="s">
        <v>3358</v>
      </c>
      <c r="V549" s="17">
        <v>0</v>
      </c>
      <c r="W549" s="17" t="s">
        <v>1020</v>
      </c>
      <c r="X549" s="17">
        <v>13.455</v>
      </c>
      <c r="Y549" s="17">
        <v>7</v>
      </c>
      <c r="Z549" s="17">
        <v>2017</v>
      </c>
      <c r="AA549" s="17" t="s">
        <v>15</v>
      </c>
      <c r="AB549" s="17" t="s">
        <v>1036</v>
      </c>
    </row>
    <row r="550" spans="1:28" x14ac:dyDescent="0.25">
      <c r="A550" s="17">
        <v>7527</v>
      </c>
      <c r="B550" s="17" t="s">
        <v>3359</v>
      </c>
      <c r="C550" s="19">
        <v>43004</v>
      </c>
      <c r="D550" s="19">
        <v>43004</v>
      </c>
      <c r="E550" s="17" t="s">
        <v>3</v>
      </c>
      <c r="F550" s="17" t="s">
        <v>1023</v>
      </c>
      <c r="G550" s="17" t="s">
        <v>975</v>
      </c>
      <c r="H550" s="17" t="s">
        <v>9</v>
      </c>
      <c r="I550" s="17" t="s">
        <v>671</v>
      </c>
      <c r="J550" s="17" t="s">
        <v>869</v>
      </c>
      <c r="K550" s="17" t="s">
        <v>908</v>
      </c>
      <c r="L550" s="17">
        <v>94109</v>
      </c>
      <c r="M550" s="17" t="s">
        <v>957</v>
      </c>
      <c r="N550" s="17" t="s">
        <v>3360</v>
      </c>
      <c r="O550" s="17" t="s">
        <v>960</v>
      </c>
      <c r="P550" s="17" t="s">
        <v>1224</v>
      </c>
      <c r="Q550" s="17" t="s">
        <v>3040</v>
      </c>
      <c r="R550" s="17">
        <v>71.88</v>
      </c>
      <c r="S550" s="17">
        <v>6</v>
      </c>
      <c r="T550" s="17" t="s">
        <v>3361</v>
      </c>
      <c r="U550" s="17" t="s">
        <v>3362</v>
      </c>
      <c r="V550" s="17">
        <v>0</v>
      </c>
      <c r="W550" s="17" t="s">
        <v>1020</v>
      </c>
      <c r="X550" s="17">
        <v>33.064799999999998</v>
      </c>
      <c r="Y550" s="17">
        <v>0</v>
      </c>
      <c r="Z550" s="17">
        <v>2017</v>
      </c>
      <c r="AA550" s="17" t="s">
        <v>23</v>
      </c>
      <c r="AB550" s="17" t="s">
        <v>1036</v>
      </c>
    </row>
    <row r="551" spans="1:28" x14ac:dyDescent="0.25">
      <c r="A551" s="17">
        <v>7528</v>
      </c>
      <c r="B551" s="17" t="s">
        <v>3359</v>
      </c>
      <c r="C551" s="19">
        <v>43004</v>
      </c>
      <c r="D551" s="19">
        <v>43004</v>
      </c>
      <c r="E551" s="17" t="s">
        <v>3</v>
      </c>
      <c r="F551" s="17" t="s">
        <v>1023</v>
      </c>
      <c r="G551" s="17" t="s">
        <v>975</v>
      </c>
      <c r="H551" s="17" t="s">
        <v>9</v>
      </c>
      <c r="I551" s="17" t="s">
        <v>671</v>
      </c>
      <c r="J551" s="17" t="s">
        <v>869</v>
      </c>
      <c r="K551" s="17" t="s">
        <v>908</v>
      </c>
      <c r="L551" s="17">
        <v>94109</v>
      </c>
      <c r="M551" s="17" t="s">
        <v>957</v>
      </c>
      <c r="N551" s="17" t="s">
        <v>3363</v>
      </c>
      <c r="O551" s="17" t="s">
        <v>959</v>
      </c>
      <c r="P551" s="17" t="s">
        <v>1115</v>
      </c>
      <c r="Q551" s="17" t="s">
        <v>3364</v>
      </c>
      <c r="R551" s="17">
        <v>9.24</v>
      </c>
      <c r="S551" s="17">
        <v>3</v>
      </c>
      <c r="T551" s="17" t="s">
        <v>1863</v>
      </c>
      <c r="U551" s="17" t="s">
        <v>3365</v>
      </c>
      <c r="V551" s="17">
        <v>0</v>
      </c>
      <c r="W551" s="17" t="s">
        <v>1020</v>
      </c>
      <c r="X551" s="17">
        <v>2.9567999999999999</v>
      </c>
      <c r="Y551" s="17">
        <v>0</v>
      </c>
      <c r="Z551" s="17">
        <v>2017</v>
      </c>
      <c r="AA551" s="17" t="s">
        <v>23</v>
      </c>
      <c r="AB551" s="17" t="s">
        <v>1036</v>
      </c>
    </row>
    <row r="552" spans="1:28" x14ac:dyDescent="0.25">
      <c r="A552" s="17">
        <v>7529</v>
      </c>
      <c r="B552" s="17" t="s">
        <v>3359</v>
      </c>
      <c r="C552" s="19">
        <v>43004</v>
      </c>
      <c r="D552" s="19">
        <v>43004</v>
      </c>
      <c r="E552" s="17" t="s">
        <v>3</v>
      </c>
      <c r="F552" s="17" t="s">
        <v>1023</v>
      </c>
      <c r="G552" s="17" t="s">
        <v>975</v>
      </c>
      <c r="H552" s="17" t="s">
        <v>9</v>
      </c>
      <c r="I552" s="17" t="s">
        <v>671</v>
      </c>
      <c r="J552" s="17" t="s">
        <v>869</v>
      </c>
      <c r="K552" s="17" t="s">
        <v>908</v>
      </c>
      <c r="L552" s="17">
        <v>94109</v>
      </c>
      <c r="M552" s="17" t="s">
        <v>957</v>
      </c>
      <c r="N552" s="17" t="s">
        <v>2733</v>
      </c>
      <c r="O552" s="17" t="s">
        <v>960</v>
      </c>
      <c r="P552" s="17" t="s">
        <v>965</v>
      </c>
      <c r="Q552" s="17" t="s">
        <v>2734</v>
      </c>
      <c r="R552" s="17">
        <v>35.880000000000003</v>
      </c>
      <c r="S552" s="17">
        <v>6</v>
      </c>
      <c r="T552" s="17" t="s">
        <v>1409</v>
      </c>
      <c r="U552" s="17" t="s">
        <v>3366</v>
      </c>
      <c r="V552" s="17">
        <v>0</v>
      </c>
      <c r="W552" s="17" t="s">
        <v>1020</v>
      </c>
      <c r="X552" s="17">
        <v>16.146000000000001</v>
      </c>
      <c r="Y552" s="17">
        <v>0</v>
      </c>
      <c r="Z552" s="17">
        <v>2017</v>
      </c>
      <c r="AA552" s="17" t="s">
        <v>23</v>
      </c>
      <c r="AB552" s="17" t="s">
        <v>1036</v>
      </c>
    </row>
    <row r="553" spans="1:28" x14ac:dyDescent="0.25">
      <c r="A553" s="17">
        <v>7538</v>
      </c>
      <c r="B553" s="17" t="s">
        <v>3367</v>
      </c>
      <c r="C553" s="19">
        <v>42419</v>
      </c>
      <c r="D553" s="19">
        <v>42422</v>
      </c>
      <c r="E553" s="17" t="s">
        <v>4</v>
      </c>
      <c r="F553" s="17" t="s">
        <v>3368</v>
      </c>
      <c r="G553" s="17" t="s">
        <v>278</v>
      </c>
      <c r="H553" s="17" t="s">
        <v>8</v>
      </c>
      <c r="I553" s="17" t="s">
        <v>671</v>
      </c>
      <c r="J553" s="17" t="s">
        <v>869</v>
      </c>
      <c r="K553" s="17" t="s">
        <v>908</v>
      </c>
      <c r="L553" s="17">
        <v>94109</v>
      </c>
      <c r="M553" s="17" t="s">
        <v>957</v>
      </c>
      <c r="N553" s="17" t="s">
        <v>3369</v>
      </c>
      <c r="O553" s="17" t="s">
        <v>960</v>
      </c>
      <c r="P553" s="17" t="s">
        <v>965</v>
      </c>
      <c r="Q553" s="17" t="s">
        <v>3370</v>
      </c>
      <c r="R553" s="17">
        <v>70.88</v>
      </c>
      <c r="S553" s="17">
        <v>2</v>
      </c>
      <c r="T553" s="17" t="s">
        <v>3371</v>
      </c>
      <c r="U553" s="17" t="s">
        <v>3372</v>
      </c>
      <c r="V553" s="17">
        <v>0</v>
      </c>
      <c r="W553" s="17" t="s">
        <v>1020</v>
      </c>
      <c r="X553" s="17">
        <v>33.313600000000001</v>
      </c>
      <c r="Y553" s="17">
        <v>3</v>
      </c>
      <c r="Z553" s="17">
        <v>2016</v>
      </c>
      <c r="AA553" s="17" t="s">
        <v>15</v>
      </c>
      <c r="AB553" s="17" t="s">
        <v>1021</v>
      </c>
    </row>
    <row r="554" spans="1:28" x14ac:dyDescent="0.25">
      <c r="A554" s="17">
        <v>7723</v>
      </c>
      <c r="B554" s="17" t="s">
        <v>3373</v>
      </c>
      <c r="C554" s="19">
        <v>42841</v>
      </c>
      <c r="D554" s="19">
        <v>42845</v>
      </c>
      <c r="E554" s="17" t="s">
        <v>5</v>
      </c>
      <c r="F554" s="17" t="s">
        <v>3374</v>
      </c>
      <c r="G554" s="17" t="s">
        <v>322</v>
      </c>
      <c r="H554" s="17" t="s">
        <v>10</v>
      </c>
      <c r="I554" s="17" t="s">
        <v>671</v>
      </c>
      <c r="J554" s="17" t="s">
        <v>869</v>
      </c>
      <c r="K554" s="17" t="s">
        <v>908</v>
      </c>
      <c r="L554" s="17">
        <v>94109</v>
      </c>
      <c r="M554" s="17" t="s">
        <v>957</v>
      </c>
      <c r="N554" s="17" t="s">
        <v>3375</v>
      </c>
      <c r="O554" s="17" t="s">
        <v>960</v>
      </c>
      <c r="P554" s="17" t="s">
        <v>973</v>
      </c>
      <c r="Q554" s="17" t="s">
        <v>3376</v>
      </c>
      <c r="R554" s="17">
        <v>40.74</v>
      </c>
      <c r="S554" s="17">
        <v>3</v>
      </c>
      <c r="T554" s="17" t="s">
        <v>2762</v>
      </c>
      <c r="U554" s="17" t="s">
        <v>3377</v>
      </c>
      <c r="V554" s="17">
        <v>0</v>
      </c>
      <c r="W554" s="17" t="s">
        <v>1020</v>
      </c>
      <c r="X554" s="17">
        <v>12.222</v>
      </c>
      <c r="Y554" s="17">
        <v>4</v>
      </c>
      <c r="Z554" s="17">
        <v>2017</v>
      </c>
      <c r="AA554" s="17" t="s">
        <v>12</v>
      </c>
      <c r="AB554" s="17" t="s">
        <v>1036</v>
      </c>
    </row>
    <row r="555" spans="1:28" x14ac:dyDescent="0.25">
      <c r="A555" s="17">
        <v>7775</v>
      </c>
      <c r="B555" s="17" t="s">
        <v>3378</v>
      </c>
      <c r="C555" s="19">
        <v>42473</v>
      </c>
      <c r="D555" s="19">
        <v>42475</v>
      </c>
      <c r="E555" s="17" t="s">
        <v>2</v>
      </c>
      <c r="F555" s="17" t="s">
        <v>2732</v>
      </c>
      <c r="G555" s="17" t="s">
        <v>615</v>
      </c>
      <c r="H555" s="17" t="s">
        <v>8</v>
      </c>
      <c r="I555" s="17" t="s">
        <v>671</v>
      </c>
      <c r="J555" s="17" t="s">
        <v>869</v>
      </c>
      <c r="K555" s="17" t="s">
        <v>908</v>
      </c>
      <c r="L555" s="17">
        <v>94109</v>
      </c>
      <c r="M555" s="17" t="s">
        <v>957</v>
      </c>
      <c r="N555" s="17" t="s">
        <v>3379</v>
      </c>
      <c r="O555" s="17" t="s">
        <v>960</v>
      </c>
      <c r="P555" s="17" t="s">
        <v>1224</v>
      </c>
      <c r="Q555" s="17" t="s">
        <v>3380</v>
      </c>
      <c r="R555" s="17">
        <v>6.12</v>
      </c>
      <c r="S555" s="17">
        <v>3</v>
      </c>
      <c r="T555" s="17" t="s">
        <v>3381</v>
      </c>
      <c r="U555" s="17" t="s">
        <v>3382</v>
      </c>
      <c r="V555" s="17">
        <v>0</v>
      </c>
      <c r="W555" s="17" t="s">
        <v>1020</v>
      </c>
      <c r="X555" s="17">
        <v>2.8763999999999998</v>
      </c>
      <c r="Y555" s="17">
        <v>2</v>
      </c>
      <c r="Z555" s="17">
        <v>2016</v>
      </c>
      <c r="AA555" s="17" t="s">
        <v>12</v>
      </c>
      <c r="AB555" s="17" t="s">
        <v>1021</v>
      </c>
    </row>
    <row r="556" spans="1:28" x14ac:dyDescent="0.25">
      <c r="A556" s="17">
        <v>7820</v>
      </c>
      <c r="B556" s="17" t="s">
        <v>3383</v>
      </c>
      <c r="C556" s="19">
        <v>42761</v>
      </c>
      <c r="D556" s="19">
        <v>42765</v>
      </c>
      <c r="E556" s="17" t="s">
        <v>5</v>
      </c>
      <c r="F556" s="17" t="s">
        <v>3384</v>
      </c>
      <c r="G556" s="17" t="s">
        <v>127</v>
      </c>
      <c r="H556" s="17" t="s">
        <v>8</v>
      </c>
      <c r="I556" s="17" t="s">
        <v>671</v>
      </c>
      <c r="J556" s="17" t="s">
        <v>869</v>
      </c>
      <c r="K556" s="17" t="s">
        <v>908</v>
      </c>
      <c r="L556" s="17">
        <v>94109</v>
      </c>
      <c r="M556" s="17" t="s">
        <v>957</v>
      </c>
      <c r="N556" s="17" t="s">
        <v>3385</v>
      </c>
      <c r="O556" s="17" t="s">
        <v>960</v>
      </c>
      <c r="P556" s="17" t="s">
        <v>1075</v>
      </c>
      <c r="Q556" s="17" t="s">
        <v>3386</v>
      </c>
      <c r="R556" s="17">
        <v>11.84</v>
      </c>
      <c r="S556" s="17">
        <v>8</v>
      </c>
      <c r="T556" s="17" t="s">
        <v>3387</v>
      </c>
      <c r="U556" s="17" t="s">
        <v>3388</v>
      </c>
      <c r="V556" s="17">
        <v>0</v>
      </c>
      <c r="W556" s="17" t="s">
        <v>1020</v>
      </c>
      <c r="X556" s="17">
        <v>5.6832000000000003</v>
      </c>
      <c r="Y556" s="17">
        <v>4</v>
      </c>
      <c r="Z556" s="17">
        <v>2017</v>
      </c>
      <c r="AA556" s="17" t="s">
        <v>16</v>
      </c>
      <c r="AB556" s="17" t="s">
        <v>1036</v>
      </c>
    </row>
    <row r="557" spans="1:28" x14ac:dyDescent="0.25">
      <c r="A557" s="17">
        <v>8068</v>
      </c>
      <c r="B557" s="17" t="s">
        <v>3389</v>
      </c>
      <c r="C557" s="19">
        <v>42297</v>
      </c>
      <c r="D557" s="19">
        <v>42301</v>
      </c>
      <c r="E557" s="17" t="s">
        <v>5</v>
      </c>
      <c r="F557" s="17" t="s">
        <v>1246</v>
      </c>
      <c r="G557" s="17" t="s">
        <v>494</v>
      </c>
      <c r="H557" s="17" t="s">
        <v>9</v>
      </c>
      <c r="I557" s="17" t="s">
        <v>671</v>
      </c>
      <c r="J557" s="17" t="s">
        <v>869</v>
      </c>
      <c r="K557" s="17" t="s">
        <v>908</v>
      </c>
      <c r="L557" s="17">
        <v>94109</v>
      </c>
      <c r="M557" s="17" t="s">
        <v>957</v>
      </c>
      <c r="N557" s="17" t="s">
        <v>3390</v>
      </c>
      <c r="O557" s="17" t="s">
        <v>961</v>
      </c>
      <c r="P557" s="17" t="s">
        <v>962</v>
      </c>
      <c r="Q557" s="17" t="s">
        <v>3391</v>
      </c>
      <c r="R557" s="17">
        <v>239.97</v>
      </c>
      <c r="S557" s="17">
        <v>3</v>
      </c>
      <c r="T557" s="17" t="s">
        <v>1448</v>
      </c>
      <c r="U557" s="17" t="s">
        <v>2210</v>
      </c>
      <c r="V557" s="17">
        <v>0</v>
      </c>
      <c r="W557" s="17" t="s">
        <v>1020</v>
      </c>
      <c r="X557" s="17">
        <v>86.389200000000002</v>
      </c>
      <c r="Y557" s="17">
        <v>4</v>
      </c>
      <c r="Z557" s="17">
        <v>2015</v>
      </c>
      <c r="AA557" s="17" t="s">
        <v>22</v>
      </c>
      <c r="AB557" s="17" t="s">
        <v>1061</v>
      </c>
    </row>
    <row r="558" spans="1:28" x14ac:dyDescent="0.25">
      <c r="A558" s="17">
        <v>8069</v>
      </c>
      <c r="B558" s="17" t="s">
        <v>3389</v>
      </c>
      <c r="C558" s="19">
        <v>42297</v>
      </c>
      <c r="D558" s="19">
        <v>42301</v>
      </c>
      <c r="E558" s="17" t="s">
        <v>5</v>
      </c>
      <c r="F558" s="17" t="s">
        <v>1246</v>
      </c>
      <c r="G558" s="17" t="s">
        <v>494</v>
      </c>
      <c r="H558" s="17" t="s">
        <v>9</v>
      </c>
      <c r="I558" s="17" t="s">
        <v>671</v>
      </c>
      <c r="J558" s="17" t="s">
        <v>869</v>
      </c>
      <c r="K558" s="17" t="s">
        <v>908</v>
      </c>
      <c r="L558" s="17">
        <v>94109</v>
      </c>
      <c r="M558" s="17" t="s">
        <v>957</v>
      </c>
      <c r="N558" s="17" t="s">
        <v>3392</v>
      </c>
      <c r="O558" s="17" t="s">
        <v>959</v>
      </c>
      <c r="P558" s="17" t="s">
        <v>1115</v>
      </c>
      <c r="Q558" s="17" t="s">
        <v>3393</v>
      </c>
      <c r="R558" s="17">
        <v>16.02</v>
      </c>
      <c r="S558" s="17">
        <v>6</v>
      </c>
      <c r="T558" s="17" t="s">
        <v>3009</v>
      </c>
      <c r="U558" s="17" t="s">
        <v>3394</v>
      </c>
      <c r="V558" s="17">
        <v>0</v>
      </c>
      <c r="W558" s="17" t="s">
        <v>1020</v>
      </c>
      <c r="X558" s="17">
        <v>6.0876000000000001</v>
      </c>
      <c r="Y558" s="17">
        <v>4</v>
      </c>
      <c r="Z558" s="17">
        <v>2015</v>
      </c>
      <c r="AA558" s="17" t="s">
        <v>22</v>
      </c>
      <c r="AB558" s="17" t="s">
        <v>1061</v>
      </c>
    </row>
    <row r="559" spans="1:28" x14ac:dyDescent="0.25">
      <c r="A559" s="17">
        <v>8524</v>
      </c>
      <c r="B559" s="17" t="s">
        <v>3395</v>
      </c>
      <c r="C559" s="19">
        <v>42999</v>
      </c>
      <c r="D559" s="19">
        <v>43003</v>
      </c>
      <c r="E559" s="17" t="s">
        <v>5</v>
      </c>
      <c r="F559" s="17" t="s">
        <v>3396</v>
      </c>
      <c r="G559" s="17" t="s">
        <v>218</v>
      </c>
      <c r="H559" s="17" t="s">
        <v>8</v>
      </c>
      <c r="I559" s="17" t="s">
        <v>671</v>
      </c>
      <c r="J559" s="17" t="s">
        <v>869</v>
      </c>
      <c r="K559" s="17" t="s">
        <v>908</v>
      </c>
      <c r="L559" s="17">
        <v>94109</v>
      </c>
      <c r="M559" s="17" t="s">
        <v>957</v>
      </c>
      <c r="N559" s="17" t="s">
        <v>3397</v>
      </c>
      <c r="O559" s="17" t="s">
        <v>960</v>
      </c>
      <c r="P559" s="17" t="s">
        <v>965</v>
      </c>
      <c r="Q559" s="17" t="s">
        <v>3398</v>
      </c>
      <c r="R559" s="17">
        <v>55.86</v>
      </c>
      <c r="S559" s="17">
        <v>7</v>
      </c>
      <c r="T559" s="17" t="s">
        <v>3399</v>
      </c>
      <c r="U559" s="17" t="s">
        <v>3400</v>
      </c>
      <c r="V559" s="17">
        <v>0</v>
      </c>
      <c r="W559" s="17" t="s">
        <v>1020</v>
      </c>
      <c r="X559" s="17">
        <v>27.93</v>
      </c>
      <c r="Y559" s="17">
        <v>4</v>
      </c>
      <c r="Z559" s="17">
        <v>2017</v>
      </c>
      <c r="AA559" s="17" t="s">
        <v>23</v>
      </c>
      <c r="AB559" s="17" t="s">
        <v>1036</v>
      </c>
    </row>
    <row r="560" spans="1:28" x14ac:dyDescent="0.25">
      <c r="A560" s="17">
        <v>8945</v>
      </c>
      <c r="B560" s="17" t="s">
        <v>3401</v>
      </c>
      <c r="C560" s="19">
        <v>41980</v>
      </c>
      <c r="D560" s="19">
        <v>41981</v>
      </c>
      <c r="E560" s="17" t="s">
        <v>2</v>
      </c>
      <c r="F560" s="17" t="s">
        <v>3402</v>
      </c>
      <c r="G560" s="17" t="s">
        <v>238</v>
      </c>
      <c r="H560" s="17" t="s">
        <v>10</v>
      </c>
      <c r="I560" s="17" t="s">
        <v>671</v>
      </c>
      <c r="J560" s="17" t="s">
        <v>869</v>
      </c>
      <c r="K560" s="17" t="s">
        <v>908</v>
      </c>
      <c r="L560" s="17">
        <v>94109</v>
      </c>
      <c r="M560" s="17" t="s">
        <v>957</v>
      </c>
      <c r="N560" s="17" t="s">
        <v>3403</v>
      </c>
      <c r="O560" s="17" t="s">
        <v>960</v>
      </c>
      <c r="P560" s="17" t="s">
        <v>965</v>
      </c>
      <c r="Q560" s="17" t="s">
        <v>3404</v>
      </c>
      <c r="R560" s="17">
        <v>164.88</v>
      </c>
      <c r="S560" s="17">
        <v>3</v>
      </c>
      <c r="T560" s="17" t="s">
        <v>1772</v>
      </c>
      <c r="U560" s="17" t="s">
        <v>3405</v>
      </c>
      <c r="V560" s="17">
        <v>0</v>
      </c>
      <c r="W560" s="17" t="s">
        <v>1020</v>
      </c>
      <c r="X560" s="17">
        <v>80.791200000000003</v>
      </c>
      <c r="Y560" s="17">
        <v>1</v>
      </c>
      <c r="Z560" s="17">
        <v>2014</v>
      </c>
      <c r="AA560" s="17" t="s">
        <v>14</v>
      </c>
      <c r="AB560" s="17" t="s">
        <v>1079</v>
      </c>
    </row>
    <row r="561" spans="1:28" x14ac:dyDescent="0.25">
      <c r="A561" s="17">
        <v>9123</v>
      </c>
      <c r="B561" s="17" t="s">
        <v>3406</v>
      </c>
      <c r="C561" s="19">
        <v>43063</v>
      </c>
      <c r="D561" s="19">
        <v>43063</v>
      </c>
      <c r="E561" s="17" t="s">
        <v>3</v>
      </c>
      <c r="F561" s="17" t="s">
        <v>3407</v>
      </c>
      <c r="G561" s="17" t="s">
        <v>3408</v>
      </c>
      <c r="H561" s="17" t="s">
        <v>8</v>
      </c>
      <c r="I561" s="17" t="s">
        <v>671</v>
      </c>
      <c r="J561" s="17" t="s">
        <v>869</v>
      </c>
      <c r="K561" s="17" t="s">
        <v>908</v>
      </c>
      <c r="L561" s="17">
        <v>94109</v>
      </c>
      <c r="M561" s="17" t="s">
        <v>957</v>
      </c>
      <c r="N561" s="17" t="s">
        <v>3409</v>
      </c>
      <c r="O561" s="17" t="s">
        <v>960</v>
      </c>
      <c r="P561" s="17" t="s">
        <v>965</v>
      </c>
      <c r="Q561" s="17" t="s">
        <v>3410</v>
      </c>
      <c r="R561" s="17">
        <v>7.78</v>
      </c>
      <c r="S561" s="17">
        <v>1</v>
      </c>
      <c r="T561" s="17" t="s">
        <v>3132</v>
      </c>
      <c r="U561" s="17" t="s">
        <v>3411</v>
      </c>
      <c r="V561" s="17">
        <v>0</v>
      </c>
      <c r="W561" s="17" t="s">
        <v>1020</v>
      </c>
      <c r="X561" s="17">
        <v>3.5009999999999999</v>
      </c>
      <c r="Y561" s="17">
        <v>0</v>
      </c>
      <c r="Z561" s="17">
        <v>2017</v>
      </c>
      <c r="AA561" s="17" t="s">
        <v>21</v>
      </c>
      <c r="AB561" s="17" t="s">
        <v>1036</v>
      </c>
    </row>
    <row r="562" spans="1:28" x14ac:dyDescent="0.25">
      <c r="A562" s="17">
        <v>9247</v>
      </c>
      <c r="B562" s="17" t="s">
        <v>3412</v>
      </c>
      <c r="C562" s="19">
        <v>42877</v>
      </c>
      <c r="D562" s="19">
        <v>42881</v>
      </c>
      <c r="E562" s="17" t="s">
        <v>5</v>
      </c>
      <c r="F562" s="17" t="s">
        <v>1597</v>
      </c>
      <c r="G562" s="17" t="s">
        <v>657</v>
      </c>
      <c r="H562" s="17" t="s">
        <v>10</v>
      </c>
      <c r="I562" s="17" t="s">
        <v>671</v>
      </c>
      <c r="J562" s="17" t="s">
        <v>869</v>
      </c>
      <c r="K562" s="17" t="s">
        <v>908</v>
      </c>
      <c r="L562" s="17">
        <v>94109</v>
      </c>
      <c r="M562" s="17" t="s">
        <v>957</v>
      </c>
      <c r="N562" s="17" t="s">
        <v>3413</v>
      </c>
      <c r="O562" s="17" t="s">
        <v>960</v>
      </c>
      <c r="P562" s="17" t="s">
        <v>1032</v>
      </c>
      <c r="Q562" s="17" t="s">
        <v>3414</v>
      </c>
      <c r="R562" s="17">
        <v>9.84</v>
      </c>
      <c r="S562" s="17">
        <v>3</v>
      </c>
      <c r="T562" s="17" t="s">
        <v>1143</v>
      </c>
      <c r="U562" s="17" t="s">
        <v>1311</v>
      </c>
      <c r="V562" s="17">
        <v>0</v>
      </c>
      <c r="W562" s="17" t="s">
        <v>1020</v>
      </c>
      <c r="X562" s="17">
        <v>2.8536000000000001</v>
      </c>
      <c r="Y562" s="17">
        <v>4</v>
      </c>
      <c r="Z562" s="17">
        <v>2017</v>
      </c>
      <c r="AA562" s="17" t="s">
        <v>20</v>
      </c>
      <c r="AB562" s="17" t="s">
        <v>1036</v>
      </c>
    </row>
    <row r="563" spans="1:28" x14ac:dyDescent="0.25">
      <c r="A563" s="17">
        <v>9248</v>
      </c>
      <c r="B563" s="17" t="s">
        <v>3412</v>
      </c>
      <c r="C563" s="19">
        <v>42877</v>
      </c>
      <c r="D563" s="19">
        <v>42881</v>
      </c>
      <c r="E563" s="17" t="s">
        <v>5</v>
      </c>
      <c r="F563" s="17" t="s">
        <v>1597</v>
      </c>
      <c r="G563" s="17" t="s">
        <v>657</v>
      </c>
      <c r="H563" s="17" t="s">
        <v>10</v>
      </c>
      <c r="I563" s="17" t="s">
        <v>671</v>
      </c>
      <c r="J563" s="17" t="s">
        <v>869</v>
      </c>
      <c r="K563" s="17" t="s">
        <v>908</v>
      </c>
      <c r="L563" s="17">
        <v>94109</v>
      </c>
      <c r="M563" s="17" t="s">
        <v>957</v>
      </c>
      <c r="N563" s="17" t="s">
        <v>2646</v>
      </c>
      <c r="O563" s="17" t="s">
        <v>960</v>
      </c>
      <c r="P563" s="17" t="s">
        <v>1032</v>
      </c>
      <c r="Q563" s="17" t="s">
        <v>2647</v>
      </c>
      <c r="R563" s="17">
        <v>2.78</v>
      </c>
      <c r="S563" s="17">
        <v>1</v>
      </c>
      <c r="T563" s="17" t="s">
        <v>2648</v>
      </c>
      <c r="U563" s="17" t="s">
        <v>3415</v>
      </c>
      <c r="V563" s="17">
        <v>0</v>
      </c>
      <c r="W563" s="17" t="s">
        <v>1020</v>
      </c>
      <c r="X563" s="17">
        <v>0.7228</v>
      </c>
      <c r="Y563" s="17">
        <v>4</v>
      </c>
      <c r="Z563" s="17">
        <v>2017</v>
      </c>
      <c r="AA563" s="17" t="s">
        <v>20</v>
      </c>
      <c r="AB563" s="17" t="s">
        <v>1036</v>
      </c>
    </row>
    <row r="564" spans="1:28" x14ac:dyDescent="0.25">
      <c r="A564" s="17">
        <v>9290</v>
      </c>
      <c r="B564" s="17" t="s">
        <v>3416</v>
      </c>
      <c r="C564" s="19">
        <v>41752</v>
      </c>
      <c r="D564" s="19">
        <v>41755</v>
      </c>
      <c r="E564" s="17" t="s">
        <v>4</v>
      </c>
      <c r="F564" s="17" t="s">
        <v>3417</v>
      </c>
      <c r="G564" s="17" t="s">
        <v>972</v>
      </c>
      <c r="H564" s="17" t="s">
        <v>10</v>
      </c>
      <c r="I564" s="17" t="s">
        <v>671</v>
      </c>
      <c r="J564" s="17" t="s">
        <v>869</v>
      </c>
      <c r="K564" s="17" t="s">
        <v>908</v>
      </c>
      <c r="L564" s="17">
        <v>94109</v>
      </c>
      <c r="M564" s="17" t="s">
        <v>957</v>
      </c>
      <c r="N564" s="17" t="s">
        <v>3418</v>
      </c>
      <c r="O564" s="17" t="s">
        <v>960</v>
      </c>
      <c r="P564" s="17" t="s">
        <v>965</v>
      </c>
      <c r="Q564" s="17" t="s">
        <v>3419</v>
      </c>
      <c r="R564" s="17">
        <v>48.91</v>
      </c>
      <c r="S564" s="17">
        <v>1</v>
      </c>
      <c r="T564" s="17" t="s">
        <v>2602</v>
      </c>
      <c r="U564" s="17" t="s">
        <v>3420</v>
      </c>
      <c r="V564" s="17">
        <v>0</v>
      </c>
      <c r="W564" s="17" t="s">
        <v>1020</v>
      </c>
      <c r="X564" s="17">
        <v>22.9877</v>
      </c>
      <c r="Y564" s="17">
        <v>3</v>
      </c>
      <c r="Z564" s="17">
        <v>2014</v>
      </c>
      <c r="AA564" s="17" t="s">
        <v>12</v>
      </c>
      <c r="AB564" s="17" t="s">
        <v>1079</v>
      </c>
    </row>
    <row r="565" spans="1:28" x14ac:dyDescent="0.25">
      <c r="A565" s="17">
        <v>9502</v>
      </c>
      <c r="B565" s="17" t="s">
        <v>3421</v>
      </c>
      <c r="C565" s="19">
        <v>42328</v>
      </c>
      <c r="D565" s="19">
        <v>42332</v>
      </c>
      <c r="E565" s="17" t="s">
        <v>5</v>
      </c>
      <c r="F565" s="17" t="s">
        <v>3422</v>
      </c>
      <c r="G565" s="17" t="s">
        <v>3423</v>
      </c>
      <c r="H565" s="17" t="s">
        <v>8</v>
      </c>
      <c r="I565" s="17" t="s">
        <v>671</v>
      </c>
      <c r="J565" s="17" t="s">
        <v>869</v>
      </c>
      <c r="K565" s="17" t="s">
        <v>908</v>
      </c>
      <c r="L565" s="17">
        <v>94109</v>
      </c>
      <c r="M565" s="17" t="s">
        <v>957</v>
      </c>
      <c r="N565" s="17" t="s">
        <v>3424</v>
      </c>
      <c r="O565" s="17" t="s">
        <v>959</v>
      </c>
      <c r="P565" s="17" t="s">
        <v>1115</v>
      </c>
      <c r="Q565" s="17" t="s">
        <v>3425</v>
      </c>
      <c r="R565" s="17">
        <v>32.04</v>
      </c>
      <c r="S565" s="17">
        <v>3</v>
      </c>
      <c r="T565" s="17" t="s">
        <v>1835</v>
      </c>
      <c r="U565" s="17" t="s">
        <v>3426</v>
      </c>
      <c r="V565" s="17">
        <v>0</v>
      </c>
      <c r="W565" s="17" t="s">
        <v>1020</v>
      </c>
      <c r="X565" s="17">
        <v>8.01</v>
      </c>
      <c r="Y565" s="17">
        <v>4</v>
      </c>
      <c r="Z565" s="17">
        <v>2015</v>
      </c>
      <c r="AA565" s="17" t="s">
        <v>21</v>
      </c>
      <c r="AB565" s="17" t="s">
        <v>1061</v>
      </c>
    </row>
    <row r="566" spans="1:28" x14ac:dyDescent="0.25">
      <c r="A566" s="17">
        <v>9664</v>
      </c>
      <c r="B566" s="17" t="s">
        <v>3427</v>
      </c>
      <c r="C566" s="19">
        <v>42978</v>
      </c>
      <c r="D566" s="19">
        <v>42983</v>
      </c>
      <c r="E566" s="17" t="s">
        <v>5</v>
      </c>
      <c r="F566" s="17" t="s">
        <v>3428</v>
      </c>
      <c r="G566" s="17" t="s">
        <v>447</v>
      </c>
      <c r="H566" s="17" t="s">
        <v>8</v>
      </c>
      <c r="I566" s="17" t="s">
        <v>671</v>
      </c>
      <c r="J566" s="17" t="s">
        <v>869</v>
      </c>
      <c r="K566" s="17" t="s">
        <v>908</v>
      </c>
      <c r="L566" s="17">
        <v>94109</v>
      </c>
      <c r="M566" s="17" t="s">
        <v>957</v>
      </c>
      <c r="N566" s="17" t="s">
        <v>3125</v>
      </c>
      <c r="O566" s="17" t="s">
        <v>960</v>
      </c>
      <c r="P566" s="17" t="s">
        <v>977</v>
      </c>
      <c r="Q566" s="17" t="s">
        <v>3126</v>
      </c>
      <c r="R566" s="17">
        <v>193.95</v>
      </c>
      <c r="S566" s="17">
        <v>3</v>
      </c>
      <c r="T566" s="17" t="s">
        <v>3127</v>
      </c>
      <c r="U566" s="17" t="s">
        <v>3429</v>
      </c>
      <c r="V566" s="17">
        <v>0</v>
      </c>
      <c r="W566" s="17" t="s">
        <v>1020</v>
      </c>
      <c r="X566" s="17">
        <v>9.6974999999999998</v>
      </c>
      <c r="Y566" s="17">
        <v>5</v>
      </c>
      <c r="Z566" s="17">
        <v>2017</v>
      </c>
      <c r="AA566" s="17" t="s">
        <v>13</v>
      </c>
      <c r="AB566" s="17" t="s">
        <v>1036</v>
      </c>
    </row>
    <row r="567" spans="1:28" x14ac:dyDescent="0.25">
      <c r="A567" s="17">
        <v>9855</v>
      </c>
      <c r="B567" s="17" t="s">
        <v>3430</v>
      </c>
      <c r="C567" s="19">
        <v>42905</v>
      </c>
      <c r="D567" s="19">
        <v>42909</v>
      </c>
      <c r="E567" s="17" t="s">
        <v>5</v>
      </c>
      <c r="F567" s="17" t="s">
        <v>2480</v>
      </c>
      <c r="G567" s="17" t="s">
        <v>2481</v>
      </c>
      <c r="H567" s="17" t="s">
        <v>8</v>
      </c>
      <c r="I567" s="17" t="s">
        <v>671</v>
      </c>
      <c r="J567" s="17" t="s">
        <v>869</v>
      </c>
      <c r="K567" s="17" t="s">
        <v>908</v>
      </c>
      <c r="L567" s="17">
        <v>94109</v>
      </c>
      <c r="M567" s="17" t="s">
        <v>957</v>
      </c>
      <c r="N567" s="17" t="s">
        <v>3431</v>
      </c>
      <c r="O567" s="17" t="s">
        <v>959</v>
      </c>
      <c r="P567" s="17" t="s">
        <v>1115</v>
      </c>
      <c r="Q567" s="17" t="s">
        <v>3432</v>
      </c>
      <c r="R567" s="17">
        <v>50.32</v>
      </c>
      <c r="S567" s="17">
        <v>4</v>
      </c>
      <c r="T567" s="17" t="s">
        <v>3433</v>
      </c>
      <c r="U567" s="17" t="s">
        <v>3434</v>
      </c>
      <c r="V567" s="17">
        <v>0</v>
      </c>
      <c r="W567" s="17" t="s">
        <v>1020</v>
      </c>
      <c r="X567" s="17">
        <v>21.134399999999999</v>
      </c>
      <c r="Y567" s="17">
        <v>4</v>
      </c>
      <c r="Z567" s="17">
        <v>2017</v>
      </c>
      <c r="AA567" s="17" t="s">
        <v>18</v>
      </c>
      <c r="AB567" s="17" t="s">
        <v>1036</v>
      </c>
    </row>
    <row r="568" spans="1:28" x14ac:dyDescent="0.25">
      <c r="A568" s="17">
        <v>9856</v>
      </c>
      <c r="B568" s="17" t="s">
        <v>3430</v>
      </c>
      <c r="C568" s="19">
        <v>42905</v>
      </c>
      <c r="D568" s="19">
        <v>42909</v>
      </c>
      <c r="E568" s="17" t="s">
        <v>5</v>
      </c>
      <c r="F568" s="17" t="s">
        <v>2480</v>
      </c>
      <c r="G568" s="17" t="s">
        <v>2481</v>
      </c>
      <c r="H568" s="17" t="s">
        <v>8</v>
      </c>
      <c r="I568" s="17" t="s">
        <v>671</v>
      </c>
      <c r="J568" s="17" t="s">
        <v>869</v>
      </c>
      <c r="K568" s="17" t="s">
        <v>908</v>
      </c>
      <c r="L568" s="17">
        <v>94109</v>
      </c>
      <c r="M568" s="17" t="s">
        <v>957</v>
      </c>
      <c r="N568" s="17" t="s">
        <v>3435</v>
      </c>
      <c r="O568" s="17" t="s">
        <v>960</v>
      </c>
      <c r="P568" s="17" t="s">
        <v>965</v>
      </c>
      <c r="Q568" s="17" t="s">
        <v>3436</v>
      </c>
      <c r="R568" s="17">
        <v>24.56</v>
      </c>
      <c r="S568" s="17">
        <v>2</v>
      </c>
      <c r="T568" s="17" t="s">
        <v>1802</v>
      </c>
      <c r="U568" s="17" t="s">
        <v>3437</v>
      </c>
      <c r="V568" s="17">
        <v>0</v>
      </c>
      <c r="W568" s="17" t="s">
        <v>1020</v>
      </c>
      <c r="X568" s="17">
        <v>11.543200000000001</v>
      </c>
      <c r="Y568" s="17">
        <v>4</v>
      </c>
      <c r="Z568" s="17">
        <v>2017</v>
      </c>
      <c r="AA568" s="17" t="s">
        <v>18</v>
      </c>
      <c r="AB568" s="17" t="s">
        <v>1036</v>
      </c>
    </row>
    <row r="569" spans="1:28" x14ac:dyDescent="0.25">
      <c r="A569" s="17">
        <v>271</v>
      </c>
      <c r="B569" s="17" t="s">
        <v>3438</v>
      </c>
      <c r="C569" s="19">
        <v>43097</v>
      </c>
      <c r="D569" s="19">
        <v>43102</v>
      </c>
      <c r="E569" s="17" t="s">
        <v>4</v>
      </c>
      <c r="F569" s="17" t="s">
        <v>3439</v>
      </c>
      <c r="G569" s="17" t="s">
        <v>385</v>
      </c>
      <c r="H569" s="17" t="s">
        <v>9</v>
      </c>
      <c r="I569" s="17" t="s">
        <v>671</v>
      </c>
      <c r="J569" s="17" t="s">
        <v>869</v>
      </c>
      <c r="K569" s="17" t="s">
        <v>908</v>
      </c>
      <c r="L569" s="17">
        <v>94110</v>
      </c>
      <c r="M569" s="17" t="s">
        <v>957</v>
      </c>
      <c r="N569" s="17" t="s">
        <v>1711</v>
      </c>
      <c r="O569" s="17" t="s">
        <v>960</v>
      </c>
      <c r="P569" s="17" t="s">
        <v>977</v>
      </c>
      <c r="Q569" s="17" t="s">
        <v>1712</v>
      </c>
      <c r="R569" s="17">
        <v>725.84</v>
      </c>
      <c r="S569" s="17">
        <v>4</v>
      </c>
      <c r="T569" s="17" t="s">
        <v>1713</v>
      </c>
      <c r="U569" s="17" t="s">
        <v>1714</v>
      </c>
      <c r="V569" s="17">
        <v>0</v>
      </c>
      <c r="W569" s="17" t="s">
        <v>1020</v>
      </c>
      <c r="X569" s="17">
        <v>210.49359999999999</v>
      </c>
      <c r="Y569" s="17">
        <v>5</v>
      </c>
      <c r="Z569" s="17">
        <v>2017</v>
      </c>
      <c r="AA569" s="17" t="s">
        <v>14</v>
      </c>
      <c r="AB569" s="17" t="s">
        <v>3440</v>
      </c>
    </row>
    <row r="570" spans="1:28" x14ac:dyDescent="0.25">
      <c r="A570" s="17">
        <v>406</v>
      </c>
      <c r="B570" s="17" t="s">
        <v>3441</v>
      </c>
      <c r="C570" s="19">
        <v>43077</v>
      </c>
      <c r="D570" s="19">
        <v>43081</v>
      </c>
      <c r="E570" s="17" t="s">
        <v>5</v>
      </c>
      <c r="F570" s="17" t="s">
        <v>3442</v>
      </c>
      <c r="G570" s="17" t="s">
        <v>377</v>
      </c>
      <c r="H570" s="17" t="s">
        <v>8</v>
      </c>
      <c r="I570" s="17" t="s">
        <v>671</v>
      </c>
      <c r="J570" s="17" t="s">
        <v>869</v>
      </c>
      <c r="K570" s="17" t="s">
        <v>908</v>
      </c>
      <c r="L570" s="17">
        <v>94110</v>
      </c>
      <c r="M570" s="17" t="s">
        <v>957</v>
      </c>
      <c r="N570" s="17" t="s">
        <v>1193</v>
      </c>
      <c r="O570" s="17" t="s">
        <v>961</v>
      </c>
      <c r="P570" s="17" t="s">
        <v>962</v>
      </c>
      <c r="Q570" s="17" t="s">
        <v>1194</v>
      </c>
      <c r="R570" s="17">
        <v>179.95</v>
      </c>
      <c r="S570" s="17">
        <v>5</v>
      </c>
      <c r="T570" s="17" t="s">
        <v>1195</v>
      </c>
      <c r="U570" s="17" t="s">
        <v>3443</v>
      </c>
      <c r="V570" s="17">
        <v>0</v>
      </c>
      <c r="W570" s="17" t="s">
        <v>1020</v>
      </c>
      <c r="X570" s="17">
        <v>37.789499999999997</v>
      </c>
      <c r="Y570" s="17">
        <v>4</v>
      </c>
      <c r="Z570" s="17">
        <v>2017</v>
      </c>
      <c r="AA570" s="17" t="s">
        <v>14</v>
      </c>
      <c r="AB570" s="17" t="s">
        <v>1036</v>
      </c>
    </row>
    <row r="571" spans="1:28" x14ac:dyDescent="0.25">
      <c r="A571" s="17">
        <v>408</v>
      </c>
      <c r="B571" s="17" t="s">
        <v>3441</v>
      </c>
      <c r="C571" s="19">
        <v>43077</v>
      </c>
      <c r="D571" s="19">
        <v>43081</v>
      </c>
      <c r="E571" s="17" t="s">
        <v>5</v>
      </c>
      <c r="F571" s="17" t="s">
        <v>3442</v>
      </c>
      <c r="G571" s="17" t="s">
        <v>377</v>
      </c>
      <c r="H571" s="17" t="s">
        <v>8</v>
      </c>
      <c r="I571" s="17" t="s">
        <v>671</v>
      </c>
      <c r="J571" s="17" t="s">
        <v>869</v>
      </c>
      <c r="K571" s="17" t="s">
        <v>908</v>
      </c>
      <c r="L571" s="17">
        <v>94110</v>
      </c>
      <c r="M571" s="17" t="s">
        <v>957</v>
      </c>
      <c r="N571" s="17" t="s">
        <v>2316</v>
      </c>
      <c r="O571" s="17" t="s">
        <v>960</v>
      </c>
      <c r="P571" s="17" t="s">
        <v>965</v>
      </c>
      <c r="Q571" s="17" t="s">
        <v>2317</v>
      </c>
      <c r="R571" s="17">
        <v>27.15</v>
      </c>
      <c r="S571" s="17">
        <v>5</v>
      </c>
      <c r="T571" s="17" t="s">
        <v>2318</v>
      </c>
      <c r="U571" s="17" t="s">
        <v>3444</v>
      </c>
      <c r="V571" s="17">
        <v>0</v>
      </c>
      <c r="W571" s="17" t="s">
        <v>1020</v>
      </c>
      <c r="X571" s="17">
        <v>13.3035</v>
      </c>
      <c r="Y571" s="17">
        <v>4</v>
      </c>
      <c r="Z571" s="17">
        <v>2017</v>
      </c>
      <c r="AA571" s="17" t="s">
        <v>14</v>
      </c>
      <c r="AB571" s="17" t="s">
        <v>1036</v>
      </c>
    </row>
    <row r="572" spans="1:28" x14ac:dyDescent="0.25">
      <c r="A572" s="17">
        <v>410</v>
      </c>
      <c r="B572" s="17" t="s">
        <v>3441</v>
      </c>
      <c r="C572" s="19">
        <v>43077</v>
      </c>
      <c r="D572" s="19">
        <v>43081</v>
      </c>
      <c r="E572" s="17" t="s">
        <v>5</v>
      </c>
      <c r="F572" s="17" t="s">
        <v>3442</v>
      </c>
      <c r="G572" s="17" t="s">
        <v>377</v>
      </c>
      <c r="H572" s="17" t="s">
        <v>8</v>
      </c>
      <c r="I572" s="17" t="s">
        <v>671</v>
      </c>
      <c r="J572" s="17" t="s">
        <v>869</v>
      </c>
      <c r="K572" s="17" t="s">
        <v>908</v>
      </c>
      <c r="L572" s="17">
        <v>94110</v>
      </c>
      <c r="M572" s="17" t="s">
        <v>957</v>
      </c>
      <c r="N572" s="17" t="s">
        <v>1255</v>
      </c>
      <c r="O572" s="17" t="s">
        <v>960</v>
      </c>
      <c r="P572" s="17" t="s">
        <v>965</v>
      </c>
      <c r="Q572" s="17" t="s">
        <v>1256</v>
      </c>
      <c r="R572" s="17">
        <v>9.68</v>
      </c>
      <c r="S572" s="17">
        <v>1</v>
      </c>
      <c r="T572" s="17" t="s">
        <v>1257</v>
      </c>
      <c r="U572" s="17" t="s">
        <v>3445</v>
      </c>
      <c r="V572" s="17">
        <v>0</v>
      </c>
      <c r="W572" s="17" t="s">
        <v>1020</v>
      </c>
      <c r="X572" s="17">
        <v>4.6463999999999999</v>
      </c>
      <c r="Y572" s="17">
        <v>4</v>
      </c>
      <c r="Z572" s="17">
        <v>2017</v>
      </c>
      <c r="AA572" s="17" t="s">
        <v>14</v>
      </c>
      <c r="AB572" s="17" t="s">
        <v>1036</v>
      </c>
    </row>
    <row r="573" spans="1:28" x14ac:dyDescent="0.25">
      <c r="A573" s="17">
        <v>411</v>
      </c>
      <c r="B573" s="17" t="s">
        <v>3441</v>
      </c>
      <c r="C573" s="19">
        <v>43077</v>
      </c>
      <c r="D573" s="19">
        <v>43081</v>
      </c>
      <c r="E573" s="17" t="s">
        <v>5</v>
      </c>
      <c r="F573" s="17" t="s">
        <v>3442</v>
      </c>
      <c r="G573" s="17" t="s">
        <v>377</v>
      </c>
      <c r="H573" s="17" t="s">
        <v>8</v>
      </c>
      <c r="I573" s="17" t="s">
        <v>671</v>
      </c>
      <c r="J573" s="17" t="s">
        <v>869</v>
      </c>
      <c r="K573" s="17" t="s">
        <v>908</v>
      </c>
      <c r="L573" s="17">
        <v>94110</v>
      </c>
      <c r="M573" s="17" t="s">
        <v>957</v>
      </c>
      <c r="N573" s="17" t="s">
        <v>3446</v>
      </c>
      <c r="O573" s="17" t="s">
        <v>960</v>
      </c>
      <c r="P573" s="17" t="s">
        <v>1266</v>
      </c>
      <c r="Q573" s="17" t="s">
        <v>3447</v>
      </c>
      <c r="R573" s="17">
        <v>28.35</v>
      </c>
      <c r="S573" s="17">
        <v>9</v>
      </c>
      <c r="T573" s="17" t="s">
        <v>1426</v>
      </c>
      <c r="U573" s="17" t="s">
        <v>3448</v>
      </c>
      <c r="V573" s="17">
        <v>0</v>
      </c>
      <c r="W573" s="17" t="s">
        <v>1020</v>
      </c>
      <c r="X573" s="17">
        <v>13.608000000000001</v>
      </c>
      <c r="Y573" s="17">
        <v>4</v>
      </c>
      <c r="Z573" s="17">
        <v>2017</v>
      </c>
      <c r="AA573" s="17" t="s">
        <v>14</v>
      </c>
      <c r="AB573" s="17" t="s">
        <v>1036</v>
      </c>
    </row>
    <row r="574" spans="1:28" x14ac:dyDescent="0.25">
      <c r="A574" s="17">
        <v>412</v>
      </c>
      <c r="B574" s="17" t="s">
        <v>3441</v>
      </c>
      <c r="C574" s="19">
        <v>43077</v>
      </c>
      <c r="D574" s="19">
        <v>43081</v>
      </c>
      <c r="E574" s="17" t="s">
        <v>5</v>
      </c>
      <c r="F574" s="17" t="s">
        <v>3442</v>
      </c>
      <c r="G574" s="17" t="s">
        <v>377</v>
      </c>
      <c r="H574" s="17" t="s">
        <v>8</v>
      </c>
      <c r="I574" s="17" t="s">
        <v>671</v>
      </c>
      <c r="J574" s="17" t="s">
        <v>869</v>
      </c>
      <c r="K574" s="17" t="s">
        <v>908</v>
      </c>
      <c r="L574" s="17">
        <v>94110</v>
      </c>
      <c r="M574" s="17" t="s">
        <v>957</v>
      </c>
      <c r="N574" s="17" t="s">
        <v>2257</v>
      </c>
      <c r="O574" s="17" t="s">
        <v>960</v>
      </c>
      <c r="P574" s="17" t="s">
        <v>965</v>
      </c>
      <c r="Q574" s="17" t="s">
        <v>2258</v>
      </c>
      <c r="R574" s="17">
        <v>55.98</v>
      </c>
      <c r="S574" s="17">
        <v>1</v>
      </c>
      <c r="T574" s="17" t="s">
        <v>2259</v>
      </c>
      <c r="U574" s="17" t="s">
        <v>3449</v>
      </c>
      <c r="V574" s="17">
        <v>0</v>
      </c>
      <c r="W574" s="17" t="s">
        <v>1020</v>
      </c>
      <c r="X574" s="17">
        <v>27.430199999999999</v>
      </c>
      <c r="Y574" s="17">
        <v>4</v>
      </c>
      <c r="Z574" s="17">
        <v>2017</v>
      </c>
      <c r="AA574" s="17" t="s">
        <v>14</v>
      </c>
      <c r="AB574" s="17" t="s">
        <v>1036</v>
      </c>
    </row>
    <row r="575" spans="1:28" x14ac:dyDescent="0.25">
      <c r="A575" s="17">
        <v>472</v>
      </c>
      <c r="B575" s="17" t="s">
        <v>3450</v>
      </c>
      <c r="C575" s="19">
        <v>41952</v>
      </c>
      <c r="D575" s="19">
        <v>41954</v>
      </c>
      <c r="E575" s="17" t="s">
        <v>4</v>
      </c>
      <c r="F575" s="17" t="s">
        <v>3451</v>
      </c>
      <c r="G575" s="17" t="s">
        <v>320</v>
      </c>
      <c r="H575" s="17" t="s">
        <v>8</v>
      </c>
      <c r="I575" s="17" t="s">
        <v>671</v>
      </c>
      <c r="J575" s="17" t="s">
        <v>869</v>
      </c>
      <c r="K575" s="17" t="s">
        <v>908</v>
      </c>
      <c r="L575" s="17">
        <v>94110</v>
      </c>
      <c r="M575" s="17" t="s">
        <v>957</v>
      </c>
      <c r="N575" s="17" t="s">
        <v>1883</v>
      </c>
      <c r="O575" s="17" t="s">
        <v>960</v>
      </c>
      <c r="P575" s="17" t="s">
        <v>977</v>
      </c>
      <c r="Q575" s="17" t="s">
        <v>1884</v>
      </c>
      <c r="R575" s="17">
        <v>340.92</v>
      </c>
      <c r="S575" s="17">
        <v>3</v>
      </c>
      <c r="T575" s="17" t="s">
        <v>1885</v>
      </c>
      <c r="U575" s="17" t="s">
        <v>1886</v>
      </c>
      <c r="V575" s="17">
        <v>0</v>
      </c>
      <c r="W575" s="17" t="s">
        <v>1020</v>
      </c>
      <c r="X575" s="17">
        <v>3.4091999999999998</v>
      </c>
      <c r="Y575" s="17">
        <v>2</v>
      </c>
      <c r="Z575" s="17">
        <v>2014</v>
      </c>
      <c r="AA575" s="17" t="s">
        <v>21</v>
      </c>
      <c r="AB575" s="17" t="s">
        <v>1079</v>
      </c>
    </row>
    <row r="576" spans="1:28" x14ac:dyDescent="0.25">
      <c r="A576" s="17">
        <v>475</v>
      </c>
      <c r="B576" s="17" t="s">
        <v>3450</v>
      </c>
      <c r="C576" s="19">
        <v>41952</v>
      </c>
      <c r="D576" s="19">
        <v>41954</v>
      </c>
      <c r="E576" s="17" t="s">
        <v>4</v>
      </c>
      <c r="F576" s="17" t="s">
        <v>3451</v>
      </c>
      <c r="G576" s="17" t="s">
        <v>320</v>
      </c>
      <c r="H576" s="17" t="s">
        <v>8</v>
      </c>
      <c r="I576" s="17" t="s">
        <v>671</v>
      </c>
      <c r="J576" s="17" t="s">
        <v>869</v>
      </c>
      <c r="K576" s="17" t="s">
        <v>908</v>
      </c>
      <c r="L576" s="17">
        <v>94110</v>
      </c>
      <c r="M576" s="17" t="s">
        <v>957</v>
      </c>
      <c r="N576" s="17" t="s">
        <v>3452</v>
      </c>
      <c r="O576" s="17" t="s">
        <v>960</v>
      </c>
      <c r="P576" s="17" t="s">
        <v>977</v>
      </c>
      <c r="Q576" s="17" t="s">
        <v>3453</v>
      </c>
      <c r="R576" s="17">
        <v>92.52</v>
      </c>
      <c r="S576" s="17">
        <v>6</v>
      </c>
      <c r="T576" s="17" t="s">
        <v>3454</v>
      </c>
      <c r="U576" s="17" t="s">
        <v>3455</v>
      </c>
      <c r="V576" s="17">
        <v>0</v>
      </c>
      <c r="W576" s="17" t="s">
        <v>1020</v>
      </c>
      <c r="X576" s="17">
        <v>24.980399999999999</v>
      </c>
      <c r="Y576" s="17">
        <v>2</v>
      </c>
      <c r="Z576" s="17">
        <v>2014</v>
      </c>
      <c r="AA576" s="17" t="s">
        <v>21</v>
      </c>
      <c r="AB576" s="17" t="s">
        <v>1079</v>
      </c>
    </row>
    <row r="577" spans="1:28" x14ac:dyDescent="0.25">
      <c r="A577" s="17">
        <v>476</v>
      </c>
      <c r="B577" s="17" t="s">
        <v>3450</v>
      </c>
      <c r="C577" s="19">
        <v>41952</v>
      </c>
      <c r="D577" s="19">
        <v>41954</v>
      </c>
      <c r="E577" s="17" t="s">
        <v>4</v>
      </c>
      <c r="F577" s="17" t="s">
        <v>3451</v>
      </c>
      <c r="G577" s="17" t="s">
        <v>320</v>
      </c>
      <c r="H577" s="17" t="s">
        <v>8</v>
      </c>
      <c r="I577" s="17" t="s">
        <v>671</v>
      </c>
      <c r="J577" s="17" t="s">
        <v>869</v>
      </c>
      <c r="K577" s="17" t="s">
        <v>908</v>
      </c>
      <c r="L577" s="17">
        <v>94110</v>
      </c>
      <c r="M577" s="17" t="s">
        <v>957</v>
      </c>
      <c r="N577" s="17" t="s">
        <v>3456</v>
      </c>
      <c r="O577" s="17" t="s">
        <v>960</v>
      </c>
      <c r="P577" s="17" t="s">
        <v>965</v>
      </c>
      <c r="Q577" s="17" t="s">
        <v>3457</v>
      </c>
      <c r="R577" s="17">
        <v>62.65</v>
      </c>
      <c r="S577" s="17">
        <v>7</v>
      </c>
      <c r="T577" s="17" t="s">
        <v>1819</v>
      </c>
      <c r="U577" s="17" t="s">
        <v>3458</v>
      </c>
      <c r="V577" s="17">
        <v>0</v>
      </c>
      <c r="W577" s="17" t="s">
        <v>1020</v>
      </c>
      <c r="X577" s="17">
        <v>28.818999999999999</v>
      </c>
      <c r="Y577" s="17">
        <v>2</v>
      </c>
      <c r="Z577" s="17">
        <v>2014</v>
      </c>
      <c r="AA577" s="17" t="s">
        <v>21</v>
      </c>
      <c r="AB577" s="17" t="s">
        <v>1079</v>
      </c>
    </row>
    <row r="578" spans="1:28" x14ac:dyDescent="0.25">
      <c r="A578" s="17">
        <v>477</v>
      </c>
      <c r="B578" s="17" t="s">
        <v>3450</v>
      </c>
      <c r="C578" s="19">
        <v>41952</v>
      </c>
      <c r="D578" s="19">
        <v>41954</v>
      </c>
      <c r="E578" s="17" t="s">
        <v>4</v>
      </c>
      <c r="F578" s="17" t="s">
        <v>3451</v>
      </c>
      <c r="G578" s="17" t="s">
        <v>320</v>
      </c>
      <c r="H578" s="17" t="s">
        <v>8</v>
      </c>
      <c r="I578" s="17" t="s">
        <v>671</v>
      </c>
      <c r="J578" s="17" t="s">
        <v>869</v>
      </c>
      <c r="K578" s="17" t="s">
        <v>908</v>
      </c>
      <c r="L578" s="17">
        <v>94110</v>
      </c>
      <c r="M578" s="17" t="s">
        <v>957</v>
      </c>
      <c r="N578" s="17" t="s">
        <v>3459</v>
      </c>
      <c r="O578" s="17" t="s">
        <v>960</v>
      </c>
      <c r="P578" s="17" t="s">
        <v>965</v>
      </c>
      <c r="Q578" s="17" t="s">
        <v>3460</v>
      </c>
      <c r="R578" s="17">
        <v>94.85</v>
      </c>
      <c r="S578" s="17">
        <v>5</v>
      </c>
      <c r="T578" s="17" t="s">
        <v>2282</v>
      </c>
      <c r="U578" s="17" t="s">
        <v>3461</v>
      </c>
      <c r="V578" s="17">
        <v>0</v>
      </c>
      <c r="W578" s="17" t="s">
        <v>1020</v>
      </c>
      <c r="X578" s="17">
        <v>45.527999999999999</v>
      </c>
      <c r="Y578" s="17">
        <v>2</v>
      </c>
      <c r="Z578" s="17">
        <v>2014</v>
      </c>
      <c r="AA578" s="17" t="s">
        <v>21</v>
      </c>
      <c r="AB578" s="17" t="s">
        <v>1079</v>
      </c>
    </row>
    <row r="579" spans="1:28" x14ac:dyDescent="0.25">
      <c r="A579" s="17">
        <v>560</v>
      </c>
      <c r="B579" s="17" t="s">
        <v>3462</v>
      </c>
      <c r="C579" s="19">
        <v>43059</v>
      </c>
      <c r="D579" s="19">
        <v>43061</v>
      </c>
      <c r="E579" s="17" t="s">
        <v>4</v>
      </c>
      <c r="F579" s="17" t="s">
        <v>3463</v>
      </c>
      <c r="G579" s="17" t="s">
        <v>3464</v>
      </c>
      <c r="H579" s="17" t="s">
        <v>8</v>
      </c>
      <c r="I579" s="17" t="s">
        <v>671</v>
      </c>
      <c r="J579" s="17" t="s">
        <v>869</v>
      </c>
      <c r="K579" s="17" t="s">
        <v>908</v>
      </c>
      <c r="L579" s="17">
        <v>94110</v>
      </c>
      <c r="M579" s="17" t="s">
        <v>957</v>
      </c>
      <c r="N579" s="17" t="s">
        <v>1959</v>
      </c>
      <c r="O579" s="17" t="s">
        <v>959</v>
      </c>
      <c r="P579" s="17" t="s">
        <v>1115</v>
      </c>
      <c r="Q579" s="17" t="s">
        <v>1960</v>
      </c>
      <c r="R579" s="17">
        <v>42.6</v>
      </c>
      <c r="S579" s="17">
        <v>3</v>
      </c>
      <c r="T579" s="17" t="s">
        <v>1961</v>
      </c>
      <c r="U579" s="17" t="s">
        <v>1962</v>
      </c>
      <c r="V579" s="17">
        <v>0</v>
      </c>
      <c r="W579" s="17" t="s">
        <v>1020</v>
      </c>
      <c r="X579" s="17">
        <v>16.614000000000001</v>
      </c>
      <c r="Y579" s="17">
        <v>2</v>
      </c>
      <c r="Z579" s="17">
        <v>2017</v>
      </c>
      <c r="AA579" s="17" t="s">
        <v>21</v>
      </c>
      <c r="AB579" s="17" t="s">
        <v>1036</v>
      </c>
    </row>
    <row r="580" spans="1:28" x14ac:dyDescent="0.25">
      <c r="A580" s="17">
        <v>739</v>
      </c>
      <c r="B580" s="17" t="s">
        <v>3465</v>
      </c>
      <c r="C580" s="19">
        <v>41890</v>
      </c>
      <c r="D580" s="19">
        <v>41894</v>
      </c>
      <c r="E580" s="17" t="s">
        <v>5</v>
      </c>
      <c r="F580" s="17" t="s">
        <v>3071</v>
      </c>
      <c r="G580" s="17" t="s">
        <v>3072</v>
      </c>
      <c r="H580" s="17" t="s">
        <v>8</v>
      </c>
      <c r="I580" s="17" t="s">
        <v>671</v>
      </c>
      <c r="J580" s="17" t="s">
        <v>869</v>
      </c>
      <c r="K580" s="17" t="s">
        <v>908</v>
      </c>
      <c r="L580" s="17">
        <v>94110</v>
      </c>
      <c r="M580" s="17" t="s">
        <v>957</v>
      </c>
      <c r="N580" s="17" t="s">
        <v>2139</v>
      </c>
      <c r="O580" s="17" t="s">
        <v>961</v>
      </c>
      <c r="P580" s="17" t="s">
        <v>962</v>
      </c>
      <c r="Q580" s="17" t="s">
        <v>2140</v>
      </c>
      <c r="R580" s="17">
        <v>49.98</v>
      </c>
      <c r="S580" s="17">
        <v>2</v>
      </c>
      <c r="T580" s="17" t="s">
        <v>2141</v>
      </c>
      <c r="U580" s="17" t="s">
        <v>3466</v>
      </c>
      <c r="V580" s="17">
        <v>0</v>
      </c>
      <c r="W580" s="17" t="s">
        <v>1020</v>
      </c>
      <c r="X580" s="17">
        <v>8.4966000000000008</v>
      </c>
      <c r="Y580" s="17">
        <v>4</v>
      </c>
      <c r="Z580" s="17">
        <v>2014</v>
      </c>
      <c r="AA580" s="17" t="s">
        <v>23</v>
      </c>
      <c r="AB580" s="17" t="s">
        <v>1079</v>
      </c>
    </row>
    <row r="581" spans="1:28" x14ac:dyDescent="0.25">
      <c r="A581" s="17">
        <v>779</v>
      </c>
      <c r="B581" s="17" t="s">
        <v>3467</v>
      </c>
      <c r="C581" s="19">
        <v>42237</v>
      </c>
      <c r="D581" s="19">
        <v>42239</v>
      </c>
      <c r="E581" s="17" t="s">
        <v>2</v>
      </c>
      <c r="F581" s="17" t="s">
        <v>3468</v>
      </c>
      <c r="G581" s="17" t="s">
        <v>492</v>
      </c>
      <c r="H581" s="17" t="s">
        <v>10</v>
      </c>
      <c r="I581" s="17" t="s">
        <v>671</v>
      </c>
      <c r="J581" s="17" t="s">
        <v>869</v>
      </c>
      <c r="K581" s="17" t="s">
        <v>908</v>
      </c>
      <c r="L581" s="17">
        <v>94110</v>
      </c>
      <c r="M581" s="17" t="s">
        <v>957</v>
      </c>
      <c r="N581" s="17" t="s">
        <v>3469</v>
      </c>
      <c r="O581" s="17" t="s">
        <v>960</v>
      </c>
      <c r="P581" s="17" t="s">
        <v>965</v>
      </c>
      <c r="Q581" s="17" t="s">
        <v>3470</v>
      </c>
      <c r="R581" s="17">
        <v>59.94</v>
      </c>
      <c r="S581" s="17">
        <v>3</v>
      </c>
      <c r="T581" s="17" t="s">
        <v>1939</v>
      </c>
      <c r="U581" s="17" t="s">
        <v>3471</v>
      </c>
      <c r="V581" s="17">
        <v>0</v>
      </c>
      <c r="W581" s="17" t="s">
        <v>1020</v>
      </c>
      <c r="X581" s="17">
        <v>28.171800000000001</v>
      </c>
      <c r="Y581" s="17">
        <v>2</v>
      </c>
      <c r="Z581" s="17">
        <v>2015</v>
      </c>
      <c r="AA581" s="17" t="s">
        <v>13</v>
      </c>
      <c r="AB581" s="17" t="s">
        <v>1061</v>
      </c>
    </row>
    <row r="582" spans="1:28" x14ac:dyDescent="0.25">
      <c r="A582" s="17">
        <v>780</v>
      </c>
      <c r="B582" s="17" t="s">
        <v>3467</v>
      </c>
      <c r="C582" s="19">
        <v>42237</v>
      </c>
      <c r="D582" s="19">
        <v>42239</v>
      </c>
      <c r="E582" s="17" t="s">
        <v>2</v>
      </c>
      <c r="F582" s="17" t="s">
        <v>3468</v>
      </c>
      <c r="G582" s="17" t="s">
        <v>492</v>
      </c>
      <c r="H582" s="17" t="s">
        <v>10</v>
      </c>
      <c r="I582" s="17" t="s">
        <v>671</v>
      </c>
      <c r="J582" s="17" t="s">
        <v>869</v>
      </c>
      <c r="K582" s="17" t="s">
        <v>908</v>
      </c>
      <c r="L582" s="17">
        <v>94110</v>
      </c>
      <c r="M582" s="17" t="s">
        <v>957</v>
      </c>
      <c r="N582" s="17" t="s">
        <v>1570</v>
      </c>
      <c r="O582" s="17" t="s">
        <v>960</v>
      </c>
      <c r="P582" s="17" t="s">
        <v>965</v>
      </c>
      <c r="Q582" s="17" t="s">
        <v>1571</v>
      </c>
      <c r="R582" s="17">
        <v>23.92</v>
      </c>
      <c r="S582" s="17">
        <v>4</v>
      </c>
      <c r="T582" s="17" t="s">
        <v>1409</v>
      </c>
      <c r="U582" s="17" t="s">
        <v>3472</v>
      </c>
      <c r="V582" s="17">
        <v>0</v>
      </c>
      <c r="W582" s="17" t="s">
        <v>1020</v>
      </c>
      <c r="X582" s="17">
        <v>11.720800000000001</v>
      </c>
      <c r="Y582" s="17">
        <v>2</v>
      </c>
      <c r="Z582" s="17">
        <v>2015</v>
      </c>
      <c r="AA582" s="17" t="s">
        <v>13</v>
      </c>
      <c r="AB582" s="17" t="s">
        <v>1061</v>
      </c>
    </row>
    <row r="583" spans="1:28" x14ac:dyDescent="0.25">
      <c r="A583" s="17">
        <v>781</v>
      </c>
      <c r="B583" s="17" t="s">
        <v>3467</v>
      </c>
      <c r="C583" s="19">
        <v>42237</v>
      </c>
      <c r="D583" s="19">
        <v>42239</v>
      </c>
      <c r="E583" s="17" t="s">
        <v>2</v>
      </c>
      <c r="F583" s="17" t="s">
        <v>3468</v>
      </c>
      <c r="G583" s="17" t="s">
        <v>492</v>
      </c>
      <c r="H583" s="17" t="s">
        <v>10</v>
      </c>
      <c r="I583" s="17" t="s">
        <v>671</v>
      </c>
      <c r="J583" s="17" t="s">
        <v>869</v>
      </c>
      <c r="K583" s="17" t="s">
        <v>908</v>
      </c>
      <c r="L583" s="17">
        <v>94110</v>
      </c>
      <c r="M583" s="17" t="s">
        <v>957</v>
      </c>
      <c r="N583" s="17" t="s">
        <v>3473</v>
      </c>
      <c r="O583" s="17" t="s">
        <v>960</v>
      </c>
      <c r="P583" s="17" t="s">
        <v>965</v>
      </c>
      <c r="Q583" s="17" t="s">
        <v>3474</v>
      </c>
      <c r="R583" s="17">
        <v>4.28</v>
      </c>
      <c r="S583" s="17">
        <v>1</v>
      </c>
      <c r="T583" s="17" t="s">
        <v>1272</v>
      </c>
      <c r="U583" s="17" t="s">
        <v>3475</v>
      </c>
      <c r="V583" s="17">
        <v>0</v>
      </c>
      <c r="W583" s="17" t="s">
        <v>1020</v>
      </c>
      <c r="X583" s="17">
        <v>1.9259999999999999</v>
      </c>
      <c r="Y583" s="17">
        <v>2</v>
      </c>
      <c r="Z583" s="17">
        <v>2015</v>
      </c>
      <c r="AA583" s="17" t="s">
        <v>13</v>
      </c>
      <c r="AB583" s="17" t="s">
        <v>1061</v>
      </c>
    </row>
    <row r="584" spans="1:28" x14ac:dyDescent="0.25">
      <c r="A584" s="17">
        <v>794</v>
      </c>
      <c r="B584" s="17" t="s">
        <v>3476</v>
      </c>
      <c r="C584" s="19">
        <v>41902</v>
      </c>
      <c r="D584" s="19">
        <v>41908</v>
      </c>
      <c r="E584" s="17" t="s">
        <v>5</v>
      </c>
      <c r="F584" s="17" t="s">
        <v>3477</v>
      </c>
      <c r="G584" s="17" t="s">
        <v>239</v>
      </c>
      <c r="H584" s="17" t="s">
        <v>8</v>
      </c>
      <c r="I584" s="17" t="s">
        <v>671</v>
      </c>
      <c r="J584" s="17" t="s">
        <v>869</v>
      </c>
      <c r="K584" s="17" t="s">
        <v>908</v>
      </c>
      <c r="L584" s="17">
        <v>94110</v>
      </c>
      <c r="M584" s="17" t="s">
        <v>957</v>
      </c>
      <c r="N584" s="17" t="s">
        <v>3478</v>
      </c>
      <c r="O584" s="17" t="s">
        <v>960</v>
      </c>
      <c r="P584" s="17" t="s">
        <v>1266</v>
      </c>
      <c r="Q584" s="17" t="s">
        <v>3479</v>
      </c>
      <c r="R584" s="17">
        <v>9.9600000000000009</v>
      </c>
      <c r="S584" s="17">
        <v>2</v>
      </c>
      <c r="T584" s="17" t="s">
        <v>1086</v>
      </c>
      <c r="U584" s="17" t="s">
        <v>2288</v>
      </c>
      <c r="V584" s="17">
        <v>0</v>
      </c>
      <c r="W584" s="17" t="s">
        <v>1020</v>
      </c>
      <c r="X584" s="17">
        <v>4.5815999999999999</v>
      </c>
      <c r="Y584" s="17">
        <v>6</v>
      </c>
      <c r="Z584" s="17">
        <v>2014</v>
      </c>
      <c r="AA584" s="17" t="s">
        <v>23</v>
      </c>
      <c r="AB584" s="17" t="s">
        <v>1079</v>
      </c>
    </row>
    <row r="585" spans="1:28" x14ac:dyDescent="0.25">
      <c r="A585" s="17">
        <v>795</v>
      </c>
      <c r="B585" s="17" t="s">
        <v>3476</v>
      </c>
      <c r="C585" s="19">
        <v>41902</v>
      </c>
      <c r="D585" s="19">
        <v>41908</v>
      </c>
      <c r="E585" s="17" t="s">
        <v>5</v>
      </c>
      <c r="F585" s="17" t="s">
        <v>3477</v>
      </c>
      <c r="G585" s="17" t="s">
        <v>239</v>
      </c>
      <c r="H585" s="17" t="s">
        <v>8</v>
      </c>
      <c r="I585" s="17" t="s">
        <v>671</v>
      </c>
      <c r="J585" s="17" t="s">
        <v>869</v>
      </c>
      <c r="K585" s="17" t="s">
        <v>908</v>
      </c>
      <c r="L585" s="17">
        <v>94110</v>
      </c>
      <c r="M585" s="17" t="s">
        <v>957</v>
      </c>
      <c r="N585" s="17" t="s">
        <v>2316</v>
      </c>
      <c r="O585" s="17" t="s">
        <v>960</v>
      </c>
      <c r="P585" s="17" t="s">
        <v>965</v>
      </c>
      <c r="Q585" s="17" t="s">
        <v>2317</v>
      </c>
      <c r="R585" s="17">
        <v>21.72</v>
      </c>
      <c r="S585" s="17">
        <v>4</v>
      </c>
      <c r="T585" s="17" t="s">
        <v>2318</v>
      </c>
      <c r="U585" s="17" t="s">
        <v>3480</v>
      </c>
      <c r="V585" s="17">
        <v>0</v>
      </c>
      <c r="W585" s="17" t="s">
        <v>1020</v>
      </c>
      <c r="X585" s="17">
        <v>10.642799999999999</v>
      </c>
      <c r="Y585" s="17">
        <v>6</v>
      </c>
      <c r="Z585" s="17">
        <v>2014</v>
      </c>
      <c r="AA585" s="17" t="s">
        <v>23</v>
      </c>
      <c r="AB585" s="17" t="s">
        <v>1079</v>
      </c>
    </row>
    <row r="586" spans="1:28" x14ac:dyDescent="0.25">
      <c r="A586" s="17">
        <v>825</v>
      </c>
      <c r="B586" s="17" t="s">
        <v>3481</v>
      </c>
      <c r="C586" s="19">
        <v>41768</v>
      </c>
      <c r="D586" s="19">
        <v>41774</v>
      </c>
      <c r="E586" s="17" t="s">
        <v>5</v>
      </c>
      <c r="F586" s="17" t="s">
        <v>3482</v>
      </c>
      <c r="G586" s="17" t="s">
        <v>504</v>
      </c>
      <c r="H586" s="17" t="s">
        <v>8</v>
      </c>
      <c r="I586" s="17" t="s">
        <v>671</v>
      </c>
      <c r="J586" s="17" t="s">
        <v>869</v>
      </c>
      <c r="K586" s="17" t="s">
        <v>908</v>
      </c>
      <c r="L586" s="17">
        <v>94110</v>
      </c>
      <c r="M586" s="17" t="s">
        <v>957</v>
      </c>
      <c r="N586" s="17" t="s">
        <v>3483</v>
      </c>
      <c r="O586" s="17" t="s">
        <v>961</v>
      </c>
      <c r="P586" s="17" t="s">
        <v>962</v>
      </c>
      <c r="Q586" s="17" t="s">
        <v>3484</v>
      </c>
      <c r="R586" s="17">
        <v>67.8</v>
      </c>
      <c r="S586" s="17">
        <v>4</v>
      </c>
      <c r="T586" s="17" t="s">
        <v>3485</v>
      </c>
      <c r="U586" s="17" t="s">
        <v>3486</v>
      </c>
      <c r="V586" s="17">
        <v>0</v>
      </c>
      <c r="W586" s="17" t="s">
        <v>1020</v>
      </c>
      <c r="X586" s="17">
        <v>4.0679999999999996</v>
      </c>
      <c r="Y586" s="17">
        <v>6</v>
      </c>
      <c r="Z586" s="17">
        <v>2014</v>
      </c>
      <c r="AA586" s="17" t="s">
        <v>20</v>
      </c>
      <c r="AB586" s="17" t="s">
        <v>1079</v>
      </c>
    </row>
    <row r="587" spans="1:28" x14ac:dyDescent="0.25">
      <c r="A587" s="17">
        <v>826</v>
      </c>
      <c r="B587" s="17" t="s">
        <v>3481</v>
      </c>
      <c r="C587" s="19">
        <v>41768</v>
      </c>
      <c r="D587" s="19">
        <v>41774</v>
      </c>
      <c r="E587" s="17" t="s">
        <v>5</v>
      </c>
      <c r="F587" s="17" t="s">
        <v>3482</v>
      </c>
      <c r="G587" s="17" t="s">
        <v>504</v>
      </c>
      <c r="H587" s="17" t="s">
        <v>8</v>
      </c>
      <c r="I587" s="17" t="s">
        <v>671</v>
      </c>
      <c r="J587" s="17" t="s">
        <v>869</v>
      </c>
      <c r="K587" s="17" t="s">
        <v>908</v>
      </c>
      <c r="L587" s="17">
        <v>94110</v>
      </c>
      <c r="M587" s="17" t="s">
        <v>957</v>
      </c>
      <c r="N587" s="17" t="s">
        <v>3487</v>
      </c>
      <c r="O587" s="17" t="s">
        <v>961</v>
      </c>
      <c r="P587" s="17" t="s">
        <v>962</v>
      </c>
      <c r="Q587" s="17" t="s">
        <v>3488</v>
      </c>
      <c r="R587" s="17">
        <v>167.97</v>
      </c>
      <c r="S587" s="17">
        <v>3</v>
      </c>
      <c r="T587" s="17" t="s">
        <v>3489</v>
      </c>
      <c r="U587" s="17" t="s">
        <v>3490</v>
      </c>
      <c r="V587" s="17">
        <v>0</v>
      </c>
      <c r="W587" s="17" t="s">
        <v>1020</v>
      </c>
      <c r="X587" s="17">
        <v>40.312800000000003</v>
      </c>
      <c r="Y587" s="17">
        <v>6</v>
      </c>
      <c r="Z587" s="17">
        <v>2014</v>
      </c>
      <c r="AA587" s="17" t="s">
        <v>20</v>
      </c>
      <c r="AB587" s="17" t="s">
        <v>1079</v>
      </c>
    </row>
    <row r="588" spans="1:28" x14ac:dyDescent="0.25">
      <c r="A588" s="17">
        <v>941</v>
      </c>
      <c r="B588" s="17" t="s">
        <v>3491</v>
      </c>
      <c r="C588" s="19">
        <v>42540</v>
      </c>
      <c r="D588" s="19">
        <v>42541</v>
      </c>
      <c r="E588" s="17" t="s">
        <v>2</v>
      </c>
      <c r="F588" s="17" t="s">
        <v>3492</v>
      </c>
      <c r="G588" s="17" t="s">
        <v>361</v>
      </c>
      <c r="H588" s="17" t="s">
        <v>9</v>
      </c>
      <c r="I588" s="17" t="s">
        <v>671</v>
      </c>
      <c r="J588" s="17" t="s">
        <v>869</v>
      </c>
      <c r="K588" s="17" t="s">
        <v>908</v>
      </c>
      <c r="L588" s="17">
        <v>94110</v>
      </c>
      <c r="M588" s="17" t="s">
        <v>957</v>
      </c>
      <c r="N588" s="17" t="s">
        <v>3493</v>
      </c>
      <c r="O588" s="17" t="s">
        <v>960</v>
      </c>
      <c r="P588" s="17" t="s">
        <v>965</v>
      </c>
      <c r="Q588" s="17" t="s">
        <v>3494</v>
      </c>
      <c r="R588" s="17">
        <v>17.12</v>
      </c>
      <c r="S588" s="17">
        <v>2</v>
      </c>
      <c r="T588" s="17" t="s">
        <v>3495</v>
      </c>
      <c r="U588" s="17" t="s">
        <v>3496</v>
      </c>
      <c r="V588" s="17">
        <v>0</v>
      </c>
      <c r="W588" s="17" t="s">
        <v>1020</v>
      </c>
      <c r="X588" s="17">
        <v>8.0464000000000002</v>
      </c>
      <c r="Y588" s="17">
        <v>1</v>
      </c>
      <c r="Z588" s="17">
        <v>2016</v>
      </c>
      <c r="AA588" s="17" t="s">
        <v>18</v>
      </c>
      <c r="AB588" s="17" t="s">
        <v>1021</v>
      </c>
    </row>
    <row r="589" spans="1:28" x14ac:dyDescent="0.25">
      <c r="A589" s="17">
        <v>963</v>
      </c>
      <c r="B589" s="17" t="s">
        <v>3497</v>
      </c>
      <c r="C589" s="19">
        <v>42614</v>
      </c>
      <c r="D589" s="19">
        <v>42617</v>
      </c>
      <c r="E589" s="17" t="s">
        <v>2</v>
      </c>
      <c r="F589" s="17" t="s">
        <v>1722</v>
      </c>
      <c r="G589" s="17" t="s">
        <v>171</v>
      </c>
      <c r="H589" s="17" t="s">
        <v>9</v>
      </c>
      <c r="I589" s="17" t="s">
        <v>671</v>
      </c>
      <c r="J589" s="17" t="s">
        <v>869</v>
      </c>
      <c r="K589" s="17" t="s">
        <v>908</v>
      </c>
      <c r="L589" s="17">
        <v>94110</v>
      </c>
      <c r="M589" s="17" t="s">
        <v>957</v>
      </c>
      <c r="N589" s="17" t="s">
        <v>3498</v>
      </c>
      <c r="O589" s="17" t="s">
        <v>960</v>
      </c>
      <c r="P589" s="17" t="s">
        <v>1224</v>
      </c>
      <c r="Q589" s="17" t="s">
        <v>3499</v>
      </c>
      <c r="R589" s="17">
        <v>21.88</v>
      </c>
      <c r="S589" s="17">
        <v>2</v>
      </c>
      <c r="T589" s="17" t="s">
        <v>3500</v>
      </c>
      <c r="U589" s="17" t="s">
        <v>3500</v>
      </c>
      <c r="V589" s="17">
        <v>0</v>
      </c>
      <c r="W589" s="17" t="s">
        <v>1020</v>
      </c>
      <c r="X589" s="17">
        <v>10.94</v>
      </c>
      <c r="Y589" s="17">
        <v>3</v>
      </c>
      <c r="Z589" s="17">
        <v>2016</v>
      </c>
      <c r="AA589" s="17" t="s">
        <v>23</v>
      </c>
      <c r="AB589" s="17" t="s">
        <v>1021</v>
      </c>
    </row>
    <row r="590" spans="1:28" x14ac:dyDescent="0.25">
      <c r="A590" s="17">
        <v>1117</v>
      </c>
      <c r="B590" s="17" t="s">
        <v>3501</v>
      </c>
      <c r="C590" s="19">
        <v>42573</v>
      </c>
      <c r="D590" s="19">
        <v>42575</v>
      </c>
      <c r="E590" s="17" t="s">
        <v>4</v>
      </c>
      <c r="F590" s="17" t="s">
        <v>3502</v>
      </c>
      <c r="G590" s="17" t="s">
        <v>210</v>
      </c>
      <c r="H590" s="17" t="s">
        <v>9</v>
      </c>
      <c r="I590" s="17" t="s">
        <v>671</v>
      </c>
      <c r="J590" s="17" t="s">
        <v>869</v>
      </c>
      <c r="K590" s="17" t="s">
        <v>908</v>
      </c>
      <c r="L590" s="17">
        <v>94110</v>
      </c>
      <c r="M590" s="17" t="s">
        <v>957</v>
      </c>
      <c r="N590" s="17" t="s">
        <v>3446</v>
      </c>
      <c r="O590" s="17" t="s">
        <v>960</v>
      </c>
      <c r="P590" s="17" t="s">
        <v>1266</v>
      </c>
      <c r="Q590" s="17" t="s">
        <v>3447</v>
      </c>
      <c r="R590" s="17">
        <v>6.3</v>
      </c>
      <c r="S590" s="17">
        <v>2</v>
      </c>
      <c r="T590" s="17" t="s">
        <v>1426</v>
      </c>
      <c r="U590" s="17" t="s">
        <v>3503</v>
      </c>
      <c r="V590" s="17">
        <v>0</v>
      </c>
      <c r="W590" s="17" t="s">
        <v>1020</v>
      </c>
      <c r="X590" s="17">
        <v>3.024</v>
      </c>
      <c r="Y590" s="17">
        <v>2</v>
      </c>
      <c r="Z590" s="17">
        <v>2016</v>
      </c>
      <c r="AA590" s="17" t="s">
        <v>17</v>
      </c>
      <c r="AB590" s="17" t="s">
        <v>1021</v>
      </c>
    </row>
    <row r="591" spans="1:28" x14ac:dyDescent="0.25">
      <c r="A591" s="17">
        <v>1329</v>
      </c>
      <c r="B591" s="17" t="s">
        <v>3504</v>
      </c>
      <c r="C591" s="19">
        <v>43023</v>
      </c>
      <c r="D591" s="19">
        <v>43026</v>
      </c>
      <c r="E591" s="17" t="s">
        <v>4</v>
      </c>
      <c r="F591" s="17" t="s">
        <v>3505</v>
      </c>
      <c r="G591" s="17" t="s">
        <v>255</v>
      </c>
      <c r="H591" s="17" t="s">
        <v>10</v>
      </c>
      <c r="I591" s="17" t="s">
        <v>671</v>
      </c>
      <c r="J591" s="17" t="s">
        <v>869</v>
      </c>
      <c r="K591" s="17" t="s">
        <v>908</v>
      </c>
      <c r="L591" s="17">
        <v>94110</v>
      </c>
      <c r="M591" s="17" t="s">
        <v>957</v>
      </c>
      <c r="N591" s="17" t="s">
        <v>3506</v>
      </c>
      <c r="O591" s="17" t="s">
        <v>960</v>
      </c>
      <c r="P591" s="17" t="s">
        <v>1032</v>
      </c>
      <c r="Q591" s="17" t="s">
        <v>3507</v>
      </c>
      <c r="R591" s="17">
        <v>87.92</v>
      </c>
      <c r="S591" s="17">
        <v>4</v>
      </c>
      <c r="T591" s="17" t="s">
        <v>2490</v>
      </c>
      <c r="U591" s="17" t="s">
        <v>3508</v>
      </c>
      <c r="V591" s="17">
        <v>0</v>
      </c>
      <c r="W591" s="17" t="s">
        <v>1020</v>
      </c>
      <c r="X591" s="17">
        <v>26.376000000000001</v>
      </c>
      <c r="Y591" s="17">
        <v>3</v>
      </c>
      <c r="Z591" s="17">
        <v>2017</v>
      </c>
      <c r="AA591" s="17" t="s">
        <v>22</v>
      </c>
      <c r="AB591" s="17" t="s">
        <v>1036</v>
      </c>
    </row>
    <row r="592" spans="1:28" x14ac:dyDescent="0.25">
      <c r="A592" s="17">
        <v>1651</v>
      </c>
      <c r="B592" s="17" t="s">
        <v>3509</v>
      </c>
      <c r="C592" s="19">
        <v>41880</v>
      </c>
      <c r="D592" s="19">
        <v>41880</v>
      </c>
      <c r="E592" s="17" t="s">
        <v>3</v>
      </c>
      <c r="F592" s="17" t="s">
        <v>3510</v>
      </c>
      <c r="G592" s="17" t="s">
        <v>293</v>
      </c>
      <c r="H592" s="17" t="s">
        <v>9</v>
      </c>
      <c r="I592" s="17" t="s">
        <v>671</v>
      </c>
      <c r="J592" s="17" t="s">
        <v>869</v>
      </c>
      <c r="K592" s="17" t="s">
        <v>908</v>
      </c>
      <c r="L592" s="17">
        <v>94110</v>
      </c>
      <c r="M592" s="17" t="s">
        <v>957</v>
      </c>
      <c r="N592" s="17" t="s">
        <v>3511</v>
      </c>
      <c r="O592" s="17" t="s">
        <v>960</v>
      </c>
      <c r="P592" s="17" t="s">
        <v>965</v>
      </c>
      <c r="Q592" s="17" t="s">
        <v>3512</v>
      </c>
      <c r="R592" s="17">
        <v>109.92</v>
      </c>
      <c r="S592" s="17">
        <v>2</v>
      </c>
      <c r="T592" s="17" t="s">
        <v>1772</v>
      </c>
      <c r="U592" s="17" t="s">
        <v>3513</v>
      </c>
      <c r="V592" s="17">
        <v>0</v>
      </c>
      <c r="W592" s="17" t="s">
        <v>1020</v>
      </c>
      <c r="X592" s="17">
        <v>53.860799999999998</v>
      </c>
      <c r="Y592" s="17">
        <v>0</v>
      </c>
      <c r="Z592" s="17">
        <v>2014</v>
      </c>
      <c r="AA592" s="17" t="s">
        <v>13</v>
      </c>
      <c r="AB592" s="17" t="s">
        <v>1079</v>
      </c>
    </row>
    <row r="593" spans="1:28" x14ac:dyDescent="0.25">
      <c r="A593" s="17">
        <v>1652</v>
      </c>
      <c r="B593" s="17" t="s">
        <v>3509</v>
      </c>
      <c r="C593" s="19">
        <v>41880</v>
      </c>
      <c r="D593" s="19">
        <v>41880</v>
      </c>
      <c r="E593" s="17" t="s">
        <v>3</v>
      </c>
      <c r="F593" s="17" t="s">
        <v>3510</v>
      </c>
      <c r="G593" s="17" t="s">
        <v>293</v>
      </c>
      <c r="H593" s="17" t="s">
        <v>9</v>
      </c>
      <c r="I593" s="17" t="s">
        <v>671</v>
      </c>
      <c r="J593" s="17" t="s">
        <v>869</v>
      </c>
      <c r="K593" s="17" t="s">
        <v>908</v>
      </c>
      <c r="L593" s="17">
        <v>94110</v>
      </c>
      <c r="M593" s="17" t="s">
        <v>957</v>
      </c>
      <c r="N593" s="17" t="s">
        <v>3514</v>
      </c>
      <c r="O593" s="17" t="s">
        <v>960</v>
      </c>
      <c r="P593" s="17" t="s">
        <v>965</v>
      </c>
      <c r="Q593" s="17" t="s">
        <v>3515</v>
      </c>
      <c r="R593" s="17">
        <v>13.36</v>
      </c>
      <c r="S593" s="17">
        <v>2</v>
      </c>
      <c r="T593" s="17" t="s">
        <v>2300</v>
      </c>
      <c r="U593" s="17" t="s">
        <v>2301</v>
      </c>
      <c r="V593" s="17">
        <v>0</v>
      </c>
      <c r="W593" s="17" t="s">
        <v>1020</v>
      </c>
      <c r="X593" s="17">
        <v>6.4127999999999998</v>
      </c>
      <c r="Y593" s="17">
        <v>0</v>
      </c>
      <c r="Z593" s="17">
        <v>2014</v>
      </c>
      <c r="AA593" s="17" t="s">
        <v>13</v>
      </c>
      <c r="AB593" s="17" t="s">
        <v>1079</v>
      </c>
    </row>
    <row r="594" spans="1:28" x14ac:dyDescent="0.25">
      <c r="A594" s="17">
        <v>1677</v>
      </c>
      <c r="B594" s="17" t="s">
        <v>3516</v>
      </c>
      <c r="C594" s="19">
        <v>42508</v>
      </c>
      <c r="D594" s="19">
        <v>42514</v>
      </c>
      <c r="E594" s="17" t="s">
        <v>5</v>
      </c>
      <c r="F594" s="17" t="s">
        <v>3517</v>
      </c>
      <c r="G594" s="17" t="s">
        <v>233</v>
      </c>
      <c r="H594" s="17" t="s">
        <v>8</v>
      </c>
      <c r="I594" s="17" t="s">
        <v>671</v>
      </c>
      <c r="J594" s="17" t="s">
        <v>869</v>
      </c>
      <c r="K594" s="17" t="s">
        <v>908</v>
      </c>
      <c r="L594" s="17">
        <v>94110</v>
      </c>
      <c r="M594" s="17" t="s">
        <v>957</v>
      </c>
      <c r="N594" s="17" t="s">
        <v>3518</v>
      </c>
      <c r="O594" s="17" t="s">
        <v>960</v>
      </c>
      <c r="P594" s="17" t="s">
        <v>977</v>
      </c>
      <c r="Q594" s="17" t="s">
        <v>3519</v>
      </c>
      <c r="R594" s="17">
        <v>104.28</v>
      </c>
      <c r="S594" s="17">
        <v>3</v>
      </c>
      <c r="T594" s="17" t="s">
        <v>1703</v>
      </c>
      <c r="U594" s="17" t="s">
        <v>3520</v>
      </c>
      <c r="V594" s="17">
        <v>0</v>
      </c>
      <c r="W594" s="17" t="s">
        <v>1020</v>
      </c>
      <c r="X594" s="17">
        <v>26.07</v>
      </c>
      <c r="Y594" s="17">
        <v>6</v>
      </c>
      <c r="Z594" s="17">
        <v>2016</v>
      </c>
      <c r="AA594" s="17" t="s">
        <v>20</v>
      </c>
      <c r="AB594" s="17" t="s">
        <v>1021</v>
      </c>
    </row>
    <row r="595" spans="1:28" x14ac:dyDescent="0.25">
      <c r="A595" s="17">
        <v>1678</v>
      </c>
      <c r="B595" s="17" t="s">
        <v>3516</v>
      </c>
      <c r="C595" s="19">
        <v>42508</v>
      </c>
      <c r="D595" s="19">
        <v>42514</v>
      </c>
      <c r="E595" s="17" t="s">
        <v>5</v>
      </c>
      <c r="F595" s="17" t="s">
        <v>3517</v>
      </c>
      <c r="G595" s="17" t="s">
        <v>233</v>
      </c>
      <c r="H595" s="17" t="s">
        <v>8</v>
      </c>
      <c r="I595" s="17" t="s">
        <v>671</v>
      </c>
      <c r="J595" s="17" t="s">
        <v>869</v>
      </c>
      <c r="K595" s="17" t="s">
        <v>908</v>
      </c>
      <c r="L595" s="17">
        <v>94110</v>
      </c>
      <c r="M595" s="17" t="s">
        <v>957</v>
      </c>
      <c r="N595" s="17" t="s">
        <v>3521</v>
      </c>
      <c r="O595" s="17" t="s">
        <v>960</v>
      </c>
      <c r="P595" s="17" t="s">
        <v>965</v>
      </c>
      <c r="Q595" s="17" t="s">
        <v>3522</v>
      </c>
      <c r="R595" s="17">
        <v>17.940000000000001</v>
      </c>
      <c r="S595" s="17">
        <v>3</v>
      </c>
      <c r="T595" s="17" t="s">
        <v>1409</v>
      </c>
      <c r="U595" s="17" t="s">
        <v>3523</v>
      </c>
      <c r="V595" s="17">
        <v>0</v>
      </c>
      <c r="W595" s="17" t="s">
        <v>1020</v>
      </c>
      <c r="X595" s="17">
        <v>8.7905999999999995</v>
      </c>
      <c r="Y595" s="17">
        <v>6</v>
      </c>
      <c r="Z595" s="17">
        <v>2016</v>
      </c>
      <c r="AA595" s="17" t="s">
        <v>20</v>
      </c>
      <c r="AB595" s="17" t="s">
        <v>1021</v>
      </c>
    </row>
    <row r="596" spans="1:28" x14ac:dyDescent="0.25">
      <c r="A596" s="17">
        <v>1684</v>
      </c>
      <c r="B596" s="17" t="s">
        <v>3524</v>
      </c>
      <c r="C596" s="19">
        <v>42681</v>
      </c>
      <c r="D596" s="19">
        <v>42686</v>
      </c>
      <c r="E596" s="17" t="s">
        <v>5</v>
      </c>
      <c r="F596" s="17" t="s">
        <v>3525</v>
      </c>
      <c r="G596" s="17" t="s">
        <v>156</v>
      </c>
      <c r="H596" s="17" t="s">
        <v>9</v>
      </c>
      <c r="I596" s="17" t="s">
        <v>671</v>
      </c>
      <c r="J596" s="17" t="s">
        <v>869</v>
      </c>
      <c r="K596" s="17" t="s">
        <v>908</v>
      </c>
      <c r="L596" s="17">
        <v>94110</v>
      </c>
      <c r="M596" s="17" t="s">
        <v>957</v>
      </c>
      <c r="N596" s="17" t="s">
        <v>2013</v>
      </c>
      <c r="O596" s="17" t="s">
        <v>959</v>
      </c>
      <c r="P596" s="17" t="s">
        <v>1115</v>
      </c>
      <c r="Q596" s="17" t="s">
        <v>2014</v>
      </c>
      <c r="R596" s="17">
        <v>14.82</v>
      </c>
      <c r="S596" s="17">
        <v>3</v>
      </c>
      <c r="T596" s="17" t="s">
        <v>2015</v>
      </c>
      <c r="U596" s="17" t="s">
        <v>3526</v>
      </c>
      <c r="V596" s="17">
        <v>0</v>
      </c>
      <c r="W596" s="17" t="s">
        <v>1020</v>
      </c>
      <c r="X596" s="17">
        <v>6.2244000000000002</v>
      </c>
      <c r="Y596" s="17">
        <v>5</v>
      </c>
      <c r="Z596" s="17">
        <v>2016</v>
      </c>
      <c r="AA596" s="17" t="s">
        <v>21</v>
      </c>
      <c r="AB596" s="17" t="s">
        <v>1021</v>
      </c>
    </row>
    <row r="597" spans="1:28" x14ac:dyDescent="0.25">
      <c r="A597" s="17">
        <v>1926</v>
      </c>
      <c r="B597" s="17" t="s">
        <v>3527</v>
      </c>
      <c r="C597" s="19">
        <v>42803</v>
      </c>
      <c r="D597" s="19">
        <v>42807</v>
      </c>
      <c r="E597" s="17" t="s">
        <v>5</v>
      </c>
      <c r="F597" s="17" t="s">
        <v>3094</v>
      </c>
      <c r="G597" s="17" t="s">
        <v>3095</v>
      </c>
      <c r="H597" s="17" t="s">
        <v>9</v>
      </c>
      <c r="I597" s="17" t="s">
        <v>671</v>
      </c>
      <c r="J597" s="17" t="s">
        <v>869</v>
      </c>
      <c r="K597" s="17" t="s">
        <v>908</v>
      </c>
      <c r="L597" s="17">
        <v>94110</v>
      </c>
      <c r="M597" s="17" t="s">
        <v>957</v>
      </c>
      <c r="N597" s="17" t="s">
        <v>3528</v>
      </c>
      <c r="O597" s="17" t="s">
        <v>961</v>
      </c>
      <c r="P597" s="17" t="s">
        <v>962</v>
      </c>
      <c r="Q597" s="17" t="s">
        <v>3529</v>
      </c>
      <c r="R597" s="17">
        <v>199.98</v>
      </c>
      <c r="S597" s="17">
        <v>2</v>
      </c>
      <c r="T597" s="17" t="s">
        <v>2206</v>
      </c>
      <c r="U597" s="17" t="s">
        <v>3530</v>
      </c>
      <c r="V597" s="17">
        <v>0</v>
      </c>
      <c r="W597" s="17" t="s">
        <v>1020</v>
      </c>
      <c r="X597" s="17">
        <v>69.992999999999995</v>
      </c>
      <c r="Y597" s="17">
        <v>4</v>
      </c>
      <c r="Z597" s="17">
        <v>2017</v>
      </c>
      <c r="AA597" s="17" t="s">
        <v>19</v>
      </c>
      <c r="AB597" s="17" t="s">
        <v>1036</v>
      </c>
    </row>
    <row r="598" spans="1:28" x14ac:dyDescent="0.25">
      <c r="A598" s="17">
        <v>2220</v>
      </c>
      <c r="B598" s="17" t="s">
        <v>3531</v>
      </c>
      <c r="C598" s="19">
        <v>42944</v>
      </c>
      <c r="D598" s="19">
        <v>42948</v>
      </c>
      <c r="E598" s="17" t="s">
        <v>5</v>
      </c>
      <c r="F598" s="17" t="s">
        <v>3532</v>
      </c>
      <c r="G598" s="17" t="s">
        <v>437</v>
      </c>
      <c r="H598" s="17" t="s">
        <v>9</v>
      </c>
      <c r="I598" s="17" t="s">
        <v>671</v>
      </c>
      <c r="J598" s="17" t="s">
        <v>869</v>
      </c>
      <c r="K598" s="17" t="s">
        <v>908</v>
      </c>
      <c r="L598" s="17">
        <v>94110</v>
      </c>
      <c r="M598" s="17" t="s">
        <v>957</v>
      </c>
      <c r="N598" s="17" t="s">
        <v>3533</v>
      </c>
      <c r="O598" s="17" t="s">
        <v>960</v>
      </c>
      <c r="P598" s="17" t="s">
        <v>977</v>
      </c>
      <c r="Q598" s="17" t="s">
        <v>3534</v>
      </c>
      <c r="R598" s="17">
        <v>14.98</v>
      </c>
      <c r="S598" s="17">
        <v>1</v>
      </c>
      <c r="T598" s="17" t="s">
        <v>1778</v>
      </c>
      <c r="U598" s="17" t="s">
        <v>3535</v>
      </c>
      <c r="V598" s="17">
        <v>0</v>
      </c>
      <c r="W598" s="17" t="s">
        <v>1020</v>
      </c>
      <c r="X598" s="17">
        <v>4.1943999999999999</v>
      </c>
      <c r="Y598" s="17">
        <v>4</v>
      </c>
      <c r="Z598" s="17">
        <v>2017</v>
      </c>
      <c r="AA598" s="17" t="s">
        <v>17</v>
      </c>
      <c r="AB598" s="17" t="s">
        <v>1036</v>
      </c>
    </row>
    <row r="599" spans="1:28" x14ac:dyDescent="0.25">
      <c r="A599" s="17">
        <v>2254</v>
      </c>
      <c r="B599" s="17" t="s">
        <v>3536</v>
      </c>
      <c r="C599" s="19">
        <v>42275</v>
      </c>
      <c r="D599" s="19">
        <v>42278</v>
      </c>
      <c r="E599" s="17" t="s">
        <v>2</v>
      </c>
      <c r="F599" s="17" t="s">
        <v>1942</v>
      </c>
      <c r="G599" s="17" t="s">
        <v>291</v>
      </c>
      <c r="H599" s="17" t="s">
        <v>9</v>
      </c>
      <c r="I599" s="17" t="s">
        <v>671</v>
      </c>
      <c r="J599" s="17" t="s">
        <v>869</v>
      </c>
      <c r="K599" s="17" t="s">
        <v>908</v>
      </c>
      <c r="L599" s="17">
        <v>94110</v>
      </c>
      <c r="M599" s="17" t="s">
        <v>957</v>
      </c>
      <c r="N599" s="17" t="s">
        <v>3537</v>
      </c>
      <c r="O599" s="17" t="s">
        <v>960</v>
      </c>
      <c r="P599" s="17" t="s">
        <v>973</v>
      </c>
      <c r="Q599" s="17" t="s">
        <v>3538</v>
      </c>
      <c r="R599" s="17">
        <v>43.26</v>
      </c>
      <c r="S599" s="17">
        <v>3</v>
      </c>
      <c r="T599" s="17" t="s">
        <v>3539</v>
      </c>
      <c r="U599" s="17" t="s">
        <v>3540</v>
      </c>
      <c r="V599" s="17">
        <v>0</v>
      </c>
      <c r="W599" s="17" t="s">
        <v>1020</v>
      </c>
      <c r="X599" s="17">
        <v>14.2758</v>
      </c>
      <c r="Y599" s="17">
        <v>3</v>
      </c>
      <c r="Z599" s="17">
        <v>2015</v>
      </c>
      <c r="AA599" s="17" t="s">
        <v>23</v>
      </c>
      <c r="AB599" s="17" t="s">
        <v>1061</v>
      </c>
    </row>
    <row r="600" spans="1:28" x14ac:dyDescent="0.25">
      <c r="A600" s="17">
        <v>2255</v>
      </c>
      <c r="B600" s="17" t="s">
        <v>3536</v>
      </c>
      <c r="C600" s="19">
        <v>42275</v>
      </c>
      <c r="D600" s="19">
        <v>42278</v>
      </c>
      <c r="E600" s="17" t="s">
        <v>2</v>
      </c>
      <c r="F600" s="17" t="s">
        <v>1942</v>
      </c>
      <c r="G600" s="17" t="s">
        <v>291</v>
      </c>
      <c r="H600" s="17" t="s">
        <v>9</v>
      </c>
      <c r="I600" s="17" t="s">
        <v>671</v>
      </c>
      <c r="J600" s="17" t="s">
        <v>869</v>
      </c>
      <c r="K600" s="17" t="s">
        <v>908</v>
      </c>
      <c r="L600" s="17">
        <v>94110</v>
      </c>
      <c r="M600" s="17" t="s">
        <v>957</v>
      </c>
      <c r="N600" s="17" t="s">
        <v>3541</v>
      </c>
      <c r="O600" s="17" t="s">
        <v>960</v>
      </c>
      <c r="P600" s="17" t="s">
        <v>973</v>
      </c>
      <c r="Q600" s="17" t="s">
        <v>3542</v>
      </c>
      <c r="R600" s="17">
        <v>43.56</v>
      </c>
      <c r="S600" s="17">
        <v>2</v>
      </c>
      <c r="T600" s="17" t="s">
        <v>3543</v>
      </c>
      <c r="U600" s="17" t="s">
        <v>3544</v>
      </c>
      <c r="V600" s="17">
        <v>0</v>
      </c>
      <c r="W600" s="17" t="s">
        <v>1020</v>
      </c>
      <c r="X600" s="17">
        <v>15.246</v>
      </c>
      <c r="Y600" s="17">
        <v>3</v>
      </c>
      <c r="Z600" s="17">
        <v>2015</v>
      </c>
      <c r="AA600" s="17" t="s">
        <v>23</v>
      </c>
      <c r="AB600" s="17" t="s">
        <v>1061</v>
      </c>
    </row>
    <row r="601" spans="1:28" x14ac:dyDescent="0.25">
      <c r="A601" s="17">
        <v>2431</v>
      </c>
      <c r="B601" s="17" t="s">
        <v>3545</v>
      </c>
      <c r="C601" s="19">
        <v>42868</v>
      </c>
      <c r="D601" s="19">
        <v>42875</v>
      </c>
      <c r="E601" s="17" t="s">
        <v>5</v>
      </c>
      <c r="F601" s="17" t="s">
        <v>2989</v>
      </c>
      <c r="G601" s="17" t="s">
        <v>552</v>
      </c>
      <c r="H601" s="17" t="s">
        <v>10</v>
      </c>
      <c r="I601" s="17" t="s">
        <v>671</v>
      </c>
      <c r="J601" s="17" t="s">
        <v>869</v>
      </c>
      <c r="K601" s="17" t="s">
        <v>908</v>
      </c>
      <c r="L601" s="17">
        <v>94110</v>
      </c>
      <c r="M601" s="17" t="s">
        <v>957</v>
      </c>
      <c r="N601" s="17" t="s">
        <v>2235</v>
      </c>
      <c r="O601" s="17" t="s">
        <v>960</v>
      </c>
      <c r="P601" s="17" t="s">
        <v>1266</v>
      </c>
      <c r="Q601" s="17" t="s">
        <v>2236</v>
      </c>
      <c r="R601" s="17">
        <v>58.48</v>
      </c>
      <c r="S601" s="17">
        <v>8</v>
      </c>
      <c r="T601" s="17" t="s">
        <v>2237</v>
      </c>
      <c r="U601" s="17" t="s">
        <v>3325</v>
      </c>
      <c r="V601" s="17">
        <v>0</v>
      </c>
      <c r="W601" s="17" t="s">
        <v>1020</v>
      </c>
      <c r="X601" s="17">
        <v>27.485600000000002</v>
      </c>
      <c r="Y601" s="17">
        <v>7</v>
      </c>
      <c r="Z601" s="17">
        <v>2017</v>
      </c>
      <c r="AA601" s="17" t="s">
        <v>20</v>
      </c>
      <c r="AB601" s="17" t="s">
        <v>1036</v>
      </c>
    </row>
    <row r="602" spans="1:28" x14ac:dyDescent="0.25">
      <c r="A602" s="17">
        <v>2504</v>
      </c>
      <c r="B602" s="17" t="s">
        <v>3546</v>
      </c>
      <c r="C602" s="19">
        <v>42688</v>
      </c>
      <c r="D602" s="19">
        <v>42693</v>
      </c>
      <c r="E602" s="17" t="s">
        <v>5</v>
      </c>
      <c r="F602" s="17" t="s">
        <v>3547</v>
      </c>
      <c r="G602" s="17" t="s">
        <v>531</v>
      </c>
      <c r="H602" s="17" t="s">
        <v>8</v>
      </c>
      <c r="I602" s="17" t="s">
        <v>671</v>
      </c>
      <c r="J602" s="17" t="s">
        <v>869</v>
      </c>
      <c r="K602" s="17" t="s">
        <v>908</v>
      </c>
      <c r="L602" s="17">
        <v>94110</v>
      </c>
      <c r="M602" s="17" t="s">
        <v>957</v>
      </c>
      <c r="N602" s="17" t="s">
        <v>3548</v>
      </c>
      <c r="O602" s="17" t="s">
        <v>960</v>
      </c>
      <c r="P602" s="17" t="s">
        <v>1266</v>
      </c>
      <c r="Q602" s="17" t="s">
        <v>3549</v>
      </c>
      <c r="R602" s="17">
        <v>7.38</v>
      </c>
      <c r="S602" s="17">
        <v>2</v>
      </c>
      <c r="T602" s="17" t="s">
        <v>2899</v>
      </c>
      <c r="U602" s="17" t="s">
        <v>2900</v>
      </c>
      <c r="V602" s="17">
        <v>0</v>
      </c>
      <c r="W602" s="17" t="s">
        <v>1020</v>
      </c>
      <c r="X602" s="17">
        <v>3.4685999999999999</v>
      </c>
      <c r="Y602" s="17">
        <v>5</v>
      </c>
      <c r="Z602" s="17">
        <v>2016</v>
      </c>
      <c r="AA602" s="17" t="s">
        <v>21</v>
      </c>
      <c r="AB602" s="17" t="s">
        <v>1021</v>
      </c>
    </row>
    <row r="603" spans="1:28" x14ac:dyDescent="0.25">
      <c r="A603" s="17">
        <v>2617</v>
      </c>
      <c r="B603" s="17" t="s">
        <v>3550</v>
      </c>
      <c r="C603" s="19">
        <v>42826</v>
      </c>
      <c r="D603" s="19">
        <v>42830</v>
      </c>
      <c r="E603" s="17" t="s">
        <v>5</v>
      </c>
      <c r="F603" s="17" t="s">
        <v>1866</v>
      </c>
      <c r="G603" s="17" t="s">
        <v>421</v>
      </c>
      <c r="H603" s="17" t="s">
        <v>8</v>
      </c>
      <c r="I603" s="17" t="s">
        <v>671</v>
      </c>
      <c r="J603" s="17" t="s">
        <v>869</v>
      </c>
      <c r="K603" s="17" t="s">
        <v>908</v>
      </c>
      <c r="L603" s="17">
        <v>94110</v>
      </c>
      <c r="M603" s="17" t="s">
        <v>957</v>
      </c>
      <c r="N603" s="17" t="s">
        <v>3551</v>
      </c>
      <c r="O603" s="17" t="s">
        <v>960</v>
      </c>
      <c r="P603" s="17" t="s">
        <v>1266</v>
      </c>
      <c r="Q603" s="17" t="s">
        <v>3552</v>
      </c>
      <c r="R603" s="17">
        <v>5.78</v>
      </c>
      <c r="S603" s="17">
        <v>2</v>
      </c>
      <c r="T603" s="17" t="s">
        <v>2253</v>
      </c>
      <c r="U603" s="17" t="s">
        <v>2765</v>
      </c>
      <c r="V603" s="17">
        <v>0</v>
      </c>
      <c r="W603" s="17" t="s">
        <v>1020</v>
      </c>
      <c r="X603" s="17">
        <v>2.7166000000000001</v>
      </c>
      <c r="Y603" s="17">
        <v>4</v>
      </c>
      <c r="Z603" s="17">
        <v>2017</v>
      </c>
      <c r="AA603" s="17" t="s">
        <v>12</v>
      </c>
      <c r="AB603" s="17" t="s">
        <v>1036</v>
      </c>
    </row>
    <row r="604" spans="1:28" x14ac:dyDescent="0.25">
      <c r="A604" s="17">
        <v>2659</v>
      </c>
      <c r="B604" s="17" t="s">
        <v>3553</v>
      </c>
      <c r="C604" s="19">
        <v>42598</v>
      </c>
      <c r="D604" s="19">
        <v>42602</v>
      </c>
      <c r="E604" s="17" t="s">
        <v>5</v>
      </c>
      <c r="F604" s="17" t="s">
        <v>3554</v>
      </c>
      <c r="G604" s="17" t="s">
        <v>517</v>
      </c>
      <c r="H604" s="17" t="s">
        <v>8</v>
      </c>
      <c r="I604" s="17" t="s">
        <v>671</v>
      </c>
      <c r="J604" s="17" t="s">
        <v>869</v>
      </c>
      <c r="K604" s="17" t="s">
        <v>908</v>
      </c>
      <c r="L604" s="17">
        <v>94110</v>
      </c>
      <c r="M604" s="17" t="s">
        <v>957</v>
      </c>
      <c r="N604" s="17" t="s">
        <v>3555</v>
      </c>
      <c r="O604" s="17" t="s">
        <v>960</v>
      </c>
      <c r="P604" s="17" t="s">
        <v>1224</v>
      </c>
      <c r="Q604" s="17" t="s">
        <v>3556</v>
      </c>
      <c r="R604" s="17">
        <v>10.86</v>
      </c>
      <c r="S604" s="17">
        <v>3</v>
      </c>
      <c r="T604" s="17" t="s">
        <v>3557</v>
      </c>
      <c r="U604" s="17" t="s">
        <v>3558</v>
      </c>
      <c r="V604" s="17">
        <v>0</v>
      </c>
      <c r="W604" s="17" t="s">
        <v>1020</v>
      </c>
      <c r="X604" s="17">
        <v>5.1041999999999996</v>
      </c>
      <c r="Y604" s="17">
        <v>4</v>
      </c>
      <c r="Z604" s="17">
        <v>2016</v>
      </c>
      <c r="AA604" s="17" t="s">
        <v>13</v>
      </c>
      <c r="AB604" s="17" t="s">
        <v>1021</v>
      </c>
    </row>
    <row r="605" spans="1:28" x14ac:dyDescent="0.25">
      <c r="A605" s="17">
        <v>2762</v>
      </c>
      <c r="B605" s="17" t="s">
        <v>3559</v>
      </c>
      <c r="C605" s="19">
        <v>43020</v>
      </c>
      <c r="D605" s="19">
        <v>43022</v>
      </c>
      <c r="E605" s="17" t="s">
        <v>2</v>
      </c>
      <c r="F605" s="17" t="s">
        <v>3560</v>
      </c>
      <c r="G605" s="17" t="s">
        <v>3561</v>
      </c>
      <c r="H605" s="17" t="s">
        <v>10</v>
      </c>
      <c r="I605" s="17" t="s">
        <v>671</v>
      </c>
      <c r="J605" s="17" t="s">
        <v>869</v>
      </c>
      <c r="K605" s="17" t="s">
        <v>908</v>
      </c>
      <c r="L605" s="17">
        <v>94110</v>
      </c>
      <c r="M605" s="17" t="s">
        <v>957</v>
      </c>
      <c r="N605" s="17" t="s">
        <v>3562</v>
      </c>
      <c r="O605" s="17" t="s">
        <v>961</v>
      </c>
      <c r="P605" s="17" t="s">
        <v>962</v>
      </c>
      <c r="Q605" s="17" t="s">
        <v>3563</v>
      </c>
      <c r="R605" s="17">
        <v>0.99</v>
      </c>
      <c r="S605" s="17">
        <v>1</v>
      </c>
      <c r="T605" s="17" t="s">
        <v>3564</v>
      </c>
      <c r="U605" s="17" t="s">
        <v>3565</v>
      </c>
      <c r="V605" s="17">
        <v>0</v>
      </c>
      <c r="W605" s="17" t="s">
        <v>1020</v>
      </c>
      <c r="X605" s="17">
        <v>0.43559999999999999</v>
      </c>
      <c r="Y605" s="17">
        <v>2</v>
      </c>
      <c r="Z605" s="17">
        <v>2017</v>
      </c>
      <c r="AA605" s="17" t="s">
        <v>22</v>
      </c>
      <c r="AB605" s="17" t="s">
        <v>1036</v>
      </c>
    </row>
    <row r="606" spans="1:28" x14ac:dyDescent="0.25">
      <c r="A606" s="17">
        <v>2884</v>
      </c>
      <c r="B606" s="17" t="s">
        <v>3566</v>
      </c>
      <c r="C606" s="19">
        <v>42685</v>
      </c>
      <c r="D606" s="19">
        <v>42690</v>
      </c>
      <c r="E606" s="17" t="s">
        <v>4</v>
      </c>
      <c r="F606" s="17" t="s">
        <v>3567</v>
      </c>
      <c r="G606" s="17" t="s">
        <v>95</v>
      </c>
      <c r="H606" s="17" t="s">
        <v>8</v>
      </c>
      <c r="I606" s="17" t="s">
        <v>671</v>
      </c>
      <c r="J606" s="17" t="s">
        <v>869</v>
      </c>
      <c r="K606" s="17" t="s">
        <v>908</v>
      </c>
      <c r="L606" s="17">
        <v>94110</v>
      </c>
      <c r="M606" s="17" t="s">
        <v>957</v>
      </c>
      <c r="N606" s="17" t="s">
        <v>3568</v>
      </c>
      <c r="O606" s="17" t="s">
        <v>959</v>
      </c>
      <c r="P606" s="17" t="s">
        <v>1115</v>
      </c>
      <c r="Q606" s="17" t="s">
        <v>3569</v>
      </c>
      <c r="R606" s="17">
        <v>6.96</v>
      </c>
      <c r="S606" s="17">
        <v>4</v>
      </c>
      <c r="T606" s="17" t="s">
        <v>3570</v>
      </c>
      <c r="U606" s="17" t="s">
        <v>3571</v>
      </c>
      <c r="V606" s="17">
        <v>0</v>
      </c>
      <c r="W606" s="17" t="s">
        <v>1020</v>
      </c>
      <c r="X606" s="17">
        <v>2.2271999999999998</v>
      </c>
      <c r="Y606" s="17">
        <v>5</v>
      </c>
      <c r="Z606" s="17">
        <v>2016</v>
      </c>
      <c r="AA606" s="17" t="s">
        <v>21</v>
      </c>
      <c r="AB606" s="17" t="s">
        <v>1021</v>
      </c>
    </row>
    <row r="607" spans="1:28" x14ac:dyDescent="0.25">
      <c r="A607" s="17">
        <v>3057</v>
      </c>
      <c r="B607" s="17" t="s">
        <v>3572</v>
      </c>
      <c r="C607" s="19">
        <v>43027</v>
      </c>
      <c r="D607" s="19">
        <v>43032</v>
      </c>
      <c r="E607" s="17" t="s">
        <v>4</v>
      </c>
      <c r="F607" s="17" t="s">
        <v>3510</v>
      </c>
      <c r="G607" s="17" t="s">
        <v>293</v>
      </c>
      <c r="H607" s="17" t="s">
        <v>9</v>
      </c>
      <c r="I607" s="17" t="s">
        <v>671</v>
      </c>
      <c r="J607" s="17" t="s">
        <v>869</v>
      </c>
      <c r="K607" s="17" t="s">
        <v>908</v>
      </c>
      <c r="L607" s="17">
        <v>94110</v>
      </c>
      <c r="M607" s="17" t="s">
        <v>957</v>
      </c>
      <c r="N607" s="17" t="s">
        <v>3573</v>
      </c>
      <c r="O607" s="17" t="s">
        <v>960</v>
      </c>
      <c r="P607" s="17" t="s">
        <v>1224</v>
      </c>
      <c r="Q607" s="17" t="s">
        <v>3574</v>
      </c>
      <c r="R607" s="17">
        <v>8.9600000000000009</v>
      </c>
      <c r="S607" s="17">
        <v>2</v>
      </c>
      <c r="T607" s="17" t="s">
        <v>2277</v>
      </c>
      <c r="U607" s="17" t="s">
        <v>3575</v>
      </c>
      <c r="V607" s="17">
        <v>0</v>
      </c>
      <c r="W607" s="17" t="s">
        <v>1020</v>
      </c>
      <c r="X607" s="17">
        <v>4.3007999999999997</v>
      </c>
      <c r="Y607" s="17">
        <v>5</v>
      </c>
      <c r="Z607" s="17">
        <v>2017</v>
      </c>
      <c r="AA607" s="17" t="s">
        <v>22</v>
      </c>
      <c r="AB607" s="17" t="s">
        <v>1036</v>
      </c>
    </row>
    <row r="608" spans="1:28" x14ac:dyDescent="0.25">
      <c r="A608" s="17">
        <v>3058</v>
      </c>
      <c r="B608" s="17" t="s">
        <v>3572</v>
      </c>
      <c r="C608" s="19">
        <v>43027</v>
      </c>
      <c r="D608" s="19">
        <v>43032</v>
      </c>
      <c r="E608" s="17" t="s">
        <v>4</v>
      </c>
      <c r="F608" s="17" t="s">
        <v>3510</v>
      </c>
      <c r="G608" s="17" t="s">
        <v>293</v>
      </c>
      <c r="H608" s="17" t="s">
        <v>9</v>
      </c>
      <c r="I608" s="17" t="s">
        <v>671</v>
      </c>
      <c r="J608" s="17" t="s">
        <v>869</v>
      </c>
      <c r="K608" s="17" t="s">
        <v>908</v>
      </c>
      <c r="L608" s="17">
        <v>94110</v>
      </c>
      <c r="M608" s="17" t="s">
        <v>957</v>
      </c>
      <c r="N608" s="17" t="s">
        <v>3102</v>
      </c>
      <c r="O608" s="17" t="s">
        <v>960</v>
      </c>
      <c r="P608" s="17" t="s">
        <v>1266</v>
      </c>
      <c r="Q608" s="17" t="s">
        <v>3103</v>
      </c>
      <c r="R608" s="17">
        <v>31.5</v>
      </c>
      <c r="S608" s="17">
        <v>10</v>
      </c>
      <c r="T608" s="17" t="s">
        <v>1426</v>
      </c>
      <c r="U608" s="17" t="s">
        <v>3576</v>
      </c>
      <c r="V608" s="17">
        <v>0</v>
      </c>
      <c r="W608" s="17" t="s">
        <v>1020</v>
      </c>
      <c r="X608" s="17">
        <v>15.12</v>
      </c>
      <c r="Y608" s="17">
        <v>5</v>
      </c>
      <c r="Z608" s="17">
        <v>2017</v>
      </c>
      <c r="AA608" s="17" t="s">
        <v>22</v>
      </c>
      <c r="AB608" s="17" t="s">
        <v>1036</v>
      </c>
    </row>
    <row r="609" spans="1:28" x14ac:dyDescent="0.25">
      <c r="A609" s="17">
        <v>3059</v>
      </c>
      <c r="B609" s="17" t="s">
        <v>3572</v>
      </c>
      <c r="C609" s="19">
        <v>43027</v>
      </c>
      <c r="D609" s="19">
        <v>43032</v>
      </c>
      <c r="E609" s="17" t="s">
        <v>4</v>
      </c>
      <c r="F609" s="17" t="s">
        <v>3510</v>
      </c>
      <c r="G609" s="17" t="s">
        <v>293</v>
      </c>
      <c r="H609" s="17" t="s">
        <v>9</v>
      </c>
      <c r="I609" s="17" t="s">
        <v>671</v>
      </c>
      <c r="J609" s="17" t="s">
        <v>869</v>
      </c>
      <c r="K609" s="17" t="s">
        <v>908</v>
      </c>
      <c r="L609" s="17">
        <v>94110</v>
      </c>
      <c r="M609" s="17" t="s">
        <v>957</v>
      </c>
      <c r="N609" s="17" t="s">
        <v>3577</v>
      </c>
      <c r="O609" s="17" t="s">
        <v>959</v>
      </c>
      <c r="P609" s="17" t="s">
        <v>1115</v>
      </c>
      <c r="Q609" s="17" t="s">
        <v>3578</v>
      </c>
      <c r="R609" s="17">
        <v>30.56</v>
      </c>
      <c r="S609" s="17">
        <v>2</v>
      </c>
      <c r="T609" s="17" t="s">
        <v>3579</v>
      </c>
      <c r="U609" s="17" t="s">
        <v>3580</v>
      </c>
      <c r="V609" s="17">
        <v>0</v>
      </c>
      <c r="W609" s="17" t="s">
        <v>1020</v>
      </c>
      <c r="X609" s="17">
        <v>10.3904</v>
      </c>
      <c r="Y609" s="17">
        <v>5</v>
      </c>
      <c r="Z609" s="17">
        <v>2017</v>
      </c>
      <c r="AA609" s="17" t="s">
        <v>22</v>
      </c>
      <c r="AB609" s="17" t="s">
        <v>1036</v>
      </c>
    </row>
    <row r="610" spans="1:28" x14ac:dyDescent="0.25">
      <c r="A610" s="17">
        <v>3450</v>
      </c>
      <c r="B610" s="17" t="s">
        <v>3581</v>
      </c>
      <c r="C610" s="19">
        <v>41890</v>
      </c>
      <c r="D610" s="19">
        <v>41896</v>
      </c>
      <c r="E610" s="17" t="s">
        <v>5</v>
      </c>
      <c r="F610" s="17" t="s">
        <v>3582</v>
      </c>
      <c r="G610" s="17" t="s">
        <v>206</v>
      </c>
      <c r="H610" s="17" t="s">
        <v>10</v>
      </c>
      <c r="I610" s="17" t="s">
        <v>671</v>
      </c>
      <c r="J610" s="17" t="s">
        <v>869</v>
      </c>
      <c r="K610" s="17" t="s">
        <v>908</v>
      </c>
      <c r="L610" s="17">
        <v>94110</v>
      </c>
      <c r="M610" s="17" t="s">
        <v>957</v>
      </c>
      <c r="N610" s="17" t="s">
        <v>3583</v>
      </c>
      <c r="O610" s="17" t="s">
        <v>960</v>
      </c>
      <c r="P610" s="17" t="s">
        <v>973</v>
      </c>
      <c r="Q610" s="17" t="s">
        <v>3584</v>
      </c>
      <c r="R610" s="17">
        <v>56.65</v>
      </c>
      <c r="S610" s="17">
        <v>5</v>
      </c>
      <c r="T610" s="17" t="s">
        <v>3585</v>
      </c>
      <c r="U610" s="17" t="s">
        <v>3586</v>
      </c>
      <c r="V610" s="17">
        <v>0</v>
      </c>
      <c r="W610" s="17" t="s">
        <v>1020</v>
      </c>
      <c r="X610" s="17">
        <v>24.359500000000001</v>
      </c>
      <c r="Y610" s="17">
        <v>6</v>
      </c>
      <c r="Z610" s="17">
        <v>2014</v>
      </c>
      <c r="AA610" s="17" t="s">
        <v>23</v>
      </c>
      <c r="AB610" s="17" t="s">
        <v>1079</v>
      </c>
    </row>
    <row r="611" spans="1:28" x14ac:dyDescent="0.25">
      <c r="A611" s="17">
        <v>3451</v>
      </c>
      <c r="B611" s="17" t="s">
        <v>3581</v>
      </c>
      <c r="C611" s="19">
        <v>41890</v>
      </c>
      <c r="D611" s="19">
        <v>41896</v>
      </c>
      <c r="E611" s="17" t="s">
        <v>5</v>
      </c>
      <c r="F611" s="17" t="s">
        <v>3582</v>
      </c>
      <c r="G611" s="17" t="s">
        <v>206</v>
      </c>
      <c r="H611" s="17" t="s">
        <v>10</v>
      </c>
      <c r="I611" s="17" t="s">
        <v>671</v>
      </c>
      <c r="J611" s="17" t="s">
        <v>869</v>
      </c>
      <c r="K611" s="17" t="s">
        <v>908</v>
      </c>
      <c r="L611" s="17">
        <v>94110</v>
      </c>
      <c r="M611" s="17" t="s">
        <v>957</v>
      </c>
      <c r="N611" s="17" t="s">
        <v>1825</v>
      </c>
      <c r="O611" s="17" t="s">
        <v>960</v>
      </c>
      <c r="P611" s="17" t="s">
        <v>977</v>
      </c>
      <c r="Q611" s="17" t="s">
        <v>1826</v>
      </c>
      <c r="R611" s="17">
        <v>14.97</v>
      </c>
      <c r="S611" s="17">
        <v>1</v>
      </c>
      <c r="T611" s="17" t="s">
        <v>1827</v>
      </c>
      <c r="U611" s="17" t="s">
        <v>3587</v>
      </c>
      <c r="V611" s="17">
        <v>0</v>
      </c>
      <c r="W611" s="17" t="s">
        <v>1020</v>
      </c>
      <c r="X611" s="17">
        <v>4.1916000000000002</v>
      </c>
      <c r="Y611" s="17">
        <v>6</v>
      </c>
      <c r="Z611" s="17">
        <v>2014</v>
      </c>
      <c r="AA611" s="17" t="s">
        <v>23</v>
      </c>
      <c r="AB611" s="17" t="s">
        <v>1079</v>
      </c>
    </row>
    <row r="612" spans="1:28" x14ac:dyDescent="0.25">
      <c r="A612" s="17">
        <v>3452</v>
      </c>
      <c r="B612" s="17" t="s">
        <v>3581</v>
      </c>
      <c r="C612" s="19">
        <v>41890</v>
      </c>
      <c r="D612" s="19">
        <v>41896</v>
      </c>
      <c r="E612" s="17" t="s">
        <v>5</v>
      </c>
      <c r="F612" s="17" t="s">
        <v>3582</v>
      </c>
      <c r="G612" s="17" t="s">
        <v>206</v>
      </c>
      <c r="H612" s="17" t="s">
        <v>10</v>
      </c>
      <c r="I612" s="17" t="s">
        <v>671</v>
      </c>
      <c r="J612" s="17" t="s">
        <v>869</v>
      </c>
      <c r="K612" s="17" t="s">
        <v>908</v>
      </c>
      <c r="L612" s="17">
        <v>94110</v>
      </c>
      <c r="M612" s="17" t="s">
        <v>957</v>
      </c>
      <c r="N612" s="17" t="s">
        <v>3588</v>
      </c>
      <c r="O612" s="17" t="s">
        <v>960</v>
      </c>
      <c r="P612" s="17" t="s">
        <v>1075</v>
      </c>
      <c r="Q612" s="17" t="s">
        <v>3589</v>
      </c>
      <c r="R612" s="17">
        <v>4.0199999999999996</v>
      </c>
      <c r="S612" s="17">
        <v>2</v>
      </c>
      <c r="T612" s="17" t="s">
        <v>3590</v>
      </c>
      <c r="U612" s="17" t="s">
        <v>3591</v>
      </c>
      <c r="V612" s="17">
        <v>0</v>
      </c>
      <c r="W612" s="17" t="s">
        <v>1020</v>
      </c>
      <c r="X612" s="17">
        <v>1.9698</v>
      </c>
      <c r="Y612" s="17">
        <v>6</v>
      </c>
      <c r="Z612" s="17">
        <v>2014</v>
      </c>
      <c r="AA612" s="17" t="s">
        <v>23</v>
      </c>
      <c r="AB612" s="17" t="s">
        <v>1079</v>
      </c>
    </row>
    <row r="613" spans="1:28" x14ac:dyDescent="0.25">
      <c r="A613" s="17">
        <v>3479</v>
      </c>
      <c r="B613" s="17" t="s">
        <v>3592</v>
      </c>
      <c r="C613" s="19">
        <v>42712</v>
      </c>
      <c r="D613" s="19">
        <v>42718</v>
      </c>
      <c r="E613" s="17" t="s">
        <v>5</v>
      </c>
      <c r="F613" s="17" t="s">
        <v>3593</v>
      </c>
      <c r="G613" s="17" t="s">
        <v>600</v>
      </c>
      <c r="H613" s="17" t="s">
        <v>9</v>
      </c>
      <c r="I613" s="17" t="s">
        <v>671</v>
      </c>
      <c r="J613" s="17" t="s">
        <v>869</v>
      </c>
      <c r="K613" s="17" t="s">
        <v>908</v>
      </c>
      <c r="L613" s="17">
        <v>94110</v>
      </c>
      <c r="M613" s="17" t="s">
        <v>957</v>
      </c>
      <c r="N613" s="17" t="s">
        <v>3047</v>
      </c>
      <c r="O613" s="17" t="s">
        <v>960</v>
      </c>
      <c r="P613" s="17" t="s">
        <v>1032</v>
      </c>
      <c r="Q613" s="17" t="s">
        <v>3048</v>
      </c>
      <c r="R613" s="17">
        <v>8.56</v>
      </c>
      <c r="S613" s="17">
        <v>2</v>
      </c>
      <c r="T613" s="17" t="s">
        <v>1272</v>
      </c>
      <c r="U613" s="17" t="s">
        <v>3049</v>
      </c>
      <c r="V613" s="17">
        <v>0</v>
      </c>
      <c r="W613" s="17" t="s">
        <v>1020</v>
      </c>
      <c r="X613" s="17">
        <v>2.4824000000000002</v>
      </c>
      <c r="Y613" s="17">
        <v>6</v>
      </c>
      <c r="Z613" s="17">
        <v>2016</v>
      </c>
      <c r="AA613" s="17" t="s">
        <v>14</v>
      </c>
      <c r="AB613" s="17" t="s">
        <v>1021</v>
      </c>
    </row>
    <row r="614" spans="1:28" x14ac:dyDescent="0.25">
      <c r="A614" s="17">
        <v>3480</v>
      </c>
      <c r="B614" s="17" t="s">
        <v>3592</v>
      </c>
      <c r="C614" s="19">
        <v>42712</v>
      </c>
      <c r="D614" s="19">
        <v>42718</v>
      </c>
      <c r="E614" s="17" t="s">
        <v>5</v>
      </c>
      <c r="F614" s="17" t="s">
        <v>3593</v>
      </c>
      <c r="G614" s="17" t="s">
        <v>600</v>
      </c>
      <c r="H614" s="17" t="s">
        <v>9</v>
      </c>
      <c r="I614" s="17" t="s">
        <v>671</v>
      </c>
      <c r="J614" s="17" t="s">
        <v>869</v>
      </c>
      <c r="K614" s="17" t="s">
        <v>908</v>
      </c>
      <c r="L614" s="17">
        <v>94110</v>
      </c>
      <c r="M614" s="17" t="s">
        <v>957</v>
      </c>
      <c r="N614" s="17" t="s">
        <v>1417</v>
      </c>
      <c r="O614" s="17" t="s">
        <v>960</v>
      </c>
      <c r="P614" s="17" t="s">
        <v>965</v>
      </c>
      <c r="Q614" s="17" t="s">
        <v>1418</v>
      </c>
      <c r="R614" s="17">
        <v>45.36</v>
      </c>
      <c r="S614" s="17">
        <v>7</v>
      </c>
      <c r="T614" s="17" t="s">
        <v>1066</v>
      </c>
      <c r="U614" s="17" t="s">
        <v>1067</v>
      </c>
      <c r="V614" s="17">
        <v>0</v>
      </c>
      <c r="W614" s="17" t="s">
        <v>1020</v>
      </c>
      <c r="X614" s="17">
        <v>21.7728</v>
      </c>
      <c r="Y614" s="17">
        <v>6</v>
      </c>
      <c r="Z614" s="17">
        <v>2016</v>
      </c>
      <c r="AA614" s="17" t="s">
        <v>14</v>
      </c>
      <c r="AB614" s="17" t="s">
        <v>1021</v>
      </c>
    </row>
    <row r="615" spans="1:28" x14ac:dyDescent="0.25">
      <c r="A615" s="17">
        <v>4038</v>
      </c>
      <c r="B615" s="17" t="s">
        <v>3594</v>
      </c>
      <c r="C615" s="19">
        <v>42002</v>
      </c>
      <c r="D615" s="19">
        <v>42006</v>
      </c>
      <c r="E615" s="17" t="s">
        <v>5</v>
      </c>
      <c r="F615" s="17" t="s">
        <v>3595</v>
      </c>
      <c r="G615" s="17" t="s">
        <v>976</v>
      </c>
      <c r="H615" s="17" t="s">
        <v>9</v>
      </c>
      <c r="I615" s="17" t="s">
        <v>671</v>
      </c>
      <c r="J615" s="17" t="s">
        <v>869</v>
      </c>
      <c r="K615" s="17" t="s">
        <v>908</v>
      </c>
      <c r="L615" s="17">
        <v>94110</v>
      </c>
      <c r="M615" s="17" t="s">
        <v>957</v>
      </c>
      <c r="N615" s="17" t="s">
        <v>3596</v>
      </c>
      <c r="O615" s="17" t="s">
        <v>959</v>
      </c>
      <c r="P615" s="17" t="s">
        <v>1115</v>
      </c>
      <c r="Q615" s="17" t="s">
        <v>3597</v>
      </c>
      <c r="R615" s="17">
        <v>24.9</v>
      </c>
      <c r="S615" s="17">
        <v>5</v>
      </c>
      <c r="T615" s="17" t="s">
        <v>1086</v>
      </c>
      <c r="U615" s="17" t="s">
        <v>3598</v>
      </c>
      <c r="V615" s="17">
        <v>0</v>
      </c>
      <c r="W615" s="17" t="s">
        <v>1020</v>
      </c>
      <c r="X615" s="17">
        <v>8.2170000000000005</v>
      </c>
      <c r="Y615" s="17">
        <v>4</v>
      </c>
      <c r="Z615" s="17">
        <v>2014</v>
      </c>
      <c r="AA615" s="17" t="s">
        <v>14</v>
      </c>
      <c r="AB615" s="17" t="s">
        <v>1061</v>
      </c>
    </row>
    <row r="616" spans="1:28" x14ac:dyDescent="0.25">
      <c r="A616" s="17">
        <v>4039</v>
      </c>
      <c r="B616" s="17" t="s">
        <v>3594</v>
      </c>
      <c r="C616" s="19">
        <v>42002</v>
      </c>
      <c r="D616" s="19">
        <v>42006</v>
      </c>
      <c r="E616" s="17" t="s">
        <v>5</v>
      </c>
      <c r="F616" s="17" t="s">
        <v>3595</v>
      </c>
      <c r="G616" s="17" t="s">
        <v>976</v>
      </c>
      <c r="H616" s="17" t="s">
        <v>9</v>
      </c>
      <c r="I616" s="17" t="s">
        <v>671</v>
      </c>
      <c r="J616" s="17" t="s">
        <v>869</v>
      </c>
      <c r="K616" s="17" t="s">
        <v>908</v>
      </c>
      <c r="L616" s="17">
        <v>94110</v>
      </c>
      <c r="M616" s="17" t="s">
        <v>957</v>
      </c>
      <c r="N616" s="17" t="s">
        <v>3599</v>
      </c>
      <c r="O616" s="17" t="s">
        <v>960</v>
      </c>
      <c r="P616" s="17" t="s">
        <v>965</v>
      </c>
      <c r="Q616" s="17" t="s">
        <v>3600</v>
      </c>
      <c r="R616" s="17">
        <v>21.12</v>
      </c>
      <c r="S616" s="17">
        <v>4</v>
      </c>
      <c r="T616" s="17" t="s">
        <v>1756</v>
      </c>
      <c r="U616" s="17" t="s">
        <v>3601</v>
      </c>
      <c r="V616" s="17">
        <v>0</v>
      </c>
      <c r="W616" s="17" t="s">
        <v>1020</v>
      </c>
      <c r="X616" s="17">
        <v>9.5039999999999996</v>
      </c>
      <c r="Y616" s="17">
        <v>4</v>
      </c>
      <c r="Z616" s="17">
        <v>2014</v>
      </c>
      <c r="AA616" s="17" t="s">
        <v>14</v>
      </c>
      <c r="AB616" s="17" t="s">
        <v>1061</v>
      </c>
    </row>
    <row r="617" spans="1:28" x14ac:dyDescent="0.25">
      <c r="A617" s="17">
        <v>4043</v>
      </c>
      <c r="B617" s="17" t="s">
        <v>3594</v>
      </c>
      <c r="C617" s="19">
        <v>42002</v>
      </c>
      <c r="D617" s="19">
        <v>42006</v>
      </c>
      <c r="E617" s="17" t="s">
        <v>5</v>
      </c>
      <c r="F617" s="17" t="s">
        <v>3595</v>
      </c>
      <c r="G617" s="17" t="s">
        <v>976</v>
      </c>
      <c r="H617" s="17" t="s">
        <v>9</v>
      </c>
      <c r="I617" s="17" t="s">
        <v>671</v>
      </c>
      <c r="J617" s="17" t="s">
        <v>869</v>
      </c>
      <c r="K617" s="17" t="s">
        <v>908</v>
      </c>
      <c r="L617" s="17">
        <v>94110</v>
      </c>
      <c r="M617" s="17" t="s">
        <v>957</v>
      </c>
      <c r="N617" s="17" t="s">
        <v>3602</v>
      </c>
      <c r="O617" s="17" t="s">
        <v>960</v>
      </c>
      <c r="P617" s="17" t="s">
        <v>1266</v>
      </c>
      <c r="Q617" s="17" t="s">
        <v>3603</v>
      </c>
      <c r="R617" s="17">
        <v>274.77</v>
      </c>
      <c r="S617" s="17">
        <v>9</v>
      </c>
      <c r="T617" s="17" t="s">
        <v>3604</v>
      </c>
      <c r="U617" s="17" t="s">
        <v>3605</v>
      </c>
      <c r="V617" s="17">
        <v>0</v>
      </c>
      <c r="W617" s="17" t="s">
        <v>1020</v>
      </c>
      <c r="X617" s="17">
        <v>126.3942</v>
      </c>
      <c r="Y617" s="17">
        <v>4</v>
      </c>
      <c r="Z617" s="17">
        <v>2014</v>
      </c>
      <c r="AA617" s="17" t="s">
        <v>14</v>
      </c>
      <c r="AB617" s="17" t="s">
        <v>1061</v>
      </c>
    </row>
    <row r="618" spans="1:28" x14ac:dyDescent="0.25">
      <c r="A618" s="17">
        <v>4044</v>
      </c>
      <c r="B618" s="17" t="s">
        <v>3594</v>
      </c>
      <c r="C618" s="19">
        <v>42002</v>
      </c>
      <c r="D618" s="19">
        <v>42006</v>
      </c>
      <c r="E618" s="17" t="s">
        <v>5</v>
      </c>
      <c r="F618" s="17" t="s">
        <v>3595</v>
      </c>
      <c r="G618" s="17" t="s">
        <v>976</v>
      </c>
      <c r="H618" s="17" t="s">
        <v>9</v>
      </c>
      <c r="I618" s="17" t="s">
        <v>671</v>
      </c>
      <c r="J618" s="17" t="s">
        <v>869</v>
      </c>
      <c r="K618" s="17" t="s">
        <v>908</v>
      </c>
      <c r="L618" s="17">
        <v>94110</v>
      </c>
      <c r="M618" s="17" t="s">
        <v>957</v>
      </c>
      <c r="N618" s="17" t="s">
        <v>2106</v>
      </c>
      <c r="O618" s="17" t="s">
        <v>959</v>
      </c>
      <c r="P618" s="17" t="s">
        <v>1115</v>
      </c>
      <c r="Q618" s="17" t="s">
        <v>2107</v>
      </c>
      <c r="R618" s="17">
        <v>70.56</v>
      </c>
      <c r="S618" s="17">
        <v>6</v>
      </c>
      <c r="T618" s="17" t="s">
        <v>2108</v>
      </c>
      <c r="U618" s="17" t="s">
        <v>3606</v>
      </c>
      <c r="V618" s="17">
        <v>0</v>
      </c>
      <c r="W618" s="17" t="s">
        <v>1020</v>
      </c>
      <c r="X618" s="17">
        <v>23.990400000000001</v>
      </c>
      <c r="Y618" s="17">
        <v>4</v>
      </c>
      <c r="Z618" s="17">
        <v>2014</v>
      </c>
      <c r="AA618" s="17" t="s">
        <v>14</v>
      </c>
      <c r="AB618" s="17" t="s">
        <v>1061</v>
      </c>
    </row>
    <row r="619" spans="1:28" x14ac:dyDescent="0.25">
      <c r="A619" s="17">
        <v>4045</v>
      </c>
      <c r="B619" s="17" t="s">
        <v>3607</v>
      </c>
      <c r="C619" s="19">
        <v>42180</v>
      </c>
      <c r="D619" s="19">
        <v>42185</v>
      </c>
      <c r="E619" s="17" t="s">
        <v>5</v>
      </c>
      <c r="F619" s="17" t="s">
        <v>3608</v>
      </c>
      <c r="G619" s="17" t="s">
        <v>323</v>
      </c>
      <c r="H619" s="17" t="s">
        <v>8</v>
      </c>
      <c r="I619" s="17" t="s">
        <v>671</v>
      </c>
      <c r="J619" s="17" t="s">
        <v>869</v>
      </c>
      <c r="K619" s="17" t="s">
        <v>908</v>
      </c>
      <c r="L619" s="17">
        <v>94110</v>
      </c>
      <c r="M619" s="17" t="s">
        <v>957</v>
      </c>
      <c r="N619" s="17" t="s">
        <v>3609</v>
      </c>
      <c r="O619" s="17" t="s">
        <v>959</v>
      </c>
      <c r="P619" s="17" t="s">
        <v>1115</v>
      </c>
      <c r="Q619" s="17" t="s">
        <v>3610</v>
      </c>
      <c r="R619" s="17">
        <v>204.85</v>
      </c>
      <c r="S619" s="17">
        <v>5</v>
      </c>
      <c r="T619" s="17" t="s">
        <v>2574</v>
      </c>
      <c r="U619" s="17" t="s">
        <v>3611</v>
      </c>
      <c r="V619" s="17">
        <v>0</v>
      </c>
      <c r="W619" s="17" t="s">
        <v>1020</v>
      </c>
      <c r="X619" s="17">
        <v>57.357999999999997</v>
      </c>
      <c r="Y619" s="17">
        <v>5</v>
      </c>
      <c r="Z619" s="17">
        <v>2015</v>
      </c>
      <c r="AA619" s="17" t="s">
        <v>18</v>
      </c>
      <c r="AB619" s="17" t="s">
        <v>1061</v>
      </c>
    </row>
    <row r="620" spans="1:28" x14ac:dyDescent="0.25">
      <c r="A620" s="17">
        <v>4144</v>
      </c>
      <c r="B620" s="17" t="s">
        <v>3612</v>
      </c>
      <c r="C620" s="19">
        <v>42765</v>
      </c>
      <c r="D620" s="19">
        <v>42772</v>
      </c>
      <c r="E620" s="17" t="s">
        <v>5</v>
      </c>
      <c r="F620" s="17" t="s">
        <v>3613</v>
      </c>
      <c r="G620" s="17" t="s">
        <v>246</v>
      </c>
      <c r="H620" s="17" t="s">
        <v>10</v>
      </c>
      <c r="I620" s="17" t="s">
        <v>671</v>
      </c>
      <c r="J620" s="17" t="s">
        <v>869</v>
      </c>
      <c r="K620" s="17" t="s">
        <v>908</v>
      </c>
      <c r="L620" s="17">
        <v>94110</v>
      </c>
      <c r="M620" s="17" t="s">
        <v>957</v>
      </c>
      <c r="N620" s="17" t="s">
        <v>3614</v>
      </c>
      <c r="O620" s="17" t="s">
        <v>960</v>
      </c>
      <c r="P620" s="17" t="s">
        <v>1032</v>
      </c>
      <c r="Q620" s="17" t="s">
        <v>3615</v>
      </c>
      <c r="R620" s="17">
        <v>12.74</v>
      </c>
      <c r="S620" s="17">
        <v>7</v>
      </c>
      <c r="T620" s="17" t="s">
        <v>1045</v>
      </c>
      <c r="U620" s="17" t="s">
        <v>3616</v>
      </c>
      <c r="V620" s="17">
        <v>0</v>
      </c>
      <c r="W620" s="17" t="s">
        <v>1020</v>
      </c>
      <c r="X620" s="17">
        <v>5.7329999999999997</v>
      </c>
      <c r="Y620" s="17">
        <v>7</v>
      </c>
      <c r="Z620" s="17">
        <v>2017</v>
      </c>
      <c r="AA620" s="17" t="s">
        <v>16</v>
      </c>
      <c r="AB620" s="17" t="s">
        <v>1036</v>
      </c>
    </row>
    <row r="621" spans="1:28" x14ac:dyDescent="0.25">
      <c r="A621" s="17">
        <v>4145</v>
      </c>
      <c r="B621" s="17" t="s">
        <v>3612</v>
      </c>
      <c r="C621" s="19">
        <v>42765</v>
      </c>
      <c r="D621" s="19">
        <v>42772</v>
      </c>
      <c r="E621" s="17" t="s">
        <v>5</v>
      </c>
      <c r="F621" s="17" t="s">
        <v>3613</v>
      </c>
      <c r="G621" s="17" t="s">
        <v>246</v>
      </c>
      <c r="H621" s="17" t="s">
        <v>10</v>
      </c>
      <c r="I621" s="17" t="s">
        <v>671</v>
      </c>
      <c r="J621" s="17" t="s">
        <v>869</v>
      </c>
      <c r="K621" s="17" t="s">
        <v>908</v>
      </c>
      <c r="L621" s="17">
        <v>94110</v>
      </c>
      <c r="M621" s="17" t="s">
        <v>957</v>
      </c>
      <c r="N621" s="17" t="s">
        <v>2420</v>
      </c>
      <c r="O621" s="17" t="s">
        <v>960</v>
      </c>
      <c r="P621" s="17" t="s">
        <v>1032</v>
      </c>
      <c r="Q621" s="17" t="s">
        <v>2421</v>
      </c>
      <c r="R621" s="17">
        <v>8.82</v>
      </c>
      <c r="S621" s="17">
        <v>3</v>
      </c>
      <c r="T621" s="17" t="s">
        <v>1039</v>
      </c>
      <c r="U621" s="17" t="s">
        <v>3617</v>
      </c>
      <c r="V621" s="17">
        <v>0</v>
      </c>
      <c r="W621" s="17" t="s">
        <v>1020</v>
      </c>
      <c r="X621" s="17">
        <v>2.3814000000000002</v>
      </c>
      <c r="Y621" s="17">
        <v>7</v>
      </c>
      <c r="Z621" s="17">
        <v>2017</v>
      </c>
      <c r="AA621" s="17" t="s">
        <v>16</v>
      </c>
      <c r="AB621" s="17" t="s">
        <v>1036</v>
      </c>
    </row>
    <row r="622" spans="1:28" x14ac:dyDescent="0.25">
      <c r="A622" s="17">
        <v>4318</v>
      </c>
      <c r="B622" s="17" t="s">
        <v>3618</v>
      </c>
      <c r="C622" s="19">
        <v>42211</v>
      </c>
      <c r="D622" s="19">
        <v>42218</v>
      </c>
      <c r="E622" s="17" t="s">
        <v>5</v>
      </c>
      <c r="F622" s="17" t="s">
        <v>3051</v>
      </c>
      <c r="G622" s="17" t="s">
        <v>288</v>
      </c>
      <c r="H622" s="17" t="s">
        <v>8</v>
      </c>
      <c r="I622" s="17" t="s">
        <v>671</v>
      </c>
      <c r="J622" s="17" t="s">
        <v>869</v>
      </c>
      <c r="K622" s="17" t="s">
        <v>908</v>
      </c>
      <c r="L622" s="17">
        <v>94110</v>
      </c>
      <c r="M622" s="17" t="s">
        <v>957</v>
      </c>
      <c r="N622" s="17" t="s">
        <v>3619</v>
      </c>
      <c r="O622" s="17" t="s">
        <v>960</v>
      </c>
      <c r="P622" s="17" t="s">
        <v>1224</v>
      </c>
      <c r="Q622" s="17" t="s">
        <v>3620</v>
      </c>
      <c r="R622" s="17">
        <v>167.86</v>
      </c>
      <c r="S622" s="17">
        <v>2</v>
      </c>
      <c r="T622" s="17" t="s">
        <v>3621</v>
      </c>
      <c r="U622" s="17" t="s">
        <v>3622</v>
      </c>
      <c r="V622" s="17">
        <v>0</v>
      </c>
      <c r="W622" s="17" t="s">
        <v>1020</v>
      </c>
      <c r="X622" s="17">
        <v>78.894199999999998</v>
      </c>
      <c r="Y622" s="17">
        <v>7</v>
      </c>
      <c r="Z622" s="17">
        <v>2015</v>
      </c>
      <c r="AA622" s="17" t="s">
        <v>17</v>
      </c>
      <c r="AB622" s="17" t="s">
        <v>1061</v>
      </c>
    </row>
    <row r="623" spans="1:28" x14ac:dyDescent="0.25">
      <c r="A623" s="17">
        <v>4345</v>
      </c>
      <c r="B623" s="17" t="s">
        <v>3623</v>
      </c>
      <c r="C623" s="19">
        <v>42813</v>
      </c>
      <c r="D623" s="19">
        <v>42816</v>
      </c>
      <c r="E623" s="17" t="s">
        <v>2</v>
      </c>
      <c r="F623" s="17" t="s">
        <v>3624</v>
      </c>
      <c r="G623" s="17" t="s">
        <v>481</v>
      </c>
      <c r="H623" s="17" t="s">
        <v>8</v>
      </c>
      <c r="I623" s="17" t="s">
        <v>671</v>
      </c>
      <c r="J623" s="17" t="s">
        <v>869</v>
      </c>
      <c r="K623" s="17" t="s">
        <v>908</v>
      </c>
      <c r="L623" s="17">
        <v>94110</v>
      </c>
      <c r="M623" s="17" t="s">
        <v>957</v>
      </c>
      <c r="N623" s="17" t="s">
        <v>3625</v>
      </c>
      <c r="O623" s="17" t="s">
        <v>961</v>
      </c>
      <c r="P623" s="17" t="s">
        <v>962</v>
      </c>
      <c r="Q623" s="17" t="s">
        <v>3626</v>
      </c>
      <c r="R623" s="17">
        <v>99.54</v>
      </c>
      <c r="S623" s="17">
        <v>2</v>
      </c>
      <c r="T623" s="17" t="s">
        <v>3627</v>
      </c>
      <c r="U623" s="17" t="s">
        <v>3628</v>
      </c>
      <c r="V623" s="17">
        <v>0</v>
      </c>
      <c r="W623" s="17" t="s">
        <v>1020</v>
      </c>
      <c r="X623" s="17">
        <v>10.949400000000001</v>
      </c>
      <c r="Y623" s="17">
        <v>3</v>
      </c>
      <c r="Z623" s="17">
        <v>2017</v>
      </c>
      <c r="AA623" s="17" t="s">
        <v>19</v>
      </c>
      <c r="AB623" s="17" t="s">
        <v>1036</v>
      </c>
    </row>
    <row r="624" spans="1:28" x14ac:dyDescent="0.25">
      <c r="A624" s="17">
        <v>4346</v>
      </c>
      <c r="B624" s="17" t="s">
        <v>3623</v>
      </c>
      <c r="C624" s="19">
        <v>42813</v>
      </c>
      <c r="D624" s="19">
        <v>42816</v>
      </c>
      <c r="E624" s="17" t="s">
        <v>2</v>
      </c>
      <c r="F624" s="17" t="s">
        <v>3624</v>
      </c>
      <c r="G624" s="17" t="s">
        <v>481</v>
      </c>
      <c r="H624" s="17" t="s">
        <v>8</v>
      </c>
      <c r="I624" s="17" t="s">
        <v>671</v>
      </c>
      <c r="J624" s="17" t="s">
        <v>869</v>
      </c>
      <c r="K624" s="17" t="s">
        <v>908</v>
      </c>
      <c r="L624" s="17">
        <v>94110</v>
      </c>
      <c r="M624" s="17" t="s">
        <v>957</v>
      </c>
      <c r="N624" s="17" t="s">
        <v>2188</v>
      </c>
      <c r="O624" s="17" t="s">
        <v>961</v>
      </c>
      <c r="P624" s="17" t="s">
        <v>962</v>
      </c>
      <c r="Q624" s="17" t="s">
        <v>2189</v>
      </c>
      <c r="R624" s="17">
        <v>199.96</v>
      </c>
      <c r="S624" s="17">
        <v>4</v>
      </c>
      <c r="T624" s="17" t="s">
        <v>2190</v>
      </c>
      <c r="U624" s="17" t="s">
        <v>3629</v>
      </c>
      <c r="V624" s="17">
        <v>0</v>
      </c>
      <c r="W624" s="17" t="s">
        <v>1020</v>
      </c>
      <c r="X624" s="17">
        <v>85.982799999999997</v>
      </c>
      <c r="Y624" s="17">
        <v>3</v>
      </c>
      <c r="Z624" s="17">
        <v>2017</v>
      </c>
      <c r="AA624" s="17" t="s">
        <v>19</v>
      </c>
      <c r="AB624" s="17" t="s">
        <v>1036</v>
      </c>
    </row>
    <row r="625" spans="1:28" x14ac:dyDescent="0.25">
      <c r="A625" s="17">
        <v>4381</v>
      </c>
      <c r="B625" s="17" t="s">
        <v>3630</v>
      </c>
      <c r="C625" s="19">
        <v>42302</v>
      </c>
      <c r="D625" s="19">
        <v>42307</v>
      </c>
      <c r="E625" s="17" t="s">
        <v>5</v>
      </c>
      <c r="F625" s="17" t="s">
        <v>2404</v>
      </c>
      <c r="G625" s="17" t="s">
        <v>651</v>
      </c>
      <c r="H625" s="17" t="s">
        <v>8</v>
      </c>
      <c r="I625" s="17" t="s">
        <v>671</v>
      </c>
      <c r="J625" s="17" t="s">
        <v>869</v>
      </c>
      <c r="K625" s="17" t="s">
        <v>908</v>
      </c>
      <c r="L625" s="17">
        <v>94110</v>
      </c>
      <c r="M625" s="17" t="s">
        <v>957</v>
      </c>
      <c r="N625" s="17" t="s">
        <v>3631</v>
      </c>
      <c r="O625" s="17" t="s">
        <v>960</v>
      </c>
      <c r="P625" s="17" t="s">
        <v>1032</v>
      </c>
      <c r="Q625" s="17" t="s">
        <v>3632</v>
      </c>
      <c r="R625" s="17">
        <v>60.45</v>
      </c>
      <c r="S625" s="17">
        <v>3</v>
      </c>
      <c r="T625" s="17" t="s">
        <v>3633</v>
      </c>
      <c r="U625" s="17" t="s">
        <v>3634</v>
      </c>
      <c r="V625" s="17">
        <v>0</v>
      </c>
      <c r="W625" s="17" t="s">
        <v>1020</v>
      </c>
      <c r="X625" s="17">
        <v>16.3215</v>
      </c>
      <c r="Y625" s="17">
        <v>5</v>
      </c>
      <c r="Z625" s="17">
        <v>2015</v>
      </c>
      <c r="AA625" s="17" t="s">
        <v>22</v>
      </c>
      <c r="AB625" s="17" t="s">
        <v>1061</v>
      </c>
    </row>
    <row r="626" spans="1:28" x14ac:dyDescent="0.25">
      <c r="A626" s="17">
        <v>4499</v>
      </c>
      <c r="B626" s="17" t="s">
        <v>3635</v>
      </c>
      <c r="C626" s="19">
        <v>41964</v>
      </c>
      <c r="D626" s="19">
        <v>41969</v>
      </c>
      <c r="E626" s="17" t="s">
        <v>5</v>
      </c>
      <c r="F626" s="17" t="s">
        <v>3636</v>
      </c>
      <c r="G626" s="17" t="s">
        <v>3637</v>
      </c>
      <c r="H626" s="17" t="s">
        <v>9</v>
      </c>
      <c r="I626" s="17" t="s">
        <v>671</v>
      </c>
      <c r="J626" s="17" t="s">
        <v>869</v>
      </c>
      <c r="K626" s="17" t="s">
        <v>908</v>
      </c>
      <c r="L626" s="17">
        <v>94110</v>
      </c>
      <c r="M626" s="17" t="s">
        <v>957</v>
      </c>
      <c r="N626" s="17" t="s">
        <v>1301</v>
      </c>
      <c r="O626" s="17" t="s">
        <v>960</v>
      </c>
      <c r="P626" s="17" t="s">
        <v>965</v>
      </c>
      <c r="Q626" s="17" t="s">
        <v>1302</v>
      </c>
      <c r="R626" s="17">
        <v>12.96</v>
      </c>
      <c r="S626" s="17">
        <v>2</v>
      </c>
      <c r="T626" s="17" t="s">
        <v>1066</v>
      </c>
      <c r="U626" s="17" t="s">
        <v>1157</v>
      </c>
      <c r="V626" s="17">
        <v>0</v>
      </c>
      <c r="W626" s="17" t="s">
        <v>1020</v>
      </c>
      <c r="X626" s="17">
        <v>6.2207999999999997</v>
      </c>
      <c r="Y626" s="17">
        <v>5</v>
      </c>
      <c r="Z626" s="17">
        <v>2014</v>
      </c>
      <c r="AA626" s="17" t="s">
        <v>21</v>
      </c>
      <c r="AB626" s="17" t="s">
        <v>1079</v>
      </c>
    </row>
    <row r="627" spans="1:28" x14ac:dyDescent="0.25">
      <c r="A627" s="17">
        <v>4651</v>
      </c>
      <c r="B627" s="17" t="s">
        <v>3638</v>
      </c>
      <c r="C627" s="19">
        <v>42833</v>
      </c>
      <c r="D627" s="19">
        <v>42837</v>
      </c>
      <c r="E627" s="17" t="s">
        <v>5</v>
      </c>
      <c r="F627" s="17" t="s">
        <v>3639</v>
      </c>
      <c r="G627" s="17" t="s">
        <v>35</v>
      </c>
      <c r="H627" s="17" t="s">
        <v>10</v>
      </c>
      <c r="I627" s="17" t="s">
        <v>671</v>
      </c>
      <c r="J627" s="17" t="s">
        <v>869</v>
      </c>
      <c r="K627" s="17" t="s">
        <v>908</v>
      </c>
      <c r="L627" s="17">
        <v>94110</v>
      </c>
      <c r="M627" s="17" t="s">
        <v>957</v>
      </c>
      <c r="N627" s="17" t="s">
        <v>3418</v>
      </c>
      <c r="O627" s="17" t="s">
        <v>960</v>
      </c>
      <c r="P627" s="17" t="s">
        <v>965</v>
      </c>
      <c r="Q627" s="17" t="s">
        <v>3419</v>
      </c>
      <c r="R627" s="17">
        <v>244.55</v>
      </c>
      <c r="S627" s="17">
        <v>5</v>
      </c>
      <c r="T627" s="17" t="s">
        <v>2602</v>
      </c>
      <c r="U627" s="17" t="s">
        <v>3108</v>
      </c>
      <c r="V627" s="17">
        <v>0</v>
      </c>
      <c r="W627" s="17" t="s">
        <v>1020</v>
      </c>
      <c r="X627" s="17">
        <v>114.9385</v>
      </c>
      <c r="Y627" s="17">
        <v>4</v>
      </c>
      <c r="Z627" s="17">
        <v>2017</v>
      </c>
      <c r="AA627" s="17" t="s">
        <v>12</v>
      </c>
      <c r="AB627" s="17" t="s">
        <v>1036</v>
      </c>
    </row>
    <row r="628" spans="1:28" x14ac:dyDescent="0.25">
      <c r="A628" s="17">
        <v>4652</v>
      </c>
      <c r="B628" s="17" t="s">
        <v>3638</v>
      </c>
      <c r="C628" s="19">
        <v>42833</v>
      </c>
      <c r="D628" s="19">
        <v>42837</v>
      </c>
      <c r="E628" s="17" t="s">
        <v>5</v>
      </c>
      <c r="F628" s="17" t="s">
        <v>3639</v>
      </c>
      <c r="G628" s="17" t="s">
        <v>35</v>
      </c>
      <c r="H628" s="17" t="s">
        <v>10</v>
      </c>
      <c r="I628" s="17" t="s">
        <v>671</v>
      </c>
      <c r="J628" s="17" t="s">
        <v>869</v>
      </c>
      <c r="K628" s="17" t="s">
        <v>908</v>
      </c>
      <c r="L628" s="17">
        <v>94110</v>
      </c>
      <c r="M628" s="17" t="s">
        <v>957</v>
      </c>
      <c r="N628" s="17" t="s">
        <v>1634</v>
      </c>
      <c r="O628" s="17" t="s">
        <v>960</v>
      </c>
      <c r="P628" s="17" t="s">
        <v>965</v>
      </c>
      <c r="Q628" s="17" t="s">
        <v>1635</v>
      </c>
      <c r="R628" s="17">
        <v>195.76</v>
      </c>
      <c r="S628" s="17">
        <v>4</v>
      </c>
      <c r="T628" s="17" t="s">
        <v>1520</v>
      </c>
      <c r="U628" s="17" t="s">
        <v>3640</v>
      </c>
      <c r="V628" s="17">
        <v>0</v>
      </c>
      <c r="W628" s="17" t="s">
        <v>1020</v>
      </c>
      <c r="X628" s="17">
        <v>97.88</v>
      </c>
      <c r="Y628" s="17">
        <v>4</v>
      </c>
      <c r="Z628" s="17">
        <v>2017</v>
      </c>
      <c r="AA628" s="17" t="s">
        <v>12</v>
      </c>
      <c r="AB628" s="17" t="s">
        <v>1036</v>
      </c>
    </row>
    <row r="629" spans="1:28" x14ac:dyDescent="0.25">
      <c r="A629" s="17">
        <v>4655</v>
      </c>
      <c r="B629" s="17" t="s">
        <v>3641</v>
      </c>
      <c r="C629" s="19">
        <v>42910</v>
      </c>
      <c r="D629" s="19">
        <v>42912</v>
      </c>
      <c r="E629" s="17" t="s">
        <v>4</v>
      </c>
      <c r="F629" s="17" t="s">
        <v>2958</v>
      </c>
      <c r="G629" s="17" t="s">
        <v>375</v>
      </c>
      <c r="H629" s="17" t="s">
        <v>8</v>
      </c>
      <c r="I629" s="17" t="s">
        <v>671</v>
      </c>
      <c r="J629" s="17" t="s">
        <v>869</v>
      </c>
      <c r="K629" s="17" t="s">
        <v>908</v>
      </c>
      <c r="L629" s="17">
        <v>94110</v>
      </c>
      <c r="M629" s="17" t="s">
        <v>957</v>
      </c>
      <c r="N629" s="17" t="s">
        <v>3642</v>
      </c>
      <c r="O629" s="17" t="s">
        <v>960</v>
      </c>
      <c r="P629" s="17" t="s">
        <v>1075</v>
      </c>
      <c r="Q629" s="17" t="s">
        <v>3643</v>
      </c>
      <c r="R629" s="17">
        <v>2.88</v>
      </c>
      <c r="S629" s="17">
        <v>1</v>
      </c>
      <c r="T629" s="17" t="s">
        <v>1340</v>
      </c>
      <c r="U629" s="17" t="s">
        <v>3644</v>
      </c>
      <c r="V629" s="17">
        <v>0</v>
      </c>
      <c r="W629" s="17" t="s">
        <v>1020</v>
      </c>
      <c r="X629" s="17">
        <v>1.3535999999999999</v>
      </c>
      <c r="Y629" s="17">
        <v>2</v>
      </c>
      <c r="Z629" s="17">
        <v>2017</v>
      </c>
      <c r="AA629" s="17" t="s">
        <v>18</v>
      </c>
      <c r="AB629" s="17" t="s">
        <v>1036</v>
      </c>
    </row>
    <row r="630" spans="1:28" x14ac:dyDescent="0.25">
      <c r="A630" s="17">
        <v>4748</v>
      </c>
      <c r="B630" s="17" t="s">
        <v>3645</v>
      </c>
      <c r="C630" s="19">
        <v>42432</v>
      </c>
      <c r="D630" s="19">
        <v>42432</v>
      </c>
      <c r="E630" s="17" t="s">
        <v>3</v>
      </c>
      <c r="F630" s="17" t="s">
        <v>3646</v>
      </c>
      <c r="G630" s="17" t="s">
        <v>628</v>
      </c>
      <c r="H630" s="17" t="s">
        <v>9</v>
      </c>
      <c r="I630" s="17" t="s">
        <v>671</v>
      </c>
      <c r="J630" s="17" t="s">
        <v>869</v>
      </c>
      <c r="K630" s="17" t="s">
        <v>908</v>
      </c>
      <c r="L630" s="17">
        <v>94110</v>
      </c>
      <c r="M630" s="17" t="s">
        <v>957</v>
      </c>
      <c r="N630" s="17" t="s">
        <v>1168</v>
      </c>
      <c r="O630" s="17" t="s">
        <v>960</v>
      </c>
      <c r="P630" s="17" t="s">
        <v>1169</v>
      </c>
      <c r="Q630" s="17" t="s">
        <v>1170</v>
      </c>
      <c r="R630" s="17">
        <v>25.35</v>
      </c>
      <c r="S630" s="17">
        <v>3</v>
      </c>
      <c r="T630" s="17" t="s">
        <v>1171</v>
      </c>
      <c r="U630" s="17" t="s">
        <v>3647</v>
      </c>
      <c r="V630" s="17">
        <v>0</v>
      </c>
      <c r="W630" s="17" t="s">
        <v>1020</v>
      </c>
      <c r="X630" s="17">
        <v>7.6050000000000004</v>
      </c>
      <c r="Y630" s="17">
        <v>0</v>
      </c>
      <c r="Z630" s="17">
        <v>2016</v>
      </c>
      <c r="AA630" s="17" t="s">
        <v>19</v>
      </c>
      <c r="AB630" s="17" t="s">
        <v>1021</v>
      </c>
    </row>
    <row r="631" spans="1:28" x14ac:dyDescent="0.25">
      <c r="A631" s="17">
        <v>4749</v>
      </c>
      <c r="B631" s="17" t="s">
        <v>3645</v>
      </c>
      <c r="C631" s="19">
        <v>42432</v>
      </c>
      <c r="D631" s="19">
        <v>42432</v>
      </c>
      <c r="E631" s="17" t="s">
        <v>3</v>
      </c>
      <c r="F631" s="17" t="s">
        <v>3646</v>
      </c>
      <c r="G631" s="17" t="s">
        <v>628</v>
      </c>
      <c r="H631" s="17" t="s">
        <v>9</v>
      </c>
      <c r="I631" s="17" t="s">
        <v>671</v>
      </c>
      <c r="J631" s="17" t="s">
        <v>869</v>
      </c>
      <c r="K631" s="17" t="s">
        <v>908</v>
      </c>
      <c r="L631" s="17">
        <v>94110</v>
      </c>
      <c r="M631" s="17" t="s">
        <v>957</v>
      </c>
      <c r="N631" s="17" t="s">
        <v>2106</v>
      </c>
      <c r="O631" s="17" t="s">
        <v>959</v>
      </c>
      <c r="P631" s="17" t="s">
        <v>1115</v>
      </c>
      <c r="Q631" s="17" t="s">
        <v>2107</v>
      </c>
      <c r="R631" s="17">
        <v>35.28</v>
      </c>
      <c r="S631" s="17">
        <v>3</v>
      </c>
      <c r="T631" s="17" t="s">
        <v>2108</v>
      </c>
      <c r="U631" s="17" t="s">
        <v>3648</v>
      </c>
      <c r="V631" s="17">
        <v>0</v>
      </c>
      <c r="W631" s="17" t="s">
        <v>1020</v>
      </c>
      <c r="X631" s="17">
        <v>11.995200000000001</v>
      </c>
      <c r="Y631" s="17">
        <v>0</v>
      </c>
      <c r="Z631" s="17">
        <v>2016</v>
      </c>
      <c r="AA631" s="17" t="s">
        <v>19</v>
      </c>
      <c r="AB631" s="17" t="s">
        <v>1021</v>
      </c>
    </row>
    <row r="632" spans="1:28" x14ac:dyDescent="0.25">
      <c r="A632" s="17">
        <v>4765</v>
      </c>
      <c r="B632" s="17" t="s">
        <v>3649</v>
      </c>
      <c r="C632" s="19">
        <v>43063</v>
      </c>
      <c r="D632" s="19">
        <v>43066</v>
      </c>
      <c r="E632" s="17" t="s">
        <v>2</v>
      </c>
      <c r="F632" s="17" t="s">
        <v>3482</v>
      </c>
      <c r="G632" s="17" t="s">
        <v>504</v>
      </c>
      <c r="H632" s="17" t="s">
        <v>8</v>
      </c>
      <c r="I632" s="17" t="s">
        <v>671</v>
      </c>
      <c r="J632" s="17" t="s">
        <v>869</v>
      </c>
      <c r="K632" s="17" t="s">
        <v>908</v>
      </c>
      <c r="L632" s="17">
        <v>94110</v>
      </c>
      <c r="M632" s="17" t="s">
        <v>957</v>
      </c>
      <c r="N632" s="17" t="s">
        <v>3650</v>
      </c>
      <c r="O632" s="17" t="s">
        <v>960</v>
      </c>
      <c r="P632" s="17" t="s">
        <v>1032</v>
      </c>
      <c r="Q632" s="17" t="s">
        <v>3651</v>
      </c>
      <c r="R632" s="17">
        <v>27.76</v>
      </c>
      <c r="S632" s="17">
        <v>4</v>
      </c>
      <c r="T632" s="17" t="s">
        <v>3652</v>
      </c>
      <c r="U632" s="17" t="s">
        <v>3653</v>
      </c>
      <c r="V632" s="17">
        <v>0</v>
      </c>
      <c r="W632" s="17" t="s">
        <v>1020</v>
      </c>
      <c r="X632" s="17">
        <v>9.9936000000000007</v>
      </c>
      <c r="Y632" s="17">
        <v>3</v>
      </c>
      <c r="Z632" s="17">
        <v>2017</v>
      </c>
      <c r="AA632" s="17" t="s">
        <v>21</v>
      </c>
      <c r="AB632" s="17" t="s">
        <v>1036</v>
      </c>
    </row>
    <row r="633" spans="1:28" x14ac:dyDescent="0.25">
      <c r="A633" s="17">
        <v>4836</v>
      </c>
      <c r="B633" s="17" t="s">
        <v>3654</v>
      </c>
      <c r="C633" s="19">
        <v>43013</v>
      </c>
      <c r="D633" s="19">
        <v>43018</v>
      </c>
      <c r="E633" s="17" t="s">
        <v>5</v>
      </c>
      <c r="F633" s="17" t="s">
        <v>3655</v>
      </c>
      <c r="G633" s="17" t="s">
        <v>473</v>
      </c>
      <c r="H633" s="17" t="s">
        <v>10</v>
      </c>
      <c r="I633" s="17" t="s">
        <v>671</v>
      </c>
      <c r="J633" s="17" t="s">
        <v>869</v>
      </c>
      <c r="K633" s="17" t="s">
        <v>908</v>
      </c>
      <c r="L633" s="17">
        <v>94110</v>
      </c>
      <c r="M633" s="17" t="s">
        <v>957</v>
      </c>
      <c r="N633" s="17" t="s">
        <v>3656</v>
      </c>
      <c r="O633" s="17" t="s">
        <v>960</v>
      </c>
      <c r="P633" s="17" t="s">
        <v>965</v>
      </c>
      <c r="Q633" s="17" t="s">
        <v>3657</v>
      </c>
      <c r="R633" s="17">
        <v>61.96</v>
      </c>
      <c r="S633" s="17">
        <v>2</v>
      </c>
      <c r="T633" s="17" t="s">
        <v>1679</v>
      </c>
      <c r="U633" s="17" t="s">
        <v>2392</v>
      </c>
      <c r="V633" s="17">
        <v>0</v>
      </c>
      <c r="W633" s="17" t="s">
        <v>1020</v>
      </c>
      <c r="X633" s="17">
        <v>27.882000000000001</v>
      </c>
      <c r="Y633" s="17">
        <v>5</v>
      </c>
      <c r="Z633" s="17">
        <v>2017</v>
      </c>
      <c r="AA633" s="17" t="s">
        <v>22</v>
      </c>
      <c r="AB633" s="17" t="s">
        <v>1036</v>
      </c>
    </row>
    <row r="634" spans="1:28" x14ac:dyDescent="0.25">
      <c r="A634" s="17">
        <v>5270</v>
      </c>
      <c r="B634" s="17" t="s">
        <v>3658</v>
      </c>
      <c r="C634" s="19">
        <v>42989</v>
      </c>
      <c r="D634" s="19">
        <v>42989</v>
      </c>
      <c r="E634" s="17" t="s">
        <v>3</v>
      </c>
      <c r="F634" s="17" t="s">
        <v>1383</v>
      </c>
      <c r="G634" s="17" t="s">
        <v>128</v>
      </c>
      <c r="H634" s="17" t="s">
        <v>8</v>
      </c>
      <c r="I634" s="17" t="s">
        <v>671</v>
      </c>
      <c r="J634" s="17" t="s">
        <v>869</v>
      </c>
      <c r="K634" s="17" t="s">
        <v>908</v>
      </c>
      <c r="L634" s="17">
        <v>94110</v>
      </c>
      <c r="M634" s="17" t="s">
        <v>957</v>
      </c>
      <c r="N634" s="17" t="s">
        <v>3659</v>
      </c>
      <c r="O634" s="17" t="s">
        <v>959</v>
      </c>
      <c r="P634" s="17" t="s">
        <v>1115</v>
      </c>
      <c r="Q634" s="17" t="s">
        <v>3660</v>
      </c>
      <c r="R634" s="17">
        <v>32.36</v>
      </c>
      <c r="S634" s="17">
        <v>4</v>
      </c>
      <c r="T634" s="17" t="s">
        <v>3661</v>
      </c>
      <c r="U634" s="17" t="s">
        <v>3662</v>
      </c>
      <c r="V634" s="17">
        <v>0</v>
      </c>
      <c r="W634" s="17" t="s">
        <v>1020</v>
      </c>
      <c r="X634" s="17">
        <v>11.6496</v>
      </c>
      <c r="Y634" s="17">
        <v>0</v>
      </c>
      <c r="Z634" s="17">
        <v>2017</v>
      </c>
      <c r="AA634" s="17" t="s">
        <v>23</v>
      </c>
      <c r="AB634" s="17" t="s">
        <v>1036</v>
      </c>
    </row>
    <row r="635" spans="1:28" x14ac:dyDescent="0.25">
      <c r="A635" s="17">
        <v>5271</v>
      </c>
      <c r="B635" s="17" t="s">
        <v>3658</v>
      </c>
      <c r="C635" s="19">
        <v>42989</v>
      </c>
      <c r="D635" s="19">
        <v>42989</v>
      </c>
      <c r="E635" s="17" t="s">
        <v>3</v>
      </c>
      <c r="F635" s="17" t="s">
        <v>1383</v>
      </c>
      <c r="G635" s="17" t="s">
        <v>128</v>
      </c>
      <c r="H635" s="17" t="s">
        <v>8</v>
      </c>
      <c r="I635" s="17" t="s">
        <v>671</v>
      </c>
      <c r="J635" s="17" t="s">
        <v>869</v>
      </c>
      <c r="K635" s="17" t="s">
        <v>908</v>
      </c>
      <c r="L635" s="17">
        <v>94110</v>
      </c>
      <c r="M635" s="17" t="s">
        <v>957</v>
      </c>
      <c r="N635" s="17" t="s">
        <v>2719</v>
      </c>
      <c r="O635" s="17" t="s">
        <v>960</v>
      </c>
      <c r="P635" s="17" t="s">
        <v>973</v>
      </c>
      <c r="Q635" s="17" t="s">
        <v>2720</v>
      </c>
      <c r="R635" s="17">
        <v>406.6</v>
      </c>
      <c r="S635" s="17">
        <v>5</v>
      </c>
      <c r="T635" s="17" t="s">
        <v>2721</v>
      </c>
      <c r="U635" s="17" t="s">
        <v>3663</v>
      </c>
      <c r="V635" s="17">
        <v>0</v>
      </c>
      <c r="W635" s="17" t="s">
        <v>1020</v>
      </c>
      <c r="X635" s="17">
        <v>113.848</v>
      </c>
      <c r="Y635" s="17">
        <v>0</v>
      </c>
      <c r="Z635" s="17">
        <v>2017</v>
      </c>
      <c r="AA635" s="17" t="s">
        <v>23</v>
      </c>
      <c r="AB635" s="17" t="s">
        <v>1036</v>
      </c>
    </row>
    <row r="636" spans="1:28" x14ac:dyDescent="0.25">
      <c r="A636" s="17">
        <v>5314</v>
      </c>
      <c r="B636" s="17" t="s">
        <v>3664</v>
      </c>
      <c r="C636" s="19">
        <v>42855</v>
      </c>
      <c r="D636" s="19">
        <v>42860</v>
      </c>
      <c r="E636" s="17" t="s">
        <v>5</v>
      </c>
      <c r="F636" s="17" t="s">
        <v>3665</v>
      </c>
      <c r="G636" s="17" t="s">
        <v>211</v>
      </c>
      <c r="H636" s="17" t="s">
        <v>9</v>
      </c>
      <c r="I636" s="17" t="s">
        <v>671</v>
      </c>
      <c r="J636" s="17" t="s">
        <v>869</v>
      </c>
      <c r="K636" s="17" t="s">
        <v>908</v>
      </c>
      <c r="L636" s="17">
        <v>94110</v>
      </c>
      <c r="M636" s="17" t="s">
        <v>957</v>
      </c>
      <c r="N636" s="17" t="s">
        <v>3666</v>
      </c>
      <c r="O636" s="17" t="s">
        <v>959</v>
      </c>
      <c r="P636" s="17" t="s">
        <v>1115</v>
      </c>
      <c r="Q636" s="17" t="s">
        <v>3667</v>
      </c>
      <c r="R636" s="17">
        <v>64.959999999999994</v>
      </c>
      <c r="S636" s="17">
        <v>2</v>
      </c>
      <c r="T636" s="17" t="s">
        <v>1117</v>
      </c>
      <c r="U636" s="17" t="s">
        <v>3668</v>
      </c>
      <c r="V636" s="17">
        <v>0</v>
      </c>
      <c r="W636" s="17" t="s">
        <v>1020</v>
      </c>
      <c r="X636" s="17">
        <v>21.436800000000002</v>
      </c>
      <c r="Y636" s="17">
        <v>5</v>
      </c>
      <c r="Z636" s="17">
        <v>2017</v>
      </c>
      <c r="AA636" s="17" t="s">
        <v>12</v>
      </c>
      <c r="AB636" s="17" t="s">
        <v>1036</v>
      </c>
    </row>
    <row r="637" spans="1:28" x14ac:dyDescent="0.25">
      <c r="A637" s="17">
        <v>5315</v>
      </c>
      <c r="B637" s="17" t="s">
        <v>3664</v>
      </c>
      <c r="C637" s="19">
        <v>42855</v>
      </c>
      <c r="D637" s="19">
        <v>42860</v>
      </c>
      <c r="E637" s="17" t="s">
        <v>5</v>
      </c>
      <c r="F637" s="17" t="s">
        <v>3665</v>
      </c>
      <c r="G637" s="17" t="s">
        <v>211</v>
      </c>
      <c r="H637" s="17" t="s">
        <v>9</v>
      </c>
      <c r="I637" s="17" t="s">
        <v>671</v>
      </c>
      <c r="J637" s="17" t="s">
        <v>869</v>
      </c>
      <c r="K637" s="17" t="s">
        <v>908</v>
      </c>
      <c r="L637" s="17">
        <v>94110</v>
      </c>
      <c r="M637" s="17" t="s">
        <v>957</v>
      </c>
      <c r="N637" s="17" t="s">
        <v>1538</v>
      </c>
      <c r="O637" s="17" t="s">
        <v>960</v>
      </c>
      <c r="P637" s="17" t="s">
        <v>1224</v>
      </c>
      <c r="Q637" s="17" t="s">
        <v>1539</v>
      </c>
      <c r="R637" s="17">
        <v>30.56</v>
      </c>
      <c r="S637" s="17">
        <v>4</v>
      </c>
      <c r="T637" s="17" t="s">
        <v>1540</v>
      </c>
      <c r="U637" s="17" t="s">
        <v>3282</v>
      </c>
      <c r="V637" s="17">
        <v>0</v>
      </c>
      <c r="W637" s="17" t="s">
        <v>1020</v>
      </c>
      <c r="X637" s="17">
        <v>14.974399999999999</v>
      </c>
      <c r="Y637" s="17">
        <v>5</v>
      </c>
      <c r="Z637" s="17">
        <v>2017</v>
      </c>
      <c r="AA637" s="17" t="s">
        <v>12</v>
      </c>
      <c r="AB637" s="17" t="s">
        <v>1036</v>
      </c>
    </row>
    <row r="638" spans="1:28" x14ac:dyDescent="0.25">
      <c r="A638" s="17">
        <v>5397</v>
      </c>
      <c r="B638" s="17" t="s">
        <v>3669</v>
      </c>
      <c r="C638" s="19">
        <v>42637</v>
      </c>
      <c r="D638" s="19">
        <v>42637</v>
      </c>
      <c r="E638" s="17" t="s">
        <v>3</v>
      </c>
      <c r="F638" s="17" t="s">
        <v>3670</v>
      </c>
      <c r="G638" s="17" t="s">
        <v>223</v>
      </c>
      <c r="H638" s="17" t="s">
        <v>9</v>
      </c>
      <c r="I638" s="17" t="s">
        <v>671</v>
      </c>
      <c r="J638" s="17" t="s">
        <v>869</v>
      </c>
      <c r="K638" s="17" t="s">
        <v>908</v>
      </c>
      <c r="L638" s="17">
        <v>94110</v>
      </c>
      <c r="M638" s="17" t="s">
        <v>957</v>
      </c>
      <c r="N638" s="17" t="s">
        <v>3671</v>
      </c>
      <c r="O638" s="17" t="s">
        <v>959</v>
      </c>
      <c r="P638" s="17" t="s">
        <v>1115</v>
      </c>
      <c r="Q638" s="17" t="s">
        <v>3672</v>
      </c>
      <c r="R638" s="17">
        <v>63.2</v>
      </c>
      <c r="S638" s="17">
        <v>5</v>
      </c>
      <c r="T638" s="17" t="s">
        <v>3673</v>
      </c>
      <c r="U638" s="17" t="s">
        <v>3674</v>
      </c>
      <c r="V638" s="17">
        <v>0</v>
      </c>
      <c r="W638" s="17" t="s">
        <v>1020</v>
      </c>
      <c r="X638" s="17">
        <v>23.384</v>
      </c>
      <c r="Y638" s="17">
        <v>0</v>
      </c>
      <c r="Z638" s="17">
        <v>2016</v>
      </c>
      <c r="AA638" s="17" t="s">
        <v>23</v>
      </c>
      <c r="AB638" s="17" t="s">
        <v>1021</v>
      </c>
    </row>
    <row r="639" spans="1:28" x14ac:dyDescent="0.25">
      <c r="A639" s="17">
        <v>5590</v>
      </c>
      <c r="B639" s="17" t="s">
        <v>3675</v>
      </c>
      <c r="C639" s="19">
        <v>42712</v>
      </c>
      <c r="D639" s="19">
        <v>42715</v>
      </c>
      <c r="E639" s="17" t="s">
        <v>4</v>
      </c>
      <c r="F639" s="17" t="s">
        <v>3396</v>
      </c>
      <c r="G639" s="17" t="s">
        <v>218</v>
      </c>
      <c r="H639" s="17" t="s">
        <v>8</v>
      </c>
      <c r="I639" s="17" t="s">
        <v>671</v>
      </c>
      <c r="J639" s="17" t="s">
        <v>869</v>
      </c>
      <c r="K639" s="17" t="s">
        <v>908</v>
      </c>
      <c r="L639" s="17">
        <v>94110</v>
      </c>
      <c r="M639" s="17" t="s">
        <v>957</v>
      </c>
      <c r="N639" s="17" t="s">
        <v>3676</v>
      </c>
      <c r="O639" s="17" t="s">
        <v>960</v>
      </c>
      <c r="P639" s="17" t="s">
        <v>977</v>
      </c>
      <c r="Q639" s="17" t="s">
        <v>3677</v>
      </c>
      <c r="R639" s="17">
        <v>34.049999999999997</v>
      </c>
      <c r="S639" s="17">
        <v>3</v>
      </c>
      <c r="T639" s="17" t="s">
        <v>3678</v>
      </c>
      <c r="U639" s="17" t="s">
        <v>3679</v>
      </c>
      <c r="V639" s="17">
        <v>0</v>
      </c>
      <c r="W639" s="17" t="s">
        <v>1020</v>
      </c>
      <c r="X639" s="17">
        <v>9.5340000000000007</v>
      </c>
      <c r="Y639" s="17">
        <v>3</v>
      </c>
      <c r="Z639" s="17">
        <v>2016</v>
      </c>
      <c r="AA639" s="17" t="s">
        <v>14</v>
      </c>
      <c r="AB639" s="17" t="s">
        <v>1021</v>
      </c>
    </row>
    <row r="640" spans="1:28" x14ac:dyDescent="0.25">
      <c r="A640" s="17">
        <v>5591</v>
      </c>
      <c r="B640" s="17" t="s">
        <v>3675</v>
      </c>
      <c r="C640" s="19">
        <v>42712</v>
      </c>
      <c r="D640" s="19">
        <v>42715</v>
      </c>
      <c r="E640" s="17" t="s">
        <v>4</v>
      </c>
      <c r="F640" s="17" t="s">
        <v>3396</v>
      </c>
      <c r="G640" s="17" t="s">
        <v>218</v>
      </c>
      <c r="H640" s="17" t="s">
        <v>8</v>
      </c>
      <c r="I640" s="17" t="s">
        <v>671</v>
      </c>
      <c r="J640" s="17" t="s">
        <v>869</v>
      </c>
      <c r="K640" s="17" t="s">
        <v>908</v>
      </c>
      <c r="L640" s="17">
        <v>94110</v>
      </c>
      <c r="M640" s="17" t="s">
        <v>957</v>
      </c>
      <c r="N640" s="17" t="s">
        <v>3680</v>
      </c>
      <c r="O640" s="17" t="s">
        <v>960</v>
      </c>
      <c r="P640" s="17" t="s">
        <v>977</v>
      </c>
      <c r="Q640" s="17" t="s">
        <v>3681</v>
      </c>
      <c r="R640" s="17">
        <v>352.38</v>
      </c>
      <c r="S640" s="17">
        <v>2</v>
      </c>
      <c r="T640" s="17" t="s">
        <v>3682</v>
      </c>
      <c r="U640" s="17" t="s">
        <v>3683</v>
      </c>
      <c r="V640" s="17">
        <v>0</v>
      </c>
      <c r="W640" s="17" t="s">
        <v>1020</v>
      </c>
      <c r="X640" s="17">
        <v>81.047399999999996</v>
      </c>
      <c r="Y640" s="17">
        <v>3</v>
      </c>
      <c r="Z640" s="17">
        <v>2016</v>
      </c>
      <c r="AA640" s="17" t="s">
        <v>14</v>
      </c>
      <c r="AB640" s="17" t="s">
        <v>1021</v>
      </c>
    </row>
    <row r="641" spans="1:28" x14ac:dyDescent="0.25">
      <c r="A641" s="17">
        <v>5887</v>
      </c>
      <c r="B641" s="17" t="s">
        <v>3684</v>
      </c>
      <c r="C641" s="19">
        <v>41928</v>
      </c>
      <c r="D641" s="19">
        <v>41929</v>
      </c>
      <c r="E641" s="17" t="s">
        <v>3</v>
      </c>
      <c r="F641" s="17" t="s">
        <v>1809</v>
      </c>
      <c r="G641" s="17" t="s">
        <v>1810</v>
      </c>
      <c r="H641" s="17" t="s">
        <v>8</v>
      </c>
      <c r="I641" s="17" t="s">
        <v>671</v>
      </c>
      <c r="J641" s="17" t="s">
        <v>869</v>
      </c>
      <c r="K641" s="17" t="s">
        <v>908</v>
      </c>
      <c r="L641" s="17">
        <v>94110</v>
      </c>
      <c r="M641" s="17" t="s">
        <v>957</v>
      </c>
      <c r="N641" s="17" t="s">
        <v>3685</v>
      </c>
      <c r="O641" s="17" t="s">
        <v>961</v>
      </c>
      <c r="P641" s="17" t="s">
        <v>962</v>
      </c>
      <c r="Q641" s="17" t="s">
        <v>3686</v>
      </c>
      <c r="R641" s="17">
        <v>179.97</v>
      </c>
      <c r="S641" s="17">
        <v>3</v>
      </c>
      <c r="T641" s="17" t="s">
        <v>2153</v>
      </c>
      <c r="U641" s="17" t="s">
        <v>3687</v>
      </c>
      <c r="V641" s="17">
        <v>0</v>
      </c>
      <c r="W641" s="17" t="s">
        <v>1020</v>
      </c>
      <c r="X641" s="17">
        <v>86.385599999999997</v>
      </c>
      <c r="Y641" s="17">
        <v>1</v>
      </c>
      <c r="Z641" s="17">
        <v>2014</v>
      </c>
      <c r="AA641" s="17" t="s">
        <v>22</v>
      </c>
      <c r="AB641" s="17" t="s">
        <v>1079</v>
      </c>
    </row>
    <row r="642" spans="1:28" x14ac:dyDescent="0.25">
      <c r="A642" s="17">
        <v>5900</v>
      </c>
      <c r="B642" s="17" t="s">
        <v>3688</v>
      </c>
      <c r="C642" s="19">
        <v>42747</v>
      </c>
      <c r="D642" s="19">
        <v>42751</v>
      </c>
      <c r="E642" s="17" t="s">
        <v>5</v>
      </c>
      <c r="F642" s="17" t="s">
        <v>2924</v>
      </c>
      <c r="G642" s="17" t="s">
        <v>399</v>
      </c>
      <c r="H642" s="17" t="s">
        <v>9</v>
      </c>
      <c r="I642" s="17" t="s">
        <v>671</v>
      </c>
      <c r="J642" s="17" t="s">
        <v>869</v>
      </c>
      <c r="K642" s="17" t="s">
        <v>908</v>
      </c>
      <c r="L642" s="17">
        <v>94110</v>
      </c>
      <c r="M642" s="17" t="s">
        <v>957</v>
      </c>
      <c r="N642" s="17" t="s">
        <v>3689</v>
      </c>
      <c r="O642" s="17" t="s">
        <v>960</v>
      </c>
      <c r="P642" s="17" t="s">
        <v>1224</v>
      </c>
      <c r="Q642" s="17" t="s">
        <v>3040</v>
      </c>
      <c r="R642" s="17">
        <v>9.7799999999999994</v>
      </c>
      <c r="S642" s="17">
        <v>1</v>
      </c>
      <c r="T642" s="17" t="s">
        <v>2118</v>
      </c>
      <c r="U642" s="17" t="s">
        <v>2827</v>
      </c>
      <c r="V642" s="17">
        <v>0</v>
      </c>
      <c r="W642" s="17" t="s">
        <v>1020</v>
      </c>
      <c r="X642" s="17">
        <v>4.8899999999999997</v>
      </c>
      <c r="Y642" s="17">
        <v>4</v>
      </c>
      <c r="Z642" s="17">
        <v>2017</v>
      </c>
      <c r="AA642" s="17" t="s">
        <v>16</v>
      </c>
      <c r="AB642" s="17" t="s">
        <v>1036</v>
      </c>
    </row>
    <row r="643" spans="1:28" x14ac:dyDescent="0.25">
      <c r="A643" s="17">
        <v>6455</v>
      </c>
      <c r="B643" s="17" t="s">
        <v>3690</v>
      </c>
      <c r="C643" s="19">
        <v>42947</v>
      </c>
      <c r="D643" s="19">
        <v>42950</v>
      </c>
      <c r="E643" s="17" t="s">
        <v>2</v>
      </c>
      <c r="F643" s="17" t="s">
        <v>3691</v>
      </c>
      <c r="G643" s="17" t="s">
        <v>241</v>
      </c>
      <c r="H643" s="17" t="s">
        <v>8</v>
      </c>
      <c r="I643" s="17" t="s">
        <v>671</v>
      </c>
      <c r="J643" s="17" t="s">
        <v>869</v>
      </c>
      <c r="K643" s="17" t="s">
        <v>908</v>
      </c>
      <c r="L643" s="17">
        <v>94110</v>
      </c>
      <c r="M643" s="17" t="s">
        <v>957</v>
      </c>
      <c r="N643" s="17" t="s">
        <v>1187</v>
      </c>
      <c r="O643" s="17" t="s">
        <v>960</v>
      </c>
      <c r="P643" s="17" t="s">
        <v>977</v>
      </c>
      <c r="Q643" s="17" t="s">
        <v>1188</v>
      </c>
      <c r="R643" s="17">
        <v>56.56</v>
      </c>
      <c r="S643" s="17">
        <v>2</v>
      </c>
      <c r="T643" s="17" t="s">
        <v>1189</v>
      </c>
      <c r="U643" s="17" t="s">
        <v>3692</v>
      </c>
      <c r="V643" s="17">
        <v>0</v>
      </c>
      <c r="W643" s="17" t="s">
        <v>1020</v>
      </c>
      <c r="X643" s="17">
        <v>15.2712</v>
      </c>
      <c r="Y643" s="17">
        <v>3</v>
      </c>
      <c r="Z643" s="17">
        <v>2017</v>
      </c>
      <c r="AA643" s="17" t="s">
        <v>17</v>
      </c>
      <c r="AB643" s="17" t="s">
        <v>1036</v>
      </c>
    </row>
    <row r="644" spans="1:28" x14ac:dyDescent="0.25">
      <c r="A644" s="17">
        <v>6456</v>
      </c>
      <c r="B644" s="17" t="s">
        <v>3690</v>
      </c>
      <c r="C644" s="19">
        <v>42947</v>
      </c>
      <c r="D644" s="19">
        <v>42950</v>
      </c>
      <c r="E644" s="17" t="s">
        <v>2</v>
      </c>
      <c r="F644" s="17" t="s">
        <v>3691</v>
      </c>
      <c r="G644" s="17" t="s">
        <v>241</v>
      </c>
      <c r="H644" s="17" t="s">
        <v>8</v>
      </c>
      <c r="I644" s="17" t="s">
        <v>671</v>
      </c>
      <c r="J644" s="17" t="s">
        <v>869</v>
      </c>
      <c r="K644" s="17" t="s">
        <v>908</v>
      </c>
      <c r="L644" s="17">
        <v>94110</v>
      </c>
      <c r="M644" s="17" t="s">
        <v>957</v>
      </c>
      <c r="N644" s="17" t="s">
        <v>1754</v>
      </c>
      <c r="O644" s="17" t="s">
        <v>959</v>
      </c>
      <c r="P644" s="17" t="s">
        <v>1115</v>
      </c>
      <c r="Q644" s="17" t="s">
        <v>1755</v>
      </c>
      <c r="R644" s="17">
        <v>36.96</v>
      </c>
      <c r="S644" s="17">
        <v>7</v>
      </c>
      <c r="T644" s="17" t="s">
        <v>1756</v>
      </c>
      <c r="U644" s="17" t="s">
        <v>3693</v>
      </c>
      <c r="V644" s="17">
        <v>0</v>
      </c>
      <c r="W644" s="17" t="s">
        <v>1020</v>
      </c>
      <c r="X644" s="17">
        <v>11.457599999999999</v>
      </c>
      <c r="Y644" s="17">
        <v>3</v>
      </c>
      <c r="Z644" s="17">
        <v>2017</v>
      </c>
      <c r="AA644" s="17" t="s">
        <v>17</v>
      </c>
      <c r="AB644" s="17" t="s">
        <v>1036</v>
      </c>
    </row>
    <row r="645" spans="1:28" x14ac:dyDescent="0.25">
      <c r="A645" s="17">
        <v>6592</v>
      </c>
      <c r="B645" s="17" t="s">
        <v>3694</v>
      </c>
      <c r="C645" s="19">
        <v>42124</v>
      </c>
      <c r="D645" s="19">
        <v>42130</v>
      </c>
      <c r="E645" s="17" t="s">
        <v>5</v>
      </c>
      <c r="F645" s="17" t="s">
        <v>3695</v>
      </c>
      <c r="G645" s="17" t="s">
        <v>381</v>
      </c>
      <c r="H645" s="17" t="s">
        <v>9</v>
      </c>
      <c r="I645" s="17" t="s">
        <v>671</v>
      </c>
      <c r="J645" s="17" t="s">
        <v>869</v>
      </c>
      <c r="K645" s="17" t="s">
        <v>908</v>
      </c>
      <c r="L645" s="17">
        <v>94110</v>
      </c>
      <c r="M645" s="17" t="s">
        <v>957</v>
      </c>
      <c r="N645" s="17" t="s">
        <v>3696</v>
      </c>
      <c r="O645" s="17" t="s">
        <v>960</v>
      </c>
      <c r="P645" s="17" t="s">
        <v>1032</v>
      </c>
      <c r="Q645" s="17" t="s">
        <v>3697</v>
      </c>
      <c r="R645" s="17">
        <v>34.65</v>
      </c>
      <c r="S645" s="17">
        <v>3</v>
      </c>
      <c r="T645" s="17" t="s">
        <v>3698</v>
      </c>
      <c r="U645" s="17" t="s">
        <v>3699</v>
      </c>
      <c r="V645" s="17">
        <v>0</v>
      </c>
      <c r="W645" s="17" t="s">
        <v>1020</v>
      </c>
      <c r="X645" s="17">
        <v>9.702</v>
      </c>
      <c r="Y645" s="17">
        <v>6</v>
      </c>
      <c r="Z645" s="17">
        <v>2015</v>
      </c>
      <c r="AA645" s="17" t="s">
        <v>12</v>
      </c>
      <c r="AB645" s="17" t="s">
        <v>1061</v>
      </c>
    </row>
    <row r="646" spans="1:28" x14ac:dyDescent="0.25">
      <c r="A646" s="17">
        <v>6959</v>
      </c>
      <c r="B646" s="17" t="s">
        <v>3700</v>
      </c>
      <c r="C646" s="19">
        <v>42274</v>
      </c>
      <c r="D646" s="19">
        <v>42276</v>
      </c>
      <c r="E646" s="17" t="s">
        <v>4</v>
      </c>
      <c r="F646" s="17" t="s">
        <v>1816</v>
      </c>
      <c r="G646" s="17" t="s">
        <v>981</v>
      </c>
      <c r="H646" s="17" t="s">
        <v>10</v>
      </c>
      <c r="I646" s="17" t="s">
        <v>671</v>
      </c>
      <c r="J646" s="17" t="s">
        <v>869</v>
      </c>
      <c r="K646" s="17" t="s">
        <v>908</v>
      </c>
      <c r="L646" s="17">
        <v>94110</v>
      </c>
      <c r="M646" s="17" t="s">
        <v>957</v>
      </c>
      <c r="N646" s="17" t="s">
        <v>2621</v>
      </c>
      <c r="O646" s="17" t="s">
        <v>960</v>
      </c>
      <c r="P646" s="17" t="s">
        <v>977</v>
      </c>
      <c r="Q646" s="17" t="s">
        <v>2622</v>
      </c>
      <c r="R646" s="17">
        <v>15.51</v>
      </c>
      <c r="S646" s="17">
        <v>1</v>
      </c>
      <c r="T646" s="17" t="s">
        <v>1790</v>
      </c>
      <c r="U646" s="17" t="s">
        <v>3701</v>
      </c>
      <c r="V646" s="17">
        <v>0</v>
      </c>
      <c r="W646" s="17" t="s">
        <v>1020</v>
      </c>
      <c r="X646" s="17">
        <v>4.3428000000000004</v>
      </c>
      <c r="Y646" s="17">
        <v>2</v>
      </c>
      <c r="Z646" s="17">
        <v>2015</v>
      </c>
      <c r="AA646" s="17" t="s">
        <v>23</v>
      </c>
      <c r="AB646" s="17" t="s">
        <v>1061</v>
      </c>
    </row>
    <row r="647" spans="1:28" x14ac:dyDescent="0.25">
      <c r="A647" s="17">
        <v>6960</v>
      </c>
      <c r="B647" s="17" t="s">
        <v>3700</v>
      </c>
      <c r="C647" s="19">
        <v>42274</v>
      </c>
      <c r="D647" s="19">
        <v>42276</v>
      </c>
      <c r="E647" s="17" t="s">
        <v>4</v>
      </c>
      <c r="F647" s="17" t="s">
        <v>1816</v>
      </c>
      <c r="G647" s="17" t="s">
        <v>981</v>
      </c>
      <c r="H647" s="17" t="s">
        <v>10</v>
      </c>
      <c r="I647" s="17" t="s">
        <v>671</v>
      </c>
      <c r="J647" s="17" t="s">
        <v>869</v>
      </c>
      <c r="K647" s="17" t="s">
        <v>908</v>
      </c>
      <c r="L647" s="17">
        <v>94110</v>
      </c>
      <c r="M647" s="17" t="s">
        <v>957</v>
      </c>
      <c r="N647" s="17" t="s">
        <v>1051</v>
      </c>
      <c r="O647" s="17" t="s">
        <v>960</v>
      </c>
      <c r="P647" s="17" t="s">
        <v>965</v>
      </c>
      <c r="Q647" s="17" t="s">
        <v>3702</v>
      </c>
      <c r="R647" s="17">
        <v>146.82</v>
      </c>
      <c r="S647" s="17">
        <v>3</v>
      </c>
      <c r="T647" s="17" t="s">
        <v>1520</v>
      </c>
      <c r="U647" s="17" t="s">
        <v>1521</v>
      </c>
      <c r="V647" s="17">
        <v>0</v>
      </c>
      <c r="W647" s="17" t="s">
        <v>1020</v>
      </c>
      <c r="X647" s="17">
        <v>73.41</v>
      </c>
      <c r="Y647" s="17">
        <v>2</v>
      </c>
      <c r="Z647" s="17">
        <v>2015</v>
      </c>
      <c r="AA647" s="17" t="s">
        <v>23</v>
      </c>
      <c r="AB647" s="17" t="s">
        <v>1061</v>
      </c>
    </row>
    <row r="648" spans="1:28" x14ac:dyDescent="0.25">
      <c r="A648" s="17">
        <v>6961</v>
      </c>
      <c r="B648" s="17" t="s">
        <v>3700</v>
      </c>
      <c r="C648" s="19">
        <v>42274</v>
      </c>
      <c r="D648" s="19">
        <v>42276</v>
      </c>
      <c r="E648" s="17" t="s">
        <v>4</v>
      </c>
      <c r="F648" s="17" t="s">
        <v>1816</v>
      </c>
      <c r="G648" s="17" t="s">
        <v>981</v>
      </c>
      <c r="H648" s="17" t="s">
        <v>10</v>
      </c>
      <c r="I648" s="17" t="s">
        <v>671</v>
      </c>
      <c r="J648" s="17" t="s">
        <v>869</v>
      </c>
      <c r="K648" s="17" t="s">
        <v>908</v>
      </c>
      <c r="L648" s="17">
        <v>94110</v>
      </c>
      <c r="M648" s="17" t="s">
        <v>957</v>
      </c>
      <c r="N648" s="17" t="s">
        <v>1514</v>
      </c>
      <c r="O648" s="17" t="s">
        <v>960</v>
      </c>
      <c r="P648" s="17" t="s">
        <v>965</v>
      </c>
      <c r="Q648" s="17" t="s">
        <v>1515</v>
      </c>
      <c r="R648" s="17">
        <v>12.96</v>
      </c>
      <c r="S648" s="17">
        <v>2</v>
      </c>
      <c r="T648" s="17" t="s">
        <v>1066</v>
      </c>
      <c r="U648" s="17" t="s">
        <v>1157</v>
      </c>
      <c r="V648" s="17">
        <v>0</v>
      </c>
      <c r="W648" s="17" t="s">
        <v>1020</v>
      </c>
      <c r="X648" s="17">
        <v>6.2207999999999997</v>
      </c>
      <c r="Y648" s="17">
        <v>2</v>
      </c>
      <c r="Z648" s="17">
        <v>2015</v>
      </c>
      <c r="AA648" s="17" t="s">
        <v>23</v>
      </c>
      <c r="AB648" s="17" t="s">
        <v>1061</v>
      </c>
    </row>
    <row r="649" spans="1:28" x14ac:dyDescent="0.25">
      <c r="A649" s="17">
        <v>7279</v>
      </c>
      <c r="B649" s="17" t="s">
        <v>3703</v>
      </c>
      <c r="C649" s="19">
        <v>42570</v>
      </c>
      <c r="D649" s="19">
        <v>42572</v>
      </c>
      <c r="E649" s="17" t="s">
        <v>2</v>
      </c>
      <c r="F649" s="17" t="s">
        <v>1456</v>
      </c>
      <c r="G649" s="17" t="s">
        <v>646</v>
      </c>
      <c r="H649" s="17" t="s">
        <v>10</v>
      </c>
      <c r="I649" s="17" t="s">
        <v>671</v>
      </c>
      <c r="J649" s="17" t="s">
        <v>869</v>
      </c>
      <c r="K649" s="17" t="s">
        <v>908</v>
      </c>
      <c r="L649" s="17">
        <v>94110</v>
      </c>
      <c r="M649" s="17" t="s">
        <v>957</v>
      </c>
      <c r="N649" s="17" t="s">
        <v>3704</v>
      </c>
      <c r="O649" s="17" t="s">
        <v>961</v>
      </c>
      <c r="P649" s="17" t="s">
        <v>962</v>
      </c>
      <c r="Q649" s="17" t="s">
        <v>3705</v>
      </c>
      <c r="R649" s="17">
        <v>389.97</v>
      </c>
      <c r="S649" s="17">
        <v>3</v>
      </c>
      <c r="T649" s="17" t="s">
        <v>3706</v>
      </c>
      <c r="U649" s="17" t="s">
        <v>3707</v>
      </c>
      <c r="V649" s="17">
        <v>0</v>
      </c>
      <c r="W649" s="17" t="s">
        <v>1020</v>
      </c>
      <c r="X649" s="17">
        <v>132.5898</v>
      </c>
      <c r="Y649" s="17">
        <v>2</v>
      </c>
      <c r="Z649" s="17">
        <v>2016</v>
      </c>
      <c r="AA649" s="17" t="s">
        <v>17</v>
      </c>
      <c r="AB649" s="17" t="s">
        <v>1021</v>
      </c>
    </row>
    <row r="650" spans="1:28" x14ac:dyDescent="0.25">
      <c r="A650" s="17">
        <v>7286</v>
      </c>
      <c r="B650" s="17" t="s">
        <v>3708</v>
      </c>
      <c r="C650" s="19">
        <v>43022</v>
      </c>
      <c r="D650" s="19">
        <v>43027</v>
      </c>
      <c r="E650" s="17" t="s">
        <v>5</v>
      </c>
      <c r="F650" s="17" t="s">
        <v>3567</v>
      </c>
      <c r="G650" s="17" t="s">
        <v>95</v>
      </c>
      <c r="H650" s="17" t="s">
        <v>8</v>
      </c>
      <c r="I650" s="17" t="s">
        <v>671</v>
      </c>
      <c r="J650" s="17" t="s">
        <v>869</v>
      </c>
      <c r="K650" s="17" t="s">
        <v>908</v>
      </c>
      <c r="L650" s="17">
        <v>94110</v>
      </c>
      <c r="M650" s="17" t="s">
        <v>957</v>
      </c>
      <c r="N650" s="17" t="s">
        <v>3709</v>
      </c>
      <c r="O650" s="17" t="s">
        <v>961</v>
      </c>
      <c r="P650" s="17" t="s">
        <v>962</v>
      </c>
      <c r="Q650" s="17" t="s">
        <v>3710</v>
      </c>
      <c r="R650" s="17">
        <v>46.36</v>
      </c>
      <c r="S650" s="17">
        <v>4</v>
      </c>
      <c r="T650" s="17" t="s">
        <v>3711</v>
      </c>
      <c r="U650" s="17" t="s">
        <v>3712</v>
      </c>
      <c r="V650" s="17">
        <v>0</v>
      </c>
      <c r="W650" s="17" t="s">
        <v>1020</v>
      </c>
      <c r="X650" s="17">
        <v>15.2988</v>
      </c>
      <c r="Y650" s="17">
        <v>5</v>
      </c>
      <c r="Z650" s="17">
        <v>2017</v>
      </c>
      <c r="AA650" s="17" t="s">
        <v>22</v>
      </c>
      <c r="AB650" s="17" t="s">
        <v>1036</v>
      </c>
    </row>
    <row r="651" spans="1:28" x14ac:dyDescent="0.25">
      <c r="A651" s="17">
        <v>7740</v>
      </c>
      <c r="B651" s="17" t="s">
        <v>3713</v>
      </c>
      <c r="C651" s="19">
        <v>41964</v>
      </c>
      <c r="D651" s="19">
        <v>41969</v>
      </c>
      <c r="E651" s="17" t="s">
        <v>5</v>
      </c>
      <c r="F651" s="17" t="s">
        <v>3714</v>
      </c>
      <c r="G651" s="17" t="s">
        <v>3715</v>
      </c>
      <c r="H651" s="17" t="s">
        <v>10</v>
      </c>
      <c r="I651" s="17" t="s">
        <v>671</v>
      </c>
      <c r="J651" s="17" t="s">
        <v>869</v>
      </c>
      <c r="K651" s="17" t="s">
        <v>908</v>
      </c>
      <c r="L651" s="17">
        <v>94110</v>
      </c>
      <c r="M651" s="17" t="s">
        <v>957</v>
      </c>
      <c r="N651" s="17" t="s">
        <v>3716</v>
      </c>
      <c r="O651" s="17" t="s">
        <v>960</v>
      </c>
      <c r="P651" s="17" t="s">
        <v>965</v>
      </c>
      <c r="Q651" s="17" t="s">
        <v>3717</v>
      </c>
      <c r="R651" s="17">
        <v>6.58</v>
      </c>
      <c r="S651" s="17">
        <v>2</v>
      </c>
      <c r="T651" s="17" t="s">
        <v>3718</v>
      </c>
      <c r="U651" s="17" t="s">
        <v>3719</v>
      </c>
      <c r="V651" s="17">
        <v>0</v>
      </c>
      <c r="W651" s="17" t="s">
        <v>1020</v>
      </c>
      <c r="X651" s="17">
        <v>3.0268000000000002</v>
      </c>
      <c r="Y651" s="17">
        <v>5</v>
      </c>
      <c r="Z651" s="17">
        <v>2014</v>
      </c>
      <c r="AA651" s="17" t="s">
        <v>21</v>
      </c>
      <c r="AB651" s="17" t="s">
        <v>1079</v>
      </c>
    </row>
    <row r="652" spans="1:28" x14ac:dyDescent="0.25">
      <c r="A652" s="17">
        <v>7741</v>
      </c>
      <c r="B652" s="17" t="s">
        <v>3713</v>
      </c>
      <c r="C652" s="19">
        <v>41964</v>
      </c>
      <c r="D652" s="19">
        <v>41969</v>
      </c>
      <c r="E652" s="17" t="s">
        <v>5</v>
      </c>
      <c r="F652" s="17" t="s">
        <v>3714</v>
      </c>
      <c r="G652" s="17" t="s">
        <v>3715</v>
      </c>
      <c r="H652" s="17" t="s">
        <v>10</v>
      </c>
      <c r="I652" s="17" t="s">
        <v>671</v>
      </c>
      <c r="J652" s="17" t="s">
        <v>869</v>
      </c>
      <c r="K652" s="17" t="s">
        <v>908</v>
      </c>
      <c r="L652" s="17">
        <v>94110</v>
      </c>
      <c r="M652" s="17" t="s">
        <v>957</v>
      </c>
      <c r="N652" s="17" t="s">
        <v>2195</v>
      </c>
      <c r="O652" s="17" t="s">
        <v>961</v>
      </c>
      <c r="P652" s="17" t="s">
        <v>962</v>
      </c>
      <c r="Q652" s="17" t="s">
        <v>2196</v>
      </c>
      <c r="R652" s="17">
        <v>94.99</v>
      </c>
      <c r="S652" s="17">
        <v>1</v>
      </c>
      <c r="T652" s="17" t="s">
        <v>2197</v>
      </c>
      <c r="U652" s="17" t="s">
        <v>3720</v>
      </c>
      <c r="V652" s="17">
        <v>0</v>
      </c>
      <c r="W652" s="17" t="s">
        <v>1020</v>
      </c>
      <c r="X652" s="17">
        <v>28.497</v>
      </c>
      <c r="Y652" s="17">
        <v>5</v>
      </c>
      <c r="Z652" s="17">
        <v>2014</v>
      </c>
      <c r="AA652" s="17" t="s">
        <v>21</v>
      </c>
      <c r="AB652" s="17" t="s">
        <v>1079</v>
      </c>
    </row>
    <row r="653" spans="1:28" x14ac:dyDescent="0.25">
      <c r="A653" s="17">
        <v>8092</v>
      </c>
      <c r="B653" s="17" t="s">
        <v>3721</v>
      </c>
      <c r="C653" s="19">
        <v>42348</v>
      </c>
      <c r="D653" s="19">
        <v>42352</v>
      </c>
      <c r="E653" s="17" t="s">
        <v>5</v>
      </c>
      <c r="F653" s="17" t="s">
        <v>3722</v>
      </c>
      <c r="G653" s="17" t="s">
        <v>450</v>
      </c>
      <c r="H653" s="17" t="s">
        <v>8</v>
      </c>
      <c r="I653" s="17" t="s">
        <v>671</v>
      </c>
      <c r="J653" s="17" t="s">
        <v>869</v>
      </c>
      <c r="K653" s="17" t="s">
        <v>908</v>
      </c>
      <c r="L653" s="17">
        <v>94110</v>
      </c>
      <c r="M653" s="17" t="s">
        <v>957</v>
      </c>
      <c r="N653" s="17" t="s">
        <v>3117</v>
      </c>
      <c r="O653" s="17" t="s">
        <v>960</v>
      </c>
      <c r="P653" s="17" t="s">
        <v>1266</v>
      </c>
      <c r="Q653" s="17" t="s">
        <v>3118</v>
      </c>
      <c r="R653" s="17">
        <v>5.76</v>
      </c>
      <c r="S653" s="17">
        <v>2</v>
      </c>
      <c r="T653" s="17" t="s">
        <v>1340</v>
      </c>
      <c r="U653" s="17" t="s">
        <v>3119</v>
      </c>
      <c r="V653" s="17">
        <v>0</v>
      </c>
      <c r="W653" s="17" t="s">
        <v>1020</v>
      </c>
      <c r="X653" s="17">
        <v>2.8224</v>
      </c>
      <c r="Y653" s="17">
        <v>4</v>
      </c>
      <c r="Z653" s="17">
        <v>2015</v>
      </c>
      <c r="AA653" s="17" t="s">
        <v>14</v>
      </c>
      <c r="AB653" s="17" t="s">
        <v>1061</v>
      </c>
    </row>
    <row r="654" spans="1:28" x14ac:dyDescent="0.25">
      <c r="A654" s="17">
        <v>8120</v>
      </c>
      <c r="B654" s="17" t="s">
        <v>3723</v>
      </c>
      <c r="C654" s="19">
        <v>42685</v>
      </c>
      <c r="D654" s="19">
        <v>42690</v>
      </c>
      <c r="E654" s="17" t="s">
        <v>5</v>
      </c>
      <c r="F654" s="17" t="s">
        <v>3463</v>
      </c>
      <c r="G654" s="17" t="s">
        <v>3464</v>
      </c>
      <c r="H654" s="17" t="s">
        <v>8</v>
      </c>
      <c r="I654" s="17" t="s">
        <v>671</v>
      </c>
      <c r="J654" s="17" t="s">
        <v>869</v>
      </c>
      <c r="K654" s="17" t="s">
        <v>908</v>
      </c>
      <c r="L654" s="17">
        <v>94110</v>
      </c>
      <c r="M654" s="17" t="s">
        <v>957</v>
      </c>
      <c r="N654" s="17" t="s">
        <v>3724</v>
      </c>
      <c r="O654" s="17" t="s">
        <v>959</v>
      </c>
      <c r="P654" s="17" t="s">
        <v>1115</v>
      </c>
      <c r="Q654" s="17" t="s">
        <v>3725</v>
      </c>
      <c r="R654" s="17">
        <v>41.96</v>
      </c>
      <c r="S654" s="17">
        <v>2</v>
      </c>
      <c r="T654" s="17" t="s">
        <v>2166</v>
      </c>
      <c r="U654" s="17" t="s">
        <v>3726</v>
      </c>
      <c r="V654" s="17">
        <v>0</v>
      </c>
      <c r="W654" s="17" t="s">
        <v>1020</v>
      </c>
      <c r="X654" s="17">
        <v>10.909599999999999</v>
      </c>
      <c r="Y654" s="17">
        <v>5</v>
      </c>
      <c r="Z654" s="17">
        <v>2016</v>
      </c>
      <c r="AA654" s="17" t="s">
        <v>21</v>
      </c>
      <c r="AB654" s="17" t="s">
        <v>1021</v>
      </c>
    </row>
    <row r="655" spans="1:28" x14ac:dyDescent="0.25">
      <c r="A655" s="17">
        <v>8374</v>
      </c>
      <c r="B655" s="17" t="s">
        <v>3727</v>
      </c>
      <c r="C655" s="19">
        <v>42684</v>
      </c>
      <c r="D655" s="19">
        <v>42687</v>
      </c>
      <c r="E655" s="17" t="s">
        <v>2</v>
      </c>
      <c r="F655" s="17" t="s">
        <v>3728</v>
      </c>
      <c r="G655" s="17" t="s">
        <v>551</v>
      </c>
      <c r="H655" s="17" t="s">
        <v>8</v>
      </c>
      <c r="I655" s="17" t="s">
        <v>671</v>
      </c>
      <c r="J655" s="17" t="s">
        <v>869</v>
      </c>
      <c r="K655" s="17" t="s">
        <v>908</v>
      </c>
      <c r="L655" s="17">
        <v>94110</v>
      </c>
      <c r="M655" s="17" t="s">
        <v>957</v>
      </c>
      <c r="N655" s="17" t="s">
        <v>3729</v>
      </c>
      <c r="O655" s="17" t="s">
        <v>960</v>
      </c>
      <c r="P655" s="17" t="s">
        <v>977</v>
      </c>
      <c r="Q655" s="17" t="s">
        <v>3730</v>
      </c>
      <c r="R655" s="17">
        <v>29.74</v>
      </c>
      <c r="S655" s="17">
        <v>1</v>
      </c>
      <c r="T655" s="17" t="s">
        <v>3731</v>
      </c>
      <c r="U655" s="17" t="s">
        <v>3732</v>
      </c>
      <c r="V655" s="17">
        <v>0</v>
      </c>
      <c r="W655" s="17" t="s">
        <v>1020</v>
      </c>
      <c r="X655" s="17">
        <v>4.4610000000000003</v>
      </c>
      <c r="Y655" s="17">
        <v>3</v>
      </c>
      <c r="Z655" s="17">
        <v>2016</v>
      </c>
      <c r="AA655" s="17" t="s">
        <v>21</v>
      </c>
      <c r="AB655" s="17" t="s">
        <v>1021</v>
      </c>
    </row>
    <row r="656" spans="1:28" x14ac:dyDescent="0.25">
      <c r="A656" s="17">
        <v>8375</v>
      </c>
      <c r="B656" s="17" t="s">
        <v>3733</v>
      </c>
      <c r="C656" s="19">
        <v>42009</v>
      </c>
      <c r="D656" s="19">
        <v>42014</v>
      </c>
      <c r="E656" s="17" t="s">
        <v>5</v>
      </c>
      <c r="F656" s="17" t="s">
        <v>3734</v>
      </c>
      <c r="G656" s="17" t="s">
        <v>301</v>
      </c>
      <c r="H656" s="17" t="s">
        <v>10</v>
      </c>
      <c r="I656" s="17" t="s">
        <v>671</v>
      </c>
      <c r="J656" s="17" t="s">
        <v>869</v>
      </c>
      <c r="K656" s="17" t="s">
        <v>908</v>
      </c>
      <c r="L656" s="17">
        <v>94110</v>
      </c>
      <c r="M656" s="17" t="s">
        <v>957</v>
      </c>
      <c r="N656" s="17" t="s">
        <v>3246</v>
      </c>
      <c r="O656" s="17" t="s">
        <v>960</v>
      </c>
      <c r="P656" s="17" t="s">
        <v>973</v>
      </c>
      <c r="Q656" s="17" t="s">
        <v>3247</v>
      </c>
      <c r="R656" s="17">
        <v>87.36</v>
      </c>
      <c r="S656" s="17">
        <v>6</v>
      </c>
      <c r="T656" s="17" t="s">
        <v>3248</v>
      </c>
      <c r="U656" s="17" t="s">
        <v>3735</v>
      </c>
      <c r="V656" s="17">
        <v>0</v>
      </c>
      <c r="W656" s="17" t="s">
        <v>1020</v>
      </c>
      <c r="X656" s="17">
        <v>23.587199999999999</v>
      </c>
      <c r="Y656" s="17">
        <v>5</v>
      </c>
      <c r="Z656" s="17">
        <v>2015</v>
      </c>
      <c r="AA656" s="17" t="s">
        <v>16</v>
      </c>
      <c r="AB656" s="17" t="s">
        <v>1061</v>
      </c>
    </row>
    <row r="657" spans="1:28" x14ac:dyDescent="0.25">
      <c r="A657" s="17">
        <v>8479</v>
      </c>
      <c r="B657" s="17" t="s">
        <v>3736</v>
      </c>
      <c r="C657" s="19">
        <v>43087</v>
      </c>
      <c r="D657" s="19">
        <v>43093</v>
      </c>
      <c r="E657" s="17" t="s">
        <v>5</v>
      </c>
      <c r="F657" s="17" t="s">
        <v>2801</v>
      </c>
      <c r="G657" s="17" t="s">
        <v>642</v>
      </c>
      <c r="H657" s="17" t="s">
        <v>10</v>
      </c>
      <c r="I657" s="17" t="s">
        <v>671</v>
      </c>
      <c r="J657" s="17" t="s">
        <v>869</v>
      </c>
      <c r="K657" s="17" t="s">
        <v>908</v>
      </c>
      <c r="L657" s="17">
        <v>94110</v>
      </c>
      <c r="M657" s="17" t="s">
        <v>957</v>
      </c>
      <c r="N657" s="17" t="s">
        <v>3737</v>
      </c>
      <c r="O657" s="17" t="s">
        <v>960</v>
      </c>
      <c r="P657" s="17" t="s">
        <v>1032</v>
      </c>
      <c r="Q657" s="17" t="s">
        <v>3738</v>
      </c>
      <c r="R657" s="17">
        <v>5.76</v>
      </c>
      <c r="S657" s="17">
        <v>2</v>
      </c>
      <c r="T657" s="17" t="s">
        <v>1340</v>
      </c>
      <c r="U657" s="17" t="s">
        <v>1472</v>
      </c>
      <c r="V657" s="17">
        <v>0</v>
      </c>
      <c r="W657" s="17" t="s">
        <v>1020</v>
      </c>
      <c r="X657" s="17">
        <v>1.6704000000000001</v>
      </c>
      <c r="Y657" s="17">
        <v>6</v>
      </c>
      <c r="Z657" s="17">
        <v>2017</v>
      </c>
      <c r="AA657" s="17" t="s">
        <v>14</v>
      </c>
      <c r="AB657" s="17" t="s">
        <v>1036</v>
      </c>
    </row>
    <row r="658" spans="1:28" x14ac:dyDescent="0.25">
      <c r="A658" s="17">
        <v>8575</v>
      </c>
      <c r="B658" s="17" t="s">
        <v>3739</v>
      </c>
      <c r="C658" s="19">
        <v>41901</v>
      </c>
      <c r="D658" s="19">
        <v>41901</v>
      </c>
      <c r="E658" s="17" t="s">
        <v>3</v>
      </c>
      <c r="F658" s="17" t="s">
        <v>3740</v>
      </c>
      <c r="G658" s="17" t="s">
        <v>985</v>
      </c>
      <c r="H658" s="17" t="s">
        <v>10</v>
      </c>
      <c r="I658" s="17" t="s">
        <v>671</v>
      </c>
      <c r="J658" s="17" t="s">
        <v>869</v>
      </c>
      <c r="K658" s="17" t="s">
        <v>908</v>
      </c>
      <c r="L658" s="17">
        <v>94110</v>
      </c>
      <c r="M658" s="17" t="s">
        <v>957</v>
      </c>
      <c r="N658" s="17" t="s">
        <v>3741</v>
      </c>
      <c r="O658" s="17" t="s">
        <v>960</v>
      </c>
      <c r="P658" s="17" t="s">
        <v>1075</v>
      </c>
      <c r="Q658" s="17" t="s">
        <v>3742</v>
      </c>
      <c r="R658" s="17">
        <v>5.67</v>
      </c>
      <c r="S658" s="17">
        <v>3</v>
      </c>
      <c r="T658" s="17" t="s">
        <v>3743</v>
      </c>
      <c r="U658" s="17" t="s">
        <v>3744</v>
      </c>
      <c r="V658" s="17">
        <v>0</v>
      </c>
      <c r="W658" s="17" t="s">
        <v>1020</v>
      </c>
      <c r="X658" s="17">
        <v>0.1134</v>
      </c>
      <c r="Y658" s="17">
        <v>0</v>
      </c>
      <c r="Z658" s="17">
        <v>2014</v>
      </c>
      <c r="AA658" s="17" t="s">
        <v>23</v>
      </c>
      <c r="AB658" s="17" t="s">
        <v>1079</v>
      </c>
    </row>
    <row r="659" spans="1:28" x14ac:dyDescent="0.25">
      <c r="A659" s="17">
        <v>8694</v>
      </c>
      <c r="B659" s="17" t="s">
        <v>3745</v>
      </c>
      <c r="C659" s="19">
        <v>42667</v>
      </c>
      <c r="D659" s="19">
        <v>42671</v>
      </c>
      <c r="E659" s="17" t="s">
        <v>5</v>
      </c>
      <c r="F659" s="17" t="s">
        <v>1624</v>
      </c>
      <c r="G659" s="17" t="s">
        <v>230</v>
      </c>
      <c r="H659" s="17" t="s">
        <v>10</v>
      </c>
      <c r="I659" s="17" t="s">
        <v>671</v>
      </c>
      <c r="J659" s="17" t="s">
        <v>869</v>
      </c>
      <c r="K659" s="17" t="s">
        <v>908</v>
      </c>
      <c r="L659" s="17">
        <v>94110</v>
      </c>
      <c r="M659" s="17" t="s">
        <v>957</v>
      </c>
      <c r="N659" s="17" t="s">
        <v>2063</v>
      </c>
      <c r="O659" s="17" t="s">
        <v>961</v>
      </c>
      <c r="P659" s="17" t="s">
        <v>962</v>
      </c>
      <c r="Q659" s="17" t="s">
        <v>2064</v>
      </c>
      <c r="R659" s="17">
        <v>450</v>
      </c>
      <c r="S659" s="17">
        <v>5</v>
      </c>
      <c r="T659" s="17" t="s">
        <v>2065</v>
      </c>
      <c r="U659" s="17" t="s">
        <v>3746</v>
      </c>
      <c r="V659" s="17">
        <v>0</v>
      </c>
      <c r="W659" s="17" t="s">
        <v>1020</v>
      </c>
      <c r="X659" s="17">
        <v>162</v>
      </c>
      <c r="Y659" s="17">
        <v>4</v>
      </c>
      <c r="Z659" s="17">
        <v>2016</v>
      </c>
      <c r="AA659" s="17" t="s">
        <v>22</v>
      </c>
      <c r="AB659" s="17" t="s">
        <v>1021</v>
      </c>
    </row>
    <row r="660" spans="1:28" x14ac:dyDescent="0.25">
      <c r="A660" s="17">
        <v>8842</v>
      </c>
      <c r="B660" s="17" t="s">
        <v>3747</v>
      </c>
      <c r="C660" s="19">
        <v>42409</v>
      </c>
      <c r="D660" s="19">
        <v>42413</v>
      </c>
      <c r="E660" s="17" t="s">
        <v>5</v>
      </c>
      <c r="F660" s="17" t="s">
        <v>3748</v>
      </c>
      <c r="G660" s="17" t="s">
        <v>359</v>
      </c>
      <c r="H660" s="17" t="s">
        <v>9</v>
      </c>
      <c r="I660" s="17" t="s">
        <v>671</v>
      </c>
      <c r="J660" s="17" t="s">
        <v>869</v>
      </c>
      <c r="K660" s="17" t="s">
        <v>908</v>
      </c>
      <c r="L660" s="17">
        <v>94110</v>
      </c>
      <c r="M660" s="17" t="s">
        <v>957</v>
      </c>
      <c r="N660" s="17" t="s">
        <v>3052</v>
      </c>
      <c r="O660" s="17" t="s">
        <v>961</v>
      </c>
      <c r="P660" s="17" t="s">
        <v>962</v>
      </c>
      <c r="Q660" s="17" t="s">
        <v>3053</v>
      </c>
      <c r="R660" s="17">
        <v>89.97</v>
      </c>
      <c r="S660" s="17">
        <v>3</v>
      </c>
      <c r="T660" s="17" t="s">
        <v>1957</v>
      </c>
      <c r="U660" s="17" t="s">
        <v>3749</v>
      </c>
      <c r="V660" s="17">
        <v>0</v>
      </c>
      <c r="W660" s="17" t="s">
        <v>1020</v>
      </c>
      <c r="X660" s="17">
        <v>39.586799999999997</v>
      </c>
      <c r="Y660" s="17">
        <v>4</v>
      </c>
      <c r="Z660" s="17">
        <v>2016</v>
      </c>
      <c r="AA660" s="17" t="s">
        <v>15</v>
      </c>
      <c r="AB660" s="17" t="s">
        <v>1021</v>
      </c>
    </row>
    <row r="661" spans="1:28" x14ac:dyDescent="0.25">
      <c r="A661" s="17">
        <v>8843</v>
      </c>
      <c r="B661" s="17" t="s">
        <v>3747</v>
      </c>
      <c r="C661" s="19">
        <v>42409</v>
      </c>
      <c r="D661" s="19">
        <v>42413</v>
      </c>
      <c r="E661" s="17" t="s">
        <v>5</v>
      </c>
      <c r="F661" s="17" t="s">
        <v>3748</v>
      </c>
      <c r="G661" s="17" t="s">
        <v>359</v>
      </c>
      <c r="H661" s="17" t="s">
        <v>9</v>
      </c>
      <c r="I661" s="17" t="s">
        <v>671</v>
      </c>
      <c r="J661" s="17" t="s">
        <v>869</v>
      </c>
      <c r="K661" s="17" t="s">
        <v>908</v>
      </c>
      <c r="L661" s="17">
        <v>94110</v>
      </c>
      <c r="M661" s="17" t="s">
        <v>957</v>
      </c>
      <c r="N661" s="17" t="s">
        <v>3750</v>
      </c>
      <c r="O661" s="17" t="s">
        <v>961</v>
      </c>
      <c r="P661" s="17" t="s">
        <v>962</v>
      </c>
      <c r="Q661" s="17" t="s">
        <v>3751</v>
      </c>
      <c r="R661" s="17">
        <v>31.86</v>
      </c>
      <c r="S661" s="17">
        <v>2</v>
      </c>
      <c r="T661" s="17" t="s">
        <v>3752</v>
      </c>
      <c r="U661" s="17" t="s">
        <v>3753</v>
      </c>
      <c r="V661" s="17">
        <v>0</v>
      </c>
      <c r="W661" s="17" t="s">
        <v>1020</v>
      </c>
      <c r="X661" s="17">
        <v>11.151</v>
      </c>
      <c r="Y661" s="17">
        <v>4</v>
      </c>
      <c r="Z661" s="17">
        <v>2016</v>
      </c>
      <c r="AA661" s="17" t="s">
        <v>15</v>
      </c>
      <c r="AB661" s="17" t="s">
        <v>1021</v>
      </c>
    </row>
    <row r="662" spans="1:28" x14ac:dyDescent="0.25">
      <c r="A662" s="17">
        <v>8946</v>
      </c>
      <c r="B662" s="17" t="s">
        <v>3754</v>
      </c>
      <c r="C662" s="19">
        <v>41958</v>
      </c>
      <c r="D662" s="19">
        <v>41960</v>
      </c>
      <c r="E662" s="17" t="s">
        <v>4</v>
      </c>
      <c r="F662" s="17" t="s">
        <v>3755</v>
      </c>
      <c r="G662" s="17" t="s">
        <v>580</v>
      </c>
      <c r="H662" s="17" t="s">
        <v>9</v>
      </c>
      <c r="I662" s="17" t="s">
        <v>671</v>
      </c>
      <c r="J662" s="17" t="s">
        <v>869</v>
      </c>
      <c r="K662" s="17" t="s">
        <v>908</v>
      </c>
      <c r="L662" s="17">
        <v>94110</v>
      </c>
      <c r="M662" s="17" t="s">
        <v>957</v>
      </c>
      <c r="N662" s="17" t="s">
        <v>3756</v>
      </c>
      <c r="O662" s="17" t="s">
        <v>960</v>
      </c>
      <c r="P662" s="17" t="s">
        <v>1169</v>
      </c>
      <c r="Q662" s="17" t="s">
        <v>3757</v>
      </c>
      <c r="R662" s="17">
        <v>10.95</v>
      </c>
      <c r="S662" s="17">
        <v>3</v>
      </c>
      <c r="T662" s="17" t="s">
        <v>3758</v>
      </c>
      <c r="U662" s="17" t="s">
        <v>3759</v>
      </c>
      <c r="V662" s="17">
        <v>0</v>
      </c>
      <c r="W662" s="17" t="s">
        <v>1020</v>
      </c>
      <c r="X662" s="17">
        <v>3.2850000000000001</v>
      </c>
      <c r="Y662" s="17">
        <v>2</v>
      </c>
      <c r="Z662" s="17">
        <v>2014</v>
      </c>
      <c r="AA662" s="17" t="s">
        <v>21</v>
      </c>
      <c r="AB662" s="17" t="s">
        <v>1079</v>
      </c>
    </row>
    <row r="663" spans="1:28" x14ac:dyDescent="0.25">
      <c r="A663" s="17">
        <v>8992</v>
      </c>
      <c r="B663" s="17" t="s">
        <v>3760</v>
      </c>
      <c r="C663" s="19">
        <v>43009</v>
      </c>
      <c r="D663" s="19">
        <v>43014</v>
      </c>
      <c r="E663" s="17" t="s">
        <v>5</v>
      </c>
      <c r="F663" s="17" t="s">
        <v>3761</v>
      </c>
      <c r="G663" s="17" t="s">
        <v>623</v>
      </c>
      <c r="H663" s="17" t="s">
        <v>10</v>
      </c>
      <c r="I663" s="17" t="s">
        <v>671</v>
      </c>
      <c r="J663" s="17" t="s">
        <v>869</v>
      </c>
      <c r="K663" s="17" t="s">
        <v>908</v>
      </c>
      <c r="L663" s="17">
        <v>94110</v>
      </c>
      <c r="M663" s="17" t="s">
        <v>957</v>
      </c>
      <c r="N663" s="17" t="s">
        <v>1659</v>
      </c>
      <c r="O663" s="17" t="s">
        <v>961</v>
      </c>
      <c r="P663" s="17" t="s">
        <v>962</v>
      </c>
      <c r="Q663" s="17" t="s">
        <v>1660</v>
      </c>
      <c r="R663" s="17">
        <v>104.75</v>
      </c>
      <c r="S663" s="17">
        <v>5</v>
      </c>
      <c r="T663" s="17" t="s">
        <v>1661</v>
      </c>
      <c r="U663" s="17" t="s">
        <v>3762</v>
      </c>
      <c r="V663" s="17">
        <v>0</v>
      </c>
      <c r="W663" s="17" t="s">
        <v>1020</v>
      </c>
      <c r="X663" s="17">
        <v>21.997499999999999</v>
      </c>
      <c r="Y663" s="17">
        <v>5</v>
      </c>
      <c r="Z663" s="17">
        <v>2017</v>
      </c>
      <c r="AA663" s="17" t="s">
        <v>22</v>
      </c>
      <c r="AB663" s="17" t="s">
        <v>1036</v>
      </c>
    </row>
    <row r="664" spans="1:28" x14ac:dyDescent="0.25">
      <c r="A664" s="17">
        <v>9213</v>
      </c>
      <c r="B664" s="17" t="s">
        <v>3763</v>
      </c>
      <c r="C664" s="19">
        <v>41981</v>
      </c>
      <c r="D664" s="19">
        <v>41988</v>
      </c>
      <c r="E664" s="17" t="s">
        <v>5</v>
      </c>
      <c r="F664" s="17" t="s">
        <v>3183</v>
      </c>
      <c r="G664" s="17" t="s">
        <v>3184</v>
      </c>
      <c r="H664" s="17" t="s">
        <v>9</v>
      </c>
      <c r="I664" s="17" t="s">
        <v>671</v>
      </c>
      <c r="J664" s="17" t="s">
        <v>869</v>
      </c>
      <c r="K664" s="17" t="s">
        <v>908</v>
      </c>
      <c r="L664" s="17">
        <v>94110</v>
      </c>
      <c r="M664" s="17" t="s">
        <v>957</v>
      </c>
      <c r="N664" s="17" t="s">
        <v>1903</v>
      </c>
      <c r="O664" s="17" t="s">
        <v>959</v>
      </c>
      <c r="P664" s="17" t="s">
        <v>1115</v>
      </c>
      <c r="Q664" s="17" t="s">
        <v>1904</v>
      </c>
      <c r="R664" s="17">
        <v>39.880000000000003</v>
      </c>
      <c r="S664" s="17">
        <v>2</v>
      </c>
      <c r="T664" s="17" t="s">
        <v>1905</v>
      </c>
      <c r="U664" s="17" t="s">
        <v>3764</v>
      </c>
      <c r="V664" s="17">
        <v>0</v>
      </c>
      <c r="W664" s="17" t="s">
        <v>1020</v>
      </c>
      <c r="X664" s="17">
        <v>11.166399999999999</v>
      </c>
      <c r="Y664" s="17">
        <v>7</v>
      </c>
      <c r="Z664" s="17">
        <v>2014</v>
      </c>
      <c r="AA664" s="17" t="s">
        <v>14</v>
      </c>
      <c r="AB664" s="17" t="s">
        <v>1079</v>
      </c>
    </row>
    <row r="665" spans="1:28" x14ac:dyDescent="0.25">
      <c r="A665" s="17">
        <v>9214</v>
      </c>
      <c r="B665" s="17" t="s">
        <v>3763</v>
      </c>
      <c r="C665" s="19">
        <v>41981</v>
      </c>
      <c r="D665" s="19">
        <v>41988</v>
      </c>
      <c r="E665" s="17" t="s">
        <v>5</v>
      </c>
      <c r="F665" s="17" t="s">
        <v>3183</v>
      </c>
      <c r="G665" s="17" t="s">
        <v>3184</v>
      </c>
      <c r="H665" s="17" t="s">
        <v>9</v>
      </c>
      <c r="I665" s="17" t="s">
        <v>671</v>
      </c>
      <c r="J665" s="17" t="s">
        <v>869</v>
      </c>
      <c r="K665" s="17" t="s">
        <v>908</v>
      </c>
      <c r="L665" s="17">
        <v>94110</v>
      </c>
      <c r="M665" s="17" t="s">
        <v>957</v>
      </c>
      <c r="N665" s="17" t="s">
        <v>3765</v>
      </c>
      <c r="O665" s="17" t="s">
        <v>959</v>
      </c>
      <c r="P665" s="17" t="s">
        <v>1115</v>
      </c>
      <c r="Q665" s="17" t="s">
        <v>3766</v>
      </c>
      <c r="R665" s="17">
        <v>79.44</v>
      </c>
      <c r="S665" s="17">
        <v>3</v>
      </c>
      <c r="T665" s="17" t="s">
        <v>3767</v>
      </c>
      <c r="U665" s="17" t="s">
        <v>3768</v>
      </c>
      <c r="V665" s="17">
        <v>0</v>
      </c>
      <c r="W665" s="17" t="s">
        <v>1020</v>
      </c>
      <c r="X665" s="17">
        <v>28.598400000000002</v>
      </c>
      <c r="Y665" s="17">
        <v>7</v>
      </c>
      <c r="Z665" s="17">
        <v>2014</v>
      </c>
      <c r="AA665" s="17" t="s">
        <v>14</v>
      </c>
      <c r="AB665" s="17" t="s">
        <v>1079</v>
      </c>
    </row>
    <row r="666" spans="1:28" x14ac:dyDescent="0.25">
      <c r="A666" s="17">
        <v>9307</v>
      </c>
      <c r="B666" s="17" t="s">
        <v>3769</v>
      </c>
      <c r="C666" s="19">
        <v>41723</v>
      </c>
      <c r="D666" s="19">
        <v>41728</v>
      </c>
      <c r="E666" s="17" t="s">
        <v>5</v>
      </c>
      <c r="F666" s="17" t="s">
        <v>3770</v>
      </c>
      <c r="G666" s="17" t="s">
        <v>141</v>
      </c>
      <c r="H666" s="17" t="s">
        <v>8</v>
      </c>
      <c r="I666" s="17" t="s">
        <v>671</v>
      </c>
      <c r="J666" s="17" t="s">
        <v>869</v>
      </c>
      <c r="K666" s="17" t="s">
        <v>908</v>
      </c>
      <c r="L666" s="17">
        <v>94110</v>
      </c>
      <c r="M666" s="17" t="s">
        <v>957</v>
      </c>
      <c r="N666" s="17" t="s">
        <v>1309</v>
      </c>
      <c r="O666" s="17" t="s">
        <v>960</v>
      </c>
      <c r="P666" s="17" t="s">
        <v>1032</v>
      </c>
      <c r="Q666" s="17" t="s">
        <v>1310</v>
      </c>
      <c r="R666" s="17">
        <v>6.56</v>
      </c>
      <c r="S666" s="17">
        <v>2</v>
      </c>
      <c r="T666" s="17" t="s">
        <v>1143</v>
      </c>
      <c r="U666" s="17" t="s">
        <v>2439</v>
      </c>
      <c r="V666" s="17">
        <v>0</v>
      </c>
      <c r="W666" s="17" t="s">
        <v>1020</v>
      </c>
      <c r="X666" s="17">
        <v>1.9024000000000001</v>
      </c>
      <c r="Y666" s="17">
        <v>5</v>
      </c>
      <c r="Z666" s="17">
        <v>2014</v>
      </c>
      <c r="AA666" s="17" t="s">
        <v>19</v>
      </c>
      <c r="AB666" s="17" t="s">
        <v>1079</v>
      </c>
    </row>
    <row r="667" spans="1:28" x14ac:dyDescent="0.25">
      <c r="A667" s="17">
        <v>9308</v>
      </c>
      <c r="B667" s="17" t="s">
        <v>3769</v>
      </c>
      <c r="C667" s="19">
        <v>41723</v>
      </c>
      <c r="D667" s="19">
        <v>41728</v>
      </c>
      <c r="E667" s="17" t="s">
        <v>5</v>
      </c>
      <c r="F667" s="17" t="s">
        <v>3770</v>
      </c>
      <c r="G667" s="17" t="s">
        <v>141</v>
      </c>
      <c r="H667" s="17" t="s">
        <v>8</v>
      </c>
      <c r="I667" s="17" t="s">
        <v>671</v>
      </c>
      <c r="J667" s="17" t="s">
        <v>869</v>
      </c>
      <c r="K667" s="17" t="s">
        <v>908</v>
      </c>
      <c r="L667" s="17">
        <v>94110</v>
      </c>
      <c r="M667" s="17" t="s">
        <v>957</v>
      </c>
      <c r="N667" s="17" t="s">
        <v>3771</v>
      </c>
      <c r="O667" s="17" t="s">
        <v>960</v>
      </c>
      <c r="P667" s="17" t="s">
        <v>1032</v>
      </c>
      <c r="Q667" s="17" t="s">
        <v>3772</v>
      </c>
      <c r="R667" s="17">
        <v>14.88</v>
      </c>
      <c r="S667" s="17">
        <v>2</v>
      </c>
      <c r="T667" s="17" t="s">
        <v>3773</v>
      </c>
      <c r="U667" s="17" t="s">
        <v>3774</v>
      </c>
      <c r="V667" s="17">
        <v>0</v>
      </c>
      <c r="W667" s="17" t="s">
        <v>1020</v>
      </c>
      <c r="X667" s="17">
        <v>3.72</v>
      </c>
      <c r="Y667" s="17">
        <v>5</v>
      </c>
      <c r="Z667" s="17">
        <v>2014</v>
      </c>
      <c r="AA667" s="17" t="s">
        <v>19</v>
      </c>
      <c r="AB667" s="17" t="s">
        <v>1079</v>
      </c>
    </row>
    <row r="668" spans="1:28" x14ac:dyDescent="0.25">
      <c r="A668" s="17">
        <v>9309</v>
      </c>
      <c r="B668" s="17" t="s">
        <v>3769</v>
      </c>
      <c r="C668" s="19">
        <v>41723</v>
      </c>
      <c r="D668" s="19">
        <v>41728</v>
      </c>
      <c r="E668" s="17" t="s">
        <v>5</v>
      </c>
      <c r="F668" s="17" t="s">
        <v>3770</v>
      </c>
      <c r="G668" s="17" t="s">
        <v>141</v>
      </c>
      <c r="H668" s="17" t="s">
        <v>8</v>
      </c>
      <c r="I668" s="17" t="s">
        <v>671</v>
      </c>
      <c r="J668" s="17" t="s">
        <v>869</v>
      </c>
      <c r="K668" s="17" t="s">
        <v>908</v>
      </c>
      <c r="L668" s="17">
        <v>94110</v>
      </c>
      <c r="M668" s="17" t="s">
        <v>957</v>
      </c>
      <c r="N668" s="17" t="s">
        <v>3775</v>
      </c>
      <c r="O668" s="17" t="s">
        <v>961</v>
      </c>
      <c r="P668" s="17" t="s">
        <v>962</v>
      </c>
      <c r="Q668" s="17" t="s">
        <v>3776</v>
      </c>
      <c r="R668" s="17">
        <v>45.48</v>
      </c>
      <c r="S668" s="17">
        <v>4</v>
      </c>
      <c r="T668" s="17" t="s">
        <v>3777</v>
      </c>
      <c r="U668" s="17" t="s">
        <v>3778</v>
      </c>
      <c r="V668" s="17">
        <v>0</v>
      </c>
      <c r="W668" s="17" t="s">
        <v>1020</v>
      </c>
      <c r="X668" s="17">
        <v>15.917999999999999</v>
      </c>
      <c r="Y668" s="17">
        <v>5</v>
      </c>
      <c r="Z668" s="17">
        <v>2014</v>
      </c>
      <c r="AA668" s="17" t="s">
        <v>19</v>
      </c>
      <c r="AB668" s="17" t="s">
        <v>1079</v>
      </c>
    </row>
    <row r="669" spans="1:28" x14ac:dyDescent="0.25">
      <c r="A669" s="17">
        <v>9310</v>
      </c>
      <c r="B669" s="17" t="s">
        <v>3769</v>
      </c>
      <c r="C669" s="19">
        <v>41723</v>
      </c>
      <c r="D669" s="19">
        <v>41728</v>
      </c>
      <c r="E669" s="17" t="s">
        <v>5</v>
      </c>
      <c r="F669" s="17" t="s">
        <v>3770</v>
      </c>
      <c r="G669" s="17" t="s">
        <v>141</v>
      </c>
      <c r="H669" s="17" t="s">
        <v>8</v>
      </c>
      <c r="I669" s="17" t="s">
        <v>671</v>
      </c>
      <c r="J669" s="17" t="s">
        <v>869</v>
      </c>
      <c r="K669" s="17" t="s">
        <v>908</v>
      </c>
      <c r="L669" s="17">
        <v>94110</v>
      </c>
      <c r="M669" s="17" t="s">
        <v>957</v>
      </c>
      <c r="N669" s="17" t="s">
        <v>3779</v>
      </c>
      <c r="O669" s="17" t="s">
        <v>960</v>
      </c>
      <c r="P669" s="17" t="s">
        <v>1032</v>
      </c>
      <c r="Q669" s="17" t="s">
        <v>3780</v>
      </c>
      <c r="R669" s="17">
        <v>25.44</v>
      </c>
      <c r="S669" s="17">
        <v>6</v>
      </c>
      <c r="T669" s="17" t="s">
        <v>3781</v>
      </c>
      <c r="U669" s="17" t="s">
        <v>3782</v>
      </c>
      <c r="V669" s="17">
        <v>0</v>
      </c>
      <c r="W669" s="17" t="s">
        <v>1020</v>
      </c>
      <c r="X669" s="17">
        <v>9.9215999999999998</v>
      </c>
      <c r="Y669" s="17">
        <v>5</v>
      </c>
      <c r="Z669" s="17">
        <v>2014</v>
      </c>
      <c r="AA669" s="17" t="s">
        <v>19</v>
      </c>
      <c r="AB669" s="17" t="s">
        <v>1079</v>
      </c>
    </row>
    <row r="670" spans="1:28" x14ac:dyDescent="0.25">
      <c r="A670" s="17">
        <v>9330</v>
      </c>
      <c r="B670" s="17" t="s">
        <v>3783</v>
      </c>
      <c r="C670" s="19">
        <v>42336</v>
      </c>
      <c r="D670" s="19">
        <v>42338</v>
      </c>
      <c r="E670" s="17" t="s">
        <v>2</v>
      </c>
      <c r="F670" s="17" t="s">
        <v>1843</v>
      </c>
      <c r="G670" s="17" t="s">
        <v>1844</v>
      </c>
      <c r="H670" s="17" t="s">
        <v>8</v>
      </c>
      <c r="I670" s="17" t="s">
        <v>671</v>
      </c>
      <c r="J670" s="17" t="s">
        <v>869</v>
      </c>
      <c r="K670" s="17" t="s">
        <v>908</v>
      </c>
      <c r="L670" s="17">
        <v>94110</v>
      </c>
      <c r="M670" s="17" t="s">
        <v>957</v>
      </c>
      <c r="N670" s="17" t="s">
        <v>3784</v>
      </c>
      <c r="O670" s="17" t="s">
        <v>960</v>
      </c>
      <c r="P670" s="17" t="s">
        <v>973</v>
      </c>
      <c r="Q670" s="17" t="s">
        <v>3785</v>
      </c>
      <c r="R670" s="17">
        <v>45.28</v>
      </c>
      <c r="S670" s="17">
        <v>4</v>
      </c>
      <c r="T670" s="17" t="s">
        <v>3786</v>
      </c>
      <c r="U670" s="17" t="s">
        <v>3787</v>
      </c>
      <c r="V670" s="17">
        <v>0</v>
      </c>
      <c r="W670" s="17" t="s">
        <v>1020</v>
      </c>
      <c r="X670" s="17">
        <v>15.395200000000001</v>
      </c>
      <c r="Y670" s="17">
        <v>2</v>
      </c>
      <c r="Z670" s="17">
        <v>2015</v>
      </c>
      <c r="AA670" s="17" t="s">
        <v>21</v>
      </c>
      <c r="AB670" s="17" t="s">
        <v>1061</v>
      </c>
    </row>
    <row r="671" spans="1:28" x14ac:dyDescent="0.25">
      <c r="A671" s="17">
        <v>9337</v>
      </c>
      <c r="B671" s="17" t="s">
        <v>3788</v>
      </c>
      <c r="C671" s="19">
        <v>42994</v>
      </c>
      <c r="D671" s="19">
        <v>42998</v>
      </c>
      <c r="E671" s="17" t="s">
        <v>5</v>
      </c>
      <c r="F671" s="17" t="s">
        <v>3789</v>
      </c>
      <c r="G671" s="17" t="s">
        <v>168</v>
      </c>
      <c r="H671" s="17" t="s">
        <v>9</v>
      </c>
      <c r="I671" s="17" t="s">
        <v>671</v>
      </c>
      <c r="J671" s="17" t="s">
        <v>869</v>
      </c>
      <c r="K671" s="17" t="s">
        <v>908</v>
      </c>
      <c r="L671" s="17">
        <v>94110</v>
      </c>
      <c r="M671" s="17" t="s">
        <v>957</v>
      </c>
      <c r="N671" s="17" t="s">
        <v>3790</v>
      </c>
      <c r="O671" s="17" t="s">
        <v>960</v>
      </c>
      <c r="P671" s="17" t="s">
        <v>1075</v>
      </c>
      <c r="Q671" s="17" t="s">
        <v>3791</v>
      </c>
      <c r="R671" s="17">
        <v>17.899999999999999</v>
      </c>
      <c r="S671" s="17">
        <v>5</v>
      </c>
      <c r="T671" s="17" t="s">
        <v>2293</v>
      </c>
      <c r="U671" s="17" t="s">
        <v>3792</v>
      </c>
      <c r="V671" s="17">
        <v>0</v>
      </c>
      <c r="W671" s="17" t="s">
        <v>1020</v>
      </c>
      <c r="X671" s="17">
        <v>8.7710000000000008</v>
      </c>
      <c r="Y671" s="17">
        <v>4</v>
      </c>
      <c r="Z671" s="17">
        <v>2017</v>
      </c>
      <c r="AA671" s="17" t="s">
        <v>23</v>
      </c>
      <c r="AB671" s="17" t="s">
        <v>1036</v>
      </c>
    </row>
    <row r="672" spans="1:28" x14ac:dyDescent="0.25">
      <c r="A672" s="17">
        <v>9340</v>
      </c>
      <c r="B672" s="17" t="s">
        <v>3793</v>
      </c>
      <c r="C672" s="19">
        <v>41931</v>
      </c>
      <c r="D672" s="19">
        <v>41934</v>
      </c>
      <c r="E672" s="17" t="s">
        <v>4</v>
      </c>
      <c r="F672" s="17" t="s">
        <v>3794</v>
      </c>
      <c r="G672" s="17" t="s">
        <v>528</v>
      </c>
      <c r="H672" s="17" t="s">
        <v>9</v>
      </c>
      <c r="I672" s="17" t="s">
        <v>671</v>
      </c>
      <c r="J672" s="17" t="s">
        <v>869</v>
      </c>
      <c r="K672" s="17" t="s">
        <v>908</v>
      </c>
      <c r="L672" s="17">
        <v>94110</v>
      </c>
      <c r="M672" s="17" t="s">
        <v>957</v>
      </c>
      <c r="N672" s="17" t="s">
        <v>3795</v>
      </c>
      <c r="O672" s="17" t="s">
        <v>960</v>
      </c>
      <c r="P672" s="17" t="s">
        <v>965</v>
      </c>
      <c r="Q672" s="17" t="s">
        <v>3796</v>
      </c>
      <c r="R672" s="17">
        <v>146.72999999999999</v>
      </c>
      <c r="S672" s="17">
        <v>3</v>
      </c>
      <c r="T672" s="17" t="s">
        <v>2602</v>
      </c>
      <c r="U672" s="17" t="s">
        <v>2603</v>
      </c>
      <c r="V672" s="17">
        <v>0</v>
      </c>
      <c r="W672" s="17" t="s">
        <v>1020</v>
      </c>
      <c r="X672" s="17">
        <v>68.963099999999997</v>
      </c>
      <c r="Y672" s="17">
        <v>3</v>
      </c>
      <c r="Z672" s="17">
        <v>2014</v>
      </c>
      <c r="AA672" s="17" t="s">
        <v>22</v>
      </c>
      <c r="AB672" s="17" t="s">
        <v>1079</v>
      </c>
    </row>
    <row r="673" spans="1:28" x14ac:dyDescent="0.25">
      <c r="A673" s="17">
        <v>9341</v>
      </c>
      <c r="B673" s="17" t="s">
        <v>3793</v>
      </c>
      <c r="C673" s="19">
        <v>41931</v>
      </c>
      <c r="D673" s="19">
        <v>41934</v>
      </c>
      <c r="E673" s="17" t="s">
        <v>4</v>
      </c>
      <c r="F673" s="17" t="s">
        <v>3794</v>
      </c>
      <c r="G673" s="17" t="s">
        <v>528</v>
      </c>
      <c r="H673" s="17" t="s">
        <v>9</v>
      </c>
      <c r="I673" s="17" t="s">
        <v>671</v>
      </c>
      <c r="J673" s="17" t="s">
        <v>869</v>
      </c>
      <c r="K673" s="17" t="s">
        <v>908</v>
      </c>
      <c r="L673" s="17">
        <v>94110</v>
      </c>
      <c r="M673" s="17" t="s">
        <v>957</v>
      </c>
      <c r="N673" s="17" t="s">
        <v>3797</v>
      </c>
      <c r="O673" s="17" t="s">
        <v>960</v>
      </c>
      <c r="P673" s="17" t="s">
        <v>1266</v>
      </c>
      <c r="Q673" s="17" t="s">
        <v>3798</v>
      </c>
      <c r="R673" s="17">
        <v>18.75</v>
      </c>
      <c r="S673" s="17">
        <v>5</v>
      </c>
      <c r="T673" s="17" t="s">
        <v>1769</v>
      </c>
      <c r="U673" s="17" t="s">
        <v>3799</v>
      </c>
      <c r="V673" s="17">
        <v>0</v>
      </c>
      <c r="W673" s="17" t="s">
        <v>1020</v>
      </c>
      <c r="X673" s="17">
        <v>9</v>
      </c>
      <c r="Y673" s="17">
        <v>3</v>
      </c>
      <c r="Z673" s="17">
        <v>2014</v>
      </c>
      <c r="AA673" s="17" t="s">
        <v>22</v>
      </c>
      <c r="AB673" s="17" t="s">
        <v>1079</v>
      </c>
    </row>
    <row r="674" spans="1:28" x14ac:dyDescent="0.25">
      <c r="A674" s="17">
        <v>9492</v>
      </c>
      <c r="B674" s="17" t="s">
        <v>3800</v>
      </c>
      <c r="C674" s="19">
        <v>42738</v>
      </c>
      <c r="D674" s="19">
        <v>42742</v>
      </c>
      <c r="E674" s="17" t="s">
        <v>5</v>
      </c>
      <c r="F674" s="17" t="s">
        <v>3801</v>
      </c>
      <c r="G674" s="17" t="s">
        <v>147</v>
      </c>
      <c r="H674" s="17" t="s">
        <v>8</v>
      </c>
      <c r="I674" s="17" t="s">
        <v>671</v>
      </c>
      <c r="J674" s="17" t="s">
        <v>869</v>
      </c>
      <c r="K674" s="17" t="s">
        <v>908</v>
      </c>
      <c r="L674" s="17">
        <v>94110</v>
      </c>
      <c r="M674" s="17" t="s">
        <v>957</v>
      </c>
      <c r="N674" s="17" t="s">
        <v>2505</v>
      </c>
      <c r="O674" s="17" t="s">
        <v>960</v>
      </c>
      <c r="P674" s="17" t="s">
        <v>1032</v>
      </c>
      <c r="Q674" s="17" t="s">
        <v>2506</v>
      </c>
      <c r="R674" s="17">
        <v>9.1199999999999992</v>
      </c>
      <c r="S674" s="17">
        <v>3</v>
      </c>
      <c r="T674" s="17" t="s">
        <v>2507</v>
      </c>
      <c r="U674" s="17" t="s">
        <v>3802</v>
      </c>
      <c r="V674" s="17">
        <v>0</v>
      </c>
      <c r="W674" s="17" t="s">
        <v>1020</v>
      </c>
      <c r="X674" s="17">
        <v>3.1008</v>
      </c>
      <c r="Y674" s="17">
        <v>4</v>
      </c>
      <c r="Z674" s="17">
        <v>2017</v>
      </c>
      <c r="AA674" s="17" t="s">
        <v>16</v>
      </c>
      <c r="AB674" s="17" t="s">
        <v>1036</v>
      </c>
    </row>
    <row r="675" spans="1:28" x14ac:dyDescent="0.25">
      <c r="A675" s="17">
        <v>9520</v>
      </c>
      <c r="B675" s="17" t="s">
        <v>3803</v>
      </c>
      <c r="C675" s="19">
        <v>42863</v>
      </c>
      <c r="D675" s="19">
        <v>42867</v>
      </c>
      <c r="E675" s="17" t="s">
        <v>4</v>
      </c>
      <c r="F675" s="17" t="s">
        <v>3804</v>
      </c>
      <c r="G675" s="17" t="s">
        <v>465</v>
      </c>
      <c r="H675" s="17" t="s">
        <v>8</v>
      </c>
      <c r="I675" s="17" t="s">
        <v>671</v>
      </c>
      <c r="J675" s="17" t="s">
        <v>869</v>
      </c>
      <c r="K675" s="17" t="s">
        <v>908</v>
      </c>
      <c r="L675" s="17">
        <v>94110</v>
      </c>
      <c r="M675" s="17" t="s">
        <v>957</v>
      </c>
      <c r="N675" s="17" t="s">
        <v>1102</v>
      </c>
      <c r="O675" s="17" t="s">
        <v>960</v>
      </c>
      <c r="P675" s="17" t="s">
        <v>973</v>
      </c>
      <c r="Q675" s="17" t="s">
        <v>1103</v>
      </c>
      <c r="R675" s="17">
        <v>81.08</v>
      </c>
      <c r="S675" s="17">
        <v>4</v>
      </c>
      <c r="T675" s="17" t="s">
        <v>1104</v>
      </c>
      <c r="U675" s="17" t="s">
        <v>3805</v>
      </c>
      <c r="V675" s="17">
        <v>0</v>
      </c>
      <c r="W675" s="17" t="s">
        <v>1020</v>
      </c>
      <c r="X675" s="17">
        <v>22.702400000000001</v>
      </c>
      <c r="Y675" s="17">
        <v>4</v>
      </c>
      <c r="Z675" s="17">
        <v>2017</v>
      </c>
      <c r="AA675" s="17" t="s">
        <v>20</v>
      </c>
      <c r="AB675" s="17" t="s">
        <v>1036</v>
      </c>
    </row>
    <row r="676" spans="1:28" x14ac:dyDescent="0.25">
      <c r="A676" s="17">
        <v>9694</v>
      </c>
      <c r="B676" s="17" t="s">
        <v>3806</v>
      </c>
      <c r="C676" s="19">
        <v>43002</v>
      </c>
      <c r="D676" s="19">
        <v>43006</v>
      </c>
      <c r="E676" s="17" t="s">
        <v>4</v>
      </c>
      <c r="F676" s="17" t="s">
        <v>3560</v>
      </c>
      <c r="G676" s="17" t="s">
        <v>3561</v>
      </c>
      <c r="H676" s="17" t="s">
        <v>10</v>
      </c>
      <c r="I676" s="17" t="s">
        <v>671</v>
      </c>
      <c r="J676" s="17" t="s">
        <v>869</v>
      </c>
      <c r="K676" s="17" t="s">
        <v>908</v>
      </c>
      <c r="L676" s="17">
        <v>94110</v>
      </c>
      <c r="M676" s="17" t="s">
        <v>957</v>
      </c>
      <c r="N676" s="17" t="s">
        <v>1717</v>
      </c>
      <c r="O676" s="17" t="s">
        <v>960</v>
      </c>
      <c r="P676" s="17" t="s">
        <v>965</v>
      </c>
      <c r="Q676" s="17" t="s">
        <v>1718</v>
      </c>
      <c r="R676" s="17">
        <v>31.08</v>
      </c>
      <c r="S676" s="17">
        <v>6</v>
      </c>
      <c r="T676" s="17" t="s">
        <v>1719</v>
      </c>
      <c r="U676" s="17" t="s">
        <v>3807</v>
      </c>
      <c r="V676" s="17">
        <v>0</v>
      </c>
      <c r="W676" s="17" t="s">
        <v>1020</v>
      </c>
      <c r="X676" s="17">
        <v>15.229200000000001</v>
      </c>
      <c r="Y676" s="17">
        <v>4</v>
      </c>
      <c r="Z676" s="17">
        <v>2017</v>
      </c>
      <c r="AA676" s="17" t="s">
        <v>23</v>
      </c>
      <c r="AB676" s="17" t="s">
        <v>1036</v>
      </c>
    </row>
    <row r="677" spans="1:28" x14ac:dyDescent="0.25">
      <c r="A677" s="17">
        <v>9695</v>
      </c>
      <c r="B677" s="17" t="s">
        <v>3806</v>
      </c>
      <c r="C677" s="19">
        <v>43002</v>
      </c>
      <c r="D677" s="19">
        <v>43006</v>
      </c>
      <c r="E677" s="17" t="s">
        <v>4</v>
      </c>
      <c r="F677" s="17" t="s">
        <v>3560</v>
      </c>
      <c r="G677" s="17" t="s">
        <v>3561</v>
      </c>
      <c r="H677" s="17" t="s">
        <v>10</v>
      </c>
      <c r="I677" s="17" t="s">
        <v>671</v>
      </c>
      <c r="J677" s="17" t="s">
        <v>869</v>
      </c>
      <c r="K677" s="17" t="s">
        <v>908</v>
      </c>
      <c r="L677" s="17">
        <v>94110</v>
      </c>
      <c r="M677" s="17" t="s">
        <v>957</v>
      </c>
      <c r="N677" s="17" t="s">
        <v>3756</v>
      </c>
      <c r="O677" s="17" t="s">
        <v>960</v>
      </c>
      <c r="P677" s="17" t="s">
        <v>1169</v>
      </c>
      <c r="Q677" s="17" t="s">
        <v>3757</v>
      </c>
      <c r="R677" s="17">
        <v>7.3</v>
      </c>
      <c r="S677" s="17">
        <v>2</v>
      </c>
      <c r="T677" s="17" t="s">
        <v>3758</v>
      </c>
      <c r="U677" s="17" t="s">
        <v>3808</v>
      </c>
      <c r="V677" s="17">
        <v>0</v>
      </c>
      <c r="W677" s="17" t="s">
        <v>1020</v>
      </c>
      <c r="X677" s="17">
        <v>2.19</v>
      </c>
      <c r="Y677" s="17">
        <v>4</v>
      </c>
      <c r="Z677" s="17">
        <v>2017</v>
      </c>
      <c r="AA677" s="17" t="s">
        <v>23</v>
      </c>
      <c r="AB677" s="17" t="s">
        <v>1036</v>
      </c>
    </row>
    <row r="678" spans="1:28" x14ac:dyDescent="0.25">
      <c r="A678" s="17">
        <v>805</v>
      </c>
      <c r="B678" s="17" t="s">
        <v>3809</v>
      </c>
      <c r="C678" s="19">
        <v>42847</v>
      </c>
      <c r="D678" s="19">
        <v>42849</v>
      </c>
      <c r="E678" s="17" t="s">
        <v>2</v>
      </c>
      <c r="F678" s="17" t="s">
        <v>1313</v>
      </c>
      <c r="G678" s="17" t="s">
        <v>266</v>
      </c>
      <c r="H678" s="17" t="s">
        <v>8</v>
      </c>
      <c r="I678" s="17" t="s">
        <v>671</v>
      </c>
      <c r="J678" s="17" t="s">
        <v>869</v>
      </c>
      <c r="K678" s="17" t="s">
        <v>908</v>
      </c>
      <c r="L678" s="17">
        <v>94122</v>
      </c>
      <c r="M678" s="17" t="s">
        <v>957</v>
      </c>
      <c r="N678" s="17" t="s">
        <v>3810</v>
      </c>
      <c r="O678" s="17" t="s">
        <v>959</v>
      </c>
      <c r="P678" s="17" t="s">
        <v>1115</v>
      </c>
      <c r="Q678" s="17" t="s">
        <v>3811</v>
      </c>
      <c r="R678" s="17">
        <v>18.28</v>
      </c>
      <c r="S678" s="17">
        <v>2</v>
      </c>
      <c r="T678" s="17" t="s">
        <v>3812</v>
      </c>
      <c r="U678" s="17" t="s">
        <v>3813</v>
      </c>
      <c r="V678" s="17">
        <v>0</v>
      </c>
      <c r="W678" s="17" t="s">
        <v>1020</v>
      </c>
      <c r="X678" s="17">
        <v>6.2152000000000003</v>
      </c>
      <c r="Y678" s="17">
        <v>2</v>
      </c>
      <c r="Z678" s="17">
        <v>2017</v>
      </c>
      <c r="AA678" s="17" t="s">
        <v>12</v>
      </c>
      <c r="AB678" s="17" t="s">
        <v>1036</v>
      </c>
    </row>
    <row r="679" spans="1:28" x14ac:dyDescent="0.25">
      <c r="A679" s="17">
        <v>1100</v>
      </c>
      <c r="B679" s="17" t="s">
        <v>3814</v>
      </c>
      <c r="C679" s="19">
        <v>42535</v>
      </c>
      <c r="D679" s="19">
        <v>42538</v>
      </c>
      <c r="E679" s="17" t="s">
        <v>2</v>
      </c>
      <c r="F679" s="17" t="s">
        <v>2743</v>
      </c>
      <c r="G679" s="17" t="s">
        <v>512</v>
      </c>
      <c r="H679" s="17" t="s">
        <v>10</v>
      </c>
      <c r="I679" s="17" t="s">
        <v>671</v>
      </c>
      <c r="J679" s="17" t="s">
        <v>869</v>
      </c>
      <c r="K679" s="17" t="s">
        <v>908</v>
      </c>
      <c r="L679" s="17">
        <v>94122</v>
      </c>
      <c r="M679" s="17" t="s">
        <v>957</v>
      </c>
      <c r="N679" s="17" t="s">
        <v>3815</v>
      </c>
      <c r="O679" s="17" t="s">
        <v>959</v>
      </c>
      <c r="P679" s="17" t="s">
        <v>1115</v>
      </c>
      <c r="Q679" s="17" t="s">
        <v>3816</v>
      </c>
      <c r="R679" s="17">
        <v>8.73</v>
      </c>
      <c r="S679" s="17">
        <v>3</v>
      </c>
      <c r="T679" s="17" t="s">
        <v>3817</v>
      </c>
      <c r="U679" s="17" t="s">
        <v>3818</v>
      </c>
      <c r="V679" s="17">
        <v>0</v>
      </c>
      <c r="W679" s="17" t="s">
        <v>1020</v>
      </c>
      <c r="X679" s="17">
        <v>4.1031000000000004</v>
      </c>
      <c r="Y679" s="17">
        <v>3</v>
      </c>
      <c r="Z679" s="17">
        <v>2016</v>
      </c>
      <c r="AA679" s="17" t="s">
        <v>18</v>
      </c>
      <c r="AB679" s="17" t="s">
        <v>1021</v>
      </c>
    </row>
    <row r="680" spans="1:28" x14ac:dyDescent="0.25">
      <c r="A680" s="17">
        <v>1101</v>
      </c>
      <c r="B680" s="17" t="s">
        <v>3814</v>
      </c>
      <c r="C680" s="19">
        <v>42535</v>
      </c>
      <c r="D680" s="19">
        <v>42538</v>
      </c>
      <c r="E680" s="17" t="s">
        <v>2</v>
      </c>
      <c r="F680" s="17" t="s">
        <v>2743</v>
      </c>
      <c r="G680" s="17" t="s">
        <v>512</v>
      </c>
      <c r="H680" s="17" t="s">
        <v>10</v>
      </c>
      <c r="I680" s="17" t="s">
        <v>671</v>
      </c>
      <c r="J680" s="17" t="s">
        <v>869</v>
      </c>
      <c r="K680" s="17" t="s">
        <v>908</v>
      </c>
      <c r="L680" s="17">
        <v>94122</v>
      </c>
      <c r="M680" s="17" t="s">
        <v>957</v>
      </c>
      <c r="N680" s="17" t="s">
        <v>3819</v>
      </c>
      <c r="O680" s="17" t="s">
        <v>961</v>
      </c>
      <c r="P680" s="17" t="s">
        <v>962</v>
      </c>
      <c r="Q680" s="17" t="s">
        <v>3820</v>
      </c>
      <c r="R680" s="17">
        <v>29.29</v>
      </c>
      <c r="S680" s="17">
        <v>1</v>
      </c>
      <c r="T680" s="17" t="s">
        <v>3821</v>
      </c>
      <c r="U680" s="17" t="s">
        <v>3822</v>
      </c>
      <c r="V680" s="17">
        <v>0</v>
      </c>
      <c r="W680" s="17" t="s">
        <v>1020</v>
      </c>
      <c r="X680" s="17">
        <v>9.6656999999999993</v>
      </c>
      <c r="Y680" s="17">
        <v>3</v>
      </c>
      <c r="Z680" s="17">
        <v>2016</v>
      </c>
      <c r="AA680" s="17" t="s">
        <v>18</v>
      </c>
      <c r="AB680" s="17" t="s">
        <v>1021</v>
      </c>
    </row>
    <row r="681" spans="1:28" x14ac:dyDescent="0.25">
      <c r="A681" s="17">
        <v>1739</v>
      </c>
      <c r="B681" s="17" t="s">
        <v>3823</v>
      </c>
      <c r="C681" s="19">
        <v>42250</v>
      </c>
      <c r="D681" s="19">
        <v>42256</v>
      </c>
      <c r="E681" s="17" t="s">
        <v>5</v>
      </c>
      <c r="F681" s="17" t="s">
        <v>3824</v>
      </c>
      <c r="G681" s="17" t="s">
        <v>191</v>
      </c>
      <c r="H681" s="17" t="s">
        <v>9</v>
      </c>
      <c r="I681" s="17" t="s">
        <v>671</v>
      </c>
      <c r="J681" s="17" t="s">
        <v>869</v>
      </c>
      <c r="K681" s="17" t="s">
        <v>908</v>
      </c>
      <c r="L681" s="17">
        <v>94122</v>
      </c>
      <c r="M681" s="17" t="s">
        <v>957</v>
      </c>
      <c r="N681" s="17" t="s">
        <v>1817</v>
      </c>
      <c r="O681" s="17" t="s">
        <v>961</v>
      </c>
      <c r="P681" s="17" t="s">
        <v>962</v>
      </c>
      <c r="Q681" s="17" t="s">
        <v>1818</v>
      </c>
      <c r="R681" s="17">
        <v>17.899999999999999</v>
      </c>
      <c r="S681" s="17">
        <v>2</v>
      </c>
      <c r="T681" s="17" t="s">
        <v>1819</v>
      </c>
      <c r="U681" s="17" t="s">
        <v>3825</v>
      </c>
      <c r="V681" s="17">
        <v>0</v>
      </c>
      <c r="W681" s="17" t="s">
        <v>1020</v>
      </c>
      <c r="X681" s="17">
        <v>3.4009999999999998</v>
      </c>
      <c r="Y681" s="17">
        <v>6</v>
      </c>
      <c r="Z681" s="17">
        <v>2015</v>
      </c>
      <c r="AA681" s="17" t="s">
        <v>23</v>
      </c>
      <c r="AB681" s="17" t="s">
        <v>1061</v>
      </c>
    </row>
    <row r="682" spans="1:28" x14ac:dyDescent="0.25">
      <c r="A682" s="17">
        <v>1740</v>
      </c>
      <c r="B682" s="17" t="s">
        <v>3823</v>
      </c>
      <c r="C682" s="19">
        <v>42250</v>
      </c>
      <c r="D682" s="19">
        <v>42256</v>
      </c>
      <c r="E682" s="17" t="s">
        <v>5</v>
      </c>
      <c r="F682" s="17" t="s">
        <v>3824</v>
      </c>
      <c r="G682" s="17" t="s">
        <v>191</v>
      </c>
      <c r="H682" s="17" t="s">
        <v>9</v>
      </c>
      <c r="I682" s="17" t="s">
        <v>671</v>
      </c>
      <c r="J682" s="17" t="s">
        <v>869</v>
      </c>
      <c r="K682" s="17" t="s">
        <v>908</v>
      </c>
      <c r="L682" s="17">
        <v>94122</v>
      </c>
      <c r="M682" s="17" t="s">
        <v>957</v>
      </c>
      <c r="N682" s="17" t="s">
        <v>3826</v>
      </c>
      <c r="O682" s="17" t="s">
        <v>961</v>
      </c>
      <c r="P682" s="17" t="s">
        <v>962</v>
      </c>
      <c r="Q682" s="17" t="s">
        <v>3827</v>
      </c>
      <c r="R682" s="17">
        <v>129.44999999999999</v>
      </c>
      <c r="S682" s="17">
        <v>5</v>
      </c>
      <c r="T682" s="17" t="s">
        <v>3828</v>
      </c>
      <c r="U682" s="17" t="s">
        <v>3829</v>
      </c>
      <c r="V682" s="17">
        <v>0</v>
      </c>
      <c r="W682" s="17" t="s">
        <v>1020</v>
      </c>
      <c r="X682" s="17">
        <v>46.601999999999997</v>
      </c>
      <c r="Y682" s="17">
        <v>6</v>
      </c>
      <c r="Z682" s="17">
        <v>2015</v>
      </c>
      <c r="AA682" s="17" t="s">
        <v>23</v>
      </c>
      <c r="AB682" s="17" t="s">
        <v>1061</v>
      </c>
    </row>
    <row r="683" spans="1:28" x14ac:dyDescent="0.25">
      <c r="A683" s="17">
        <v>1886</v>
      </c>
      <c r="B683" s="17" t="s">
        <v>3830</v>
      </c>
      <c r="C683" s="19">
        <v>42482</v>
      </c>
      <c r="D683" s="19">
        <v>42486</v>
      </c>
      <c r="E683" s="17" t="s">
        <v>4</v>
      </c>
      <c r="F683" s="17" t="s">
        <v>2571</v>
      </c>
      <c r="G683" s="17" t="s">
        <v>506</v>
      </c>
      <c r="H683" s="17" t="s">
        <v>8</v>
      </c>
      <c r="I683" s="17" t="s">
        <v>671</v>
      </c>
      <c r="J683" s="17" t="s">
        <v>869</v>
      </c>
      <c r="K683" s="17" t="s">
        <v>908</v>
      </c>
      <c r="L683" s="17">
        <v>94122</v>
      </c>
      <c r="M683" s="17" t="s">
        <v>957</v>
      </c>
      <c r="N683" s="17" t="s">
        <v>2217</v>
      </c>
      <c r="O683" s="17" t="s">
        <v>959</v>
      </c>
      <c r="P683" s="17" t="s">
        <v>1115</v>
      </c>
      <c r="Q683" s="17" t="s">
        <v>2218</v>
      </c>
      <c r="R683" s="17">
        <v>31.56</v>
      </c>
      <c r="S683" s="17">
        <v>3</v>
      </c>
      <c r="T683" s="17" t="s">
        <v>2219</v>
      </c>
      <c r="U683" s="17" t="s">
        <v>3831</v>
      </c>
      <c r="V683" s="17">
        <v>0</v>
      </c>
      <c r="W683" s="17" t="s">
        <v>1020</v>
      </c>
      <c r="X683" s="17">
        <v>10.4148</v>
      </c>
      <c r="Y683" s="17">
        <v>4</v>
      </c>
      <c r="Z683" s="17">
        <v>2016</v>
      </c>
      <c r="AA683" s="17" t="s">
        <v>12</v>
      </c>
      <c r="AB683" s="17" t="s">
        <v>1021</v>
      </c>
    </row>
    <row r="684" spans="1:28" x14ac:dyDescent="0.25">
      <c r="A684" s="17">
        <v>2076</v>
      </c>
      <c r="B684" s="17" t="s">
        <v>3832</v>
      </c>
      <c r="C684" s="19">
        <v>41974</v>
      </c>
      <c r="D684" s="19">
        <v>41978</v>
      </c>
      <c r="E684" s="17" t="s">
        <v>5</v>
      </c>
      <c r="F684" s="17" t="s">
        <v>3833</v>
      </c>
      <c r="G684" s="17" t="s">
        <v>3834</v>
      </c>
      <c r="H684" s="17" t="s">
        <v>8</v>
      </c>
      <c r="I684" s="17" t="s">
        <v>671</v>
      </c>
      <c r="J684" s="17" t="s">
        <v>869</v>
      </c>
      <c r="K684" s="17" t="s">
        <v>908</v>
      </c>
      <c r="L684" s="17">
        <v>94122</v>
      </c>
      <c r="M684" s="17" t="s">
        <v>957</v>
      </c>
      <c r="N684" s="17" t="s">
        <v>2026</v>
      </c>
      <c r="O684" s="17" t="s">
        <v>959</v>
      </c>
      <c r="P684" s="17" t="s">
        <v>1115</v>
      </c>
      <c r="Q684" s="17" t="s">
        <v>2027</v>
      </c>
      <c r="R684" s="17">
        <v>58.2</v>
      </c>
      <c r="S684" s="17">
        <v>3</v>
      </c>
      <c r="T684" s="17" t="s">
        <v>2028</v>
      </c>
      <c r="U684" s="17" t="s">
        <v>3835</v>
      </c>
      <c r="V684" s="17">
        <v>0</v>
      </c>
      <c r="W684" s="17" t="s">
        <v>1020</v>
      </c>
      <c r="X684" s="17">
        <v>28.518000000000001</v>
      </c>
      <c r="Y684" s="17">
        <v>4</v>
      </c>
      <c r="Z684" s="17">
        <v>2014</v>
      </c>
      <c r="AA684" s="17" t="s">
        <v>14</v>
      </c>
      <c r="AB684" s="17" t="s">
        <v>1079</v>
      </c>
    </row>
    <row r="685" spans="1:28" x14ac:dyDescent="0.25">
      <c r="A685" s="17">
        <v>2273</v>
      </c>
      <c r="B685" s="17" t="s">
        <v>3836</v>
      </c>
      <c r="C685" s="19">
        <v>42069</v>
      </c>
      <c r="D685" s="19">
        <v>42074</v>
      </c>
      <c r="E685" s="17" t="s">
        <v>5</v>
      </c>
      <c r="F685" s="17" t="s">
        <v>3837</v>
      </c>
      <c r="G685" s="17" t="s">
        <v>338</v>
      </c>
      <c r="H685" s="17" t="s">
        <v>8</v>
      </c>
      <c r="I685" s="17" t="s">
        <v>671</v>
      </c>
      <c r="J685" s="17" t="s">
        <v>869</v>
      </c>
      <c r="K685" s="17" t="s">
        <v>908</v>
      </c>
      <c r="L685" s="17">
        <v>94122</v>
      </c>
      <c r="M685" s="17" t="s">
        <v>957</v>
      </c>
      <c r="N685" s="17" t="s">
        <v>3838</v>
      </c>
      <c r="O685" s="17" t="s">
        <v>959</v>
      </c>
      <c r="P685" s="17" t="s">
        <v>1115</v>
      </c>
      <c r="Q685" s="17" t="s">
        <v>3839</v>
      </c>
      <c r="R685" s="17">
        <v>435.26</v>
      </c>
      <c r="S685" s="17">
        <v>7</v>
      </c>
      <c r="T685" s="17" t="s">
        <v>1534</v>
      </c>
      <c r="U685" s="17" t="s">
        <v>3840</v>
      </c>
      <c r="V685" s="17">
        <v>0</v>
      </c>
      <c r="W685" s="17" t="s">
        <v>1020</v>
      </c>
      <c r="X685" s="17">
        <v>95.757199999999997</v>
      </c>
      <c r="Y685" s="17">
        <v>5</v>
      </c>
      <c r="Z685" s="17">
        <v>2015</v>
      </c>
      <c r="AA685" s="17" t="s">
        <v>19</v>
      </c>
      <c r="AB685" s="17" t="s">
        <v>1061</v>
      </c>
    </row>
    <row r="686" spans="1:28" x14ac:dyDescent="0.25">
      <c r="A686" s="17">
        <v>2356</v>
      </c>
      <c r="B686" s="17" t="s">
        <v>3841</v>
      </c>
      <c r="C686" s="19">
        <v>42247</v>
      </c>
      <c r="D686" s="19">
        <v>42249</v>
      </c>
      <c r="E686" s="17" t="s">
        <v>2</v>
      </c>
      <c r="F686" s="17" t="s">
        <v>3755</v>
      </c>
      <c r="G686" s="17" t="s">
        <v>580</v>
      </c>
      <c r="H686" s="17" t="s">
        <v>9</v>
      </c>
      <c r="I686" s="17" t="s">
        <v>671</v>
      </c>
      <c r="J686" s="17" t="s">
        <v>869</v>
      </c>
      <c r="K686" s="17" t="s">
        <v>908</v>
      </c>
      <c r="L686" s="17">
        <v>94122</v>
      </c>
      <c r="M686" s="17" t="s">
        <v>957</v>
      </c>
      <c r="N686" s="17" t="s">
        <v>1723</v>
      </c>
      <c r="O686" s="17" t="s">
        <v>961</v>
      </c>
      <c r="P686" s="17" t="s">
        <v>962</v>
      </c>
      <c r="Q686" s="17" t="s">
        <v>1724</v>
      </c>
      <c r="R686" s="17">
        <v>36.51</v>
      </c>
      <c r="S686" s="17">
        <v>1</v>
      </c>
      <c r="T686" s="17" t="s">
        <v>1725</v>
      </c>
      <c r="U686" s="17" t="s">
        <v>3842</v>
      </c>
      <c r="V686" s="17">
        <v>0</v>
      </c>
      <c r="W686" s="17" t="s">
        <v>1020</v>
      </c>
      <c r="X686" s="17">
        <v>15.699299999999999</v>
      </c>
      <c r="Y686" s="17">
        <v>2</v>
      </c>
      <c r="Z686" s="17">
        <v>2015</v>
      </c>
      <c r="AA686" s="17" t="s">
        <v>13</v>
      </c>
      <c r="AB686" s="17" t="s">
        <v>1061</v>
      </c>
    </row>
    <row r="687" spans="1:28" x14ac:dyDescent="0.25">
      <c r="A687" s="17">
        <v>2410</v>
      </c>
      <c r="B687" s="17" t="s">
        <v>3843</v>
      </c>
      <c r="C687" s="19">
        <v>42817</v>
      </c>
      <c r="D687" s="19">
        <v>42819</v>
      </c>
      <c r="E687" s="17" t="s">
        <v>2</v>
      </c>
      <c r="F687" s="17" t="s">
        <v>3844</v>
      </c>
      <c r="G687" s="17" t="s">
        <v>983</v>
      </c>
      <c r="H687" s="17" t="s">
        <v>10</v>
      </c>
      <c r="I687" s="17" t="s">
        <v>671</v>
      </c>
      <c r="J687" s="17" t="s">
        <v>869</v>
      </c>
      <c r="K687" s="17" t="s">
        <v>908</v>
      </c>
      <c r="L687" s="17">
        <v>94122</v>
      </c>
      <c r="M687" s="17" t="s">
        <v>957</v>
      </c>
      <c r="N687" s="17" t="s">
        <v>3765</v>
      </c>
      <c r="O687" s="17" t="s">
        <v>959</v>
      </c>
      <c r="P687" s="17" t="s">
        <v>1115</v>
      </c>
      <c r="Q687" s="17" t="s">
        <v>3766</v>
      </c>
      <c r="R687" s="17">
        <v>211.84</v>
      </c>
      <c r="S687" s="17">
        <v>8</v>
      </c>
      <c r="T687" s="17" t="s">
        <v>3767</v>
      </c>
      <c r="U687" s="17" t="s">
        <v>3845</v>
      </c>
      <c r="V687" s="17">
        <v>0</v>
      </c>
      <c r="W687" s="17" t="s">
        <v>1020</v>
      </c>
      <c r="X687" s="17">
        <v>76.2624</v>
      </c>
      <c r="Y687" s="17">
        <v>2</v>
      </c>
      <c r="Z687" s="17">
        <v>2017</v>
      </c>
      <c r="AA687" s="17" t="s">
        <v>19</v>
      </c>
      <c r="AB687" s="17" t="s">
        <v>1036</v>
      </c>
    </row>
    <row r="688" spans="1:28" x14ac:dyDescent="0.25">
      <c r="A688" s="17">
        <v>2507</v>
      </c>
      <c r="B688" s="17" t="s">
        <v>3846</v>
      </c>
      <c r="C688" s="19">
        <v>41845</v>
      </c>
      <c r="D688" s="19">
        <v>41847</v>
      </c>
      <c r="E688" s="17" t="s">
        <v>4</v>
      </c>
      <c r="F688" s="17" t="s">
        <v>3847</v>
      </c>
      <c r="G688" s="17" t="s">
        <v>383</v>
      </c>
      <c r="H688" s="17" t="s">
        <v>8</v>
      </c>
      <c r="I688" s="17" t="s">
        <v>671</v>
      </c>
      <c r="J688" s="17" t="s">
        <v>869</v>
      </c>
      <c r="K688" s="17" t="s">
        <v>908</v>
      </c>
      <c r="L688" s="17">
        <v>94122</v>
      </c>
      <c r="M688" s="17" t="s">
        <v>957</v>
      </c>
      <c r="N688" s="17" t="s">
        <v>3848</v>
      </c>
      <c r="O688" s="17" t="s">
        <v>959</v>
      </c>
      <c r="P688" s="17" t="s">
        <v>1115</v>
      </c>
      <c r="Q688" s="17" t="s">
        <v>3849</v>
      </c>
      <c r="R688" s="17">
        <v>77.92</v>
      </c>
      <c r="S688" s="17">
        <v>8</v>
      </c>
      <c r="T688" s="17" t="s">
        <v>3850</v>
      </c>
      <c r="U688" s="17" t="s">
        <v>3851</v>
      </c>
      <c r="V688" s="17">
        <v>0</v>
      </c>
      <c r="W688" s="17" t="s">
        <v>1020</v>
      </c>
      <c r="X688" s="17">
        <v>34.284799999999997</v>
      </c>
      <c r="Y688" s="17">
        <v>2</v>
      </c>
      <c r="Z688" s="17">
        <v>2014</v>
      </c>
      <c r="AA688" s="17" t="s">
        <v>17</v>
      </c>
      <c r="AB688" s="17" t="s">
        <v>1079</v>
      </c>
    </row>
    <row r="689" spans="1:28" x14ac:dyDescent="0.25">
      <c r="A689" s="17">
        <v>2744</v>
      </c>
      <c r="B689" s="17" t="s">
        <v>3852</v>
      </c>
      <c r="C689" s="19">
        <v>42175</v>
      </c>
      <c r="D689" s="19">
        <v>42180</v>
      </c>
      <c r="E689" s="17" t="s">
        <v>4</v>
      </c>
      <c r="F689" s="17" t="s">
        <v>1979</v>
      </c>
      <c r="G689" s="17" t="s">
        <v>607</v>
      </c>
      <c r="H689" s="17" t="s">
        <v>9</v>
      </c>
      <c r="I689" s="17" t="s">
        <v>671</v>
      </c>
      <c r="J689" s="17" t="s">
        <v>869</v>
      </c>
      <c r="K689" s="17" t="s">
        <v>908</v>
      </c>
      <c r="L689" s="17">
        <v>94122</v>
      </c>
      <c r="M689" s="17" t="s">
        <v>957</v>
      </c>
      <c r="N689" s="17" t="s">
        <v>3853</v>
      </c>
      <c r="O689" s="17" t="s">
        <v>959</v>
      </c>
      <c r="P689" s="17" t="s">
        <v>1115</v>
      </c>
      <c r="Q689" s="17" t="s">
        <v>3854</v>
      </c>
      <c r="R689" s="17">
        <v>257.64</v>
      </c>
      <c r="S689" s="17">
        <v>6</v>
      </c>
      <c r="T689" s="17" t="s">
        <v>3855</v>
      </c>
      <c r="U689" s="17" t="s">
        <v>3856</v>
      </c>
      <c r="V689" s="17">
        <v>0</v>
      </c>
      <c r="W689" s="17" t="s">
        <v>1020</v>
      </c>
      <c r="X689" s="17">
        <v>100.4796</v>
      </c>
      <c r="Y689" s="17">
        <v>5</v>
      </c>
      <c r="Z689" s="17">
        <v>2015</v>
      </c>
      <c r="AA689" s="17" t="s">
        <v>18</v>
      </c>
      <c r="AB689" s="17" t="s">
        <v>1061</v>
      </c>
    </row>
    <row r="690" spans="1:28" x14ac:dyDescent="0.25">
      <c r="A690" s="17">
        <v>2754</v>
      </c>
      <c r="B690" s="17" t="s">
        <v>3857</v>
      </c>
      <c r="C690" s="19">
        <v>42111</v>
      </c>
      <c r="D690" s="19">
        <v>42115</v>
      </c>
      <c r="E690" s="17" t="s">
        <v>5</v>
      </c>
      <c r="F690" s="17" t="s">
        <v>2480</v>
      </c>
      <c r="G690" s="17" t="s">
        <v>2481</v>
      </c>
      <c r="H690" s="17" t="s">
        <v>8</v>
      </c>
      <c r="I690" s="17" t="s">
        <v>671</v>
      </c>
      <c r="J690" s="17" t="s">
        <v>869</v>
      </c>
      <c r="K690" s="17" t="s">
        <v>908</v>
      </c>
      <c r="L690" s="17">
        <v>94122</v>
      </c>
      <c r="M690" s="17" t="s">
        <v>957</v>
      </c>
      <c r="N690" s="17" t="s">
        <v>3858</v>
      </c>
      <c r="O690" s="17" t="s">
        <v>961</v>
      </c>
      <c r="P690" s="17" t="s">
        <v>962</v>
      </c>
      <c r="Q690" s="17" t="s">
        <v>3859</v>
      </c>
      <c r="R690" s="17">
        <v>323.37</v>
      </c>
      <c r="S690" s="17">
        <v>3</v>
      </c>
      <c r="T690" s="17" t="s">
        <v>3860</v>
      </c>
      <c r="U690" s="17" t="s">
        <v>3861</v>
      </c>
      <c r="V690" s="17">
        <v>0</v>
      </c>
      <c r="W690" s="17" t="s">
        <v>1020</v>
      </c>
      <c r="X690" s="17">
        <v>129.34800000000001</v>
      </c>
      <c r="Y690" s="17">
        <v>4</v>
      </c>
      <c r="Z690" s="17">
        <v>2015</v>
      </c>
      <c r="AA690" s="17" t="s">
        <v>12</v>
      </c>
      <c r="AB690" s="17" t="s">
        <v>1061</v>
      </c>
    </row>
    <row r="691" spans="1:28" x14ac:dyDescent="0.25">
      <c r="A691" s="17">
        <v>2946</v>
      </c>
      <c r="B691" s="17" t="s">
        <v>3862</v>
      </c>
      <c r="C691" s="19">
        <v>42678</v>
      </c>
      <c r="D691" s="19">
        <v>42679</v>
      </c>
      <c r="E691" s="17" t="s">
        <v>2</v>
      </c>
      <c r="F691" s="17" t="s">
        <v>3863</v>
      </c>
      <c r="G691" s="17" t="s">
        <v>402</v>
      </c>
      <c r="H691" s="17" t="s">
        <v>8</v>
      </c>
      <c r="I691" s="17" t="s">
        <v>671</v>
      </c>
      <c r="J691" s="17" t="s">
        <v>869</v>
      </c>
      <c r="K691" s="17" t="s">
        <v>908</v>
      </c>
      <c r="L691" s="17">
        <v>94122</v>
      </c>
      <c r="M691" s="17" t="s">
        <v>957</v>
      </c>
      <c r="N691" s="17" t="s">
        <v>3864</v>
      </c>
      <c r="O691" s="17" t="s">
        <v>959</v>
      </c>
      <c r="P691" s="17" t="s">
        <v>1115</v>
      </c>
      <c r="Q691" s="17" t="s">
        <v>3865</v>
      </c>
      <c r="R691" s="17">
        <v>38.29</v>
      </c>
      <c r="S691" s="17">
        <v>7</v>
      </c>
      <c r="T691" s="17" t="s">
        <v>3866</v>
      </c>
      <c r="U691" s="17" t="s">
        <v>3867</v>
      </c>
      <c r="V691" s="17">
        <v>0</v>
      </c>
      <c r="W691" s="17" t="s">
        <v>1020</v>
      </c>
      <c r="X691" s="17">
        <v>16.464700000000001</v>
      </c>
      <c r="Y691" s="17">
        <v>1</v>
      </c>
      <c r="Z691" s="17">
        <v>2016</v>
      </c>
      <c r="AA691" s="17" t="s">
        <v>21</v>
      </c>
      <c r="AB691" s="17" t="s">
        <v>1021</v>
      </c>
    </row>
    <row r="692" spans="1:28" x14ac:dyDescent="0.25">
      <c r="A692" s="17">
        <v>3471</v>
      </c>
      <c r="B692" s="17" t="s">
        <v>3868</v>
      </c>
      <c r="C692" s="19">
        <v>42705</v>
      </c>
      <c r="D692" s="19">
        <v>42709</v>
      </c>
      <c r="E692" s="17" t="s">
        <v>5</v>
      </c>
      <c r="F692" s="17" t="s">
        <v>3869</v>
      </c>
      <c r="G692" s="17" t="s">
        <v>120</v>
      </c>
      <c r="H692" s="17" t="s">
        <v>8</v>
      </c>
      <c r="I692" s="17" t="s">
        <v>671</v>
      </c>
      <c r="J692" s="17" t="s">
        <v>869</v>
      </c>
      <c r="K692" s="17" t="s">
        <v>908</v>
      </c>
      <c r="L692" s="17">
        <v>94122</v>
      </c>
      <c r="M692" s="17" t="s">
        <v>957</v>
      </c>
      <c r="N692" s="17" t="s">
        <v>1949</v>
      </c>
      <c r="O692" s="17" t="s">
        <v>959</v>
      </c>
      <c r="P692" s="17" t="s">
        <v>1115</v>
      </c>
      <c r="Q692" s="17" t="s">
        <v>1950</v>
      </c>
      <c r="R692" s="17">
        <v>16.739999999999998</v>
      </c>
      <c r="S692" s="17">
        <v>2</v>
      </c>
      <c r="T692" s="17" t="s">
        <v>1951</v>
      </c>
      <c r="U692" s="17" t="s">
        <v>3870</v>
      </c>
      <c r="V692" s="17">
        <v>0</v>
      </c>
      <c r="W692" s="17" t="s">
        <v>1020</v>
      </c>
      <c r="X692" s="17">
        <v>4.3524000000000003</v>
      </c>
      <c r="Y692" s="17">
        <v>4</v>
      </c>
      <c r="Z692" s="17">
        <v>2016</v>
      </c>
      <c r="AA692" s="17" t="s">
        <v>14</v>
      </c>
      <c r="AB692" s="17" t="s">
        <v>1021</v>
      </c>
    </row>
    <row r="693" spans="1:28" x14ac:dyDescent="0.25">
      <c r="A693" s="17">
        <v>3560</v>
      </c>
      <c r="B693" s="17" t="s">
        <v>3871</v>
      </c>
      <c r="C693" s="19">
        <v>43046</v>
      </c>
      <c r="D693" s="19">
        <v>43051</v>
      </c>
      <c r="E693" s="17" t="s">
        <v>5</v>
      </c>
      <c r="F693" s="17" t="s">
        <v>3872</v>
      </c>
      <c r="G693" s="17" t="s">
        <v>644</v>
      </c>
      <c r="H693" s="17" t="s">
        <v>8</v>
      </c>
      <c r="I693" s="17" t="s">
        <v>671</v>
      </c>
      <c r="J693" s="17" t="s">
        <v>869</v>
      </c>
      <c r="K693" s="17" t="s">
        <v>908</v>
      </c>
      <c r="L693" s="17">
        <v>94122</v>
      </c>
      <c r="M693" s="17" t="s">
        <v>957</v>
      </c>
      <c r="N693" s="17" t="s">
        <v>3873</v>
      </c>
      <c r="O693" s="17" t="s">
        <v>961</v>
      </c>
      <c r="P693" s="17" t="s">
        <v>962</v>
      </c>
      <c r="Q693" s="17" t="s">
        <v>3874</v>
      </c>
      <c r="R693" s="17">
        <v>439.8</v>
      </c>
      <c r="S693" s="17">
        <v>4</v>
      </c>
      <c r="T693" s="17" t="s">
        <v>3875</v>
      </c>
      <c r="U693" s="17" t="s">
        <v>3876</v>
      </c>
      <c r="V693" s="17">
        <v>0</v>
      </c>
      <c r="W693" s="17" t="s">
        <v>1020</v>
      </c>
      <c r="X693" s="17">
        <v>145.13399999999999</v>
      </c>
      <c r="Y693" s="17">
        <v>5</v>
      </c>
      <c r="Z693" s="17">
        <v>2017</v>
      </c>
      <c r="AA693" s="17" t="s">
        <v>21</v>
      </c>
      <c r="AB693" s="17" t="s">
        <v>1036</v>
      </c>
    </row>
    <row r="694" spans="1:28" x14ac:dyDescent="0.25">
      <c r="A694" s="17">
        <v>3854</v>
      </c>
      <c r="B694" s="17" t="s">
        <v>3877</v>
      </c>
      <c r="C694" s="19">
        <v>42892</v>
      </c>
      <c r="D694" s="19">
        <v>42896</v>
      </c>
      <c r="E694" s="17" t="s">
        <v>5</v>
      </c>
      <c r="F694" s="17" t="s">
        <v>1403</v>
      </c>
      <c r="G694" s="17" t="s">
        <v>264</v>
      </c>
      <c r="H694" s="17" t="s">
        <v>10</v>
      </c>
      <c r="I694" s="17" t="s">
        <v>671</v>
      </c>
      <c r="J694" s="17" t="s">
        <v>869</v>
      </c>
      <c r="K694" s="17" t="s">
        <v>908</v>
      </c>
      <c r="L694" s="17">
        <v>94122</v>
      </c>
      <c r="M694" s="17" t="s">
        <v>957</v>
      </c>
      <c r="N694" s="17" t="s">
        <v>3878</v>
      </c>
      <c r="O694" s="17" t="s">
        <v>959</v>
      </c>
      <c r="P694" s="17" t="s">
        <v>1115</v>
      </c>
      <c r="Q694" s="17" t="s">
        <v>3879</v>
      </c>
      <c r="R694" s="17">
        <v>4.95</v>
      </c>
      <c r="S694" s="17">
        <v>1</v>
      </c>
      <c r="T694" s="17" t="s">
        <v>3880</v>
      </c>
      <c r="U694" s="17" t="s">
        <v>3881</v>
      </c>
      <c r="V694" s="17">
        <v>0</v>
      </c>
      <c r="W694" s="17" t="s">
        <v>1020</v>
      </c>
      <c r="X694" s="17">
        <v>2.1779999999999999</v>
      </c>
      <c r="Y694" s="17">
        <v>4</v>
      </c>
      <c r="Z694" s="17">
        <v>2017</v>
      </c>
      <c r="AA694" s="17" t="s">
        <v>18</v>
      </c>
      <c r="AB694" s="17" t="s">
        <v>1036</v>
      </c>
    </row>
    <row r="695" spans="1:28" x14ac:dyDescent="0.25">
      <c r="A695" s="17">
        <v>3866</v>
      </c>
      <c r="B695" s="17" t="s">
        <v>3882</v>
      </c>
      <c r="C695" s="19">
        <v>41847</v>
      </c>
      <c r="D695" s="19">
        <v>41849</v>
      </c>
      <c r="E695" s="17" t="s">
        <v>4</v>
      </c>
      <c r="F695" s="17" t="s">
        <v>3883</v>
      </c>
      <c r="G695" s="17" t="s">
        <v>272</v>
      </c>
      <c r="H695" s="17" t="s">
        <v>8</v>
      </c>
      <c r="I695" s="17" t="s">
        <v>671</v>
      </c>
      <c r="J695" s="17" t="s">
        <v>869</v>
      </c>
      <c r="K695" s="17" t="s">
        <v>908</v>
      </c>
      <c r="L695" s="17">
        <v>94122</v>
      </c>
      <c r="M695" s="17" t="s">
        <v>957</v>
      </c>
      <c r="N695" s="17" t="s">
        <v>3884</v>
      </c>
      <c r="O695" s="17" t="s">
        <v>961</v>
      </c>
      <c r="P695" s="17" t="s">
        <v>962</v>
      </c>
      <c r="Q695" s="17" t="s">
        <v>3885</v>
      </c>
      <c r="R695" s="17">
        <v>238</v>
      </c>
      <c r="S695" s="17">
        <v>2</v>
      </c>
      <c r="T695" s="17" t="s">
        <v>3886</v>
      </c>
      <c r="U695" s="17" t="s">
        <v>3887</v>
      </c>
      <c r="V695" s="17">
        <v>0</v>
      </c>
      <c r="W695" s="17" t="s">
        <v>1020</v>
      </c>
      <c r="X695" s="17">
        <v>38.08</v>
      </c>
      <c r="Y695" s="17">
        <v>2</v>
      </c>
      <c r="Z695" s="17">
        <v>2014</v>
      </c>
      <c r="AA695" s="17" t="s">
        <v>17</v>
      </c>
      <c r="AB695" s="17" t="s">
        <v>1079</v>
      </c>
    </row>
    <row r="696" spans="1:28" x14ac:dyDescent="0.25">
      <c r="A696" s="17">
        <v>4633</v>
      </c>
      <c r="B696" s="17" t="s">
        <v>3888</v>
      </c>
      <c r="C696" s="19">
        <v>42950</v>
      </c>
      <c r="D696" s="19">
        <v>42955</v>
      </c>
      <c r="E696" s="17" t="s">
        <v>4</v>
      </c>
      <c r="F696" s="17" t="s">
        <v>2068</v>
      </c>
      <c r="G696" s="17" t="s">
        <v>2069</v>
      </c>
      <c r="H696" s="17" t="s">
        <v>8</v>
      </c>
      <c r="I696" s="17" t="s">
        <v>671</v>
      </c>
      <c r="J696" s="17" t="s">
        <v>869</v>
      </c>
      <c r="K696" s="17" t="s">
        <v>908</v>
      </c>
      <c r="L696" s="17">
        <v>94122</v>
      </c>
      <c r="M696" s="17" t="s">
        <v>957</v>
      </c>
      <c r="N696" s="17" t="s">
        <v>1782</v>
      </c>
      <c r="O696" s="17" t="s">
        <v>959</v>
      </c>
      <c r="P696" s="17" t="s">
        <v>1115</v>
      </c>
      <c r="Q696" s="17" t="s">
        <v>1783</v>
      </c>
      <c r="R696" s="17">
        <v>123.96</v>
      </c>
      <c r="S696" s="17">
        <v>3</v>
      </c>
      <c r="T696" s="17" t="s">
        <v>1784</v>
      </c>
      <c r="U696" s="17" t="s">
        <v>3889</v>
      </c>
      <c r="V696" s="17">
        <v>0</v>
      </c>
      <c r="W696" s="17" t="s">
        <v>1020</v>
      </c>
      <c r="X696" s="17">
        <v>11.1564</v>
      </c>
      <c r="Y696" s="17">
        <v>5</v>
      </c>
      <c r="Z696" s="17">
        <v>2017</v>
      </c>
      <c r="AA696" s="17" t="s">
        <v>13</v>
      </c>
      <c r="AB696" s="17" t="s">
        <v>1036</v>
      </c>
    </row>
    <row r="697" spans="1:28" x14ac:dyDescent="0.25">
      <c r="A697" s="17">
        <v>5358</v>
      </c>
      <c r="B697" s="17" t="s">
        <v>3890</v>
      </c>
      <c r="C697" s="19">
        <v>41856</v>
      </c>
      <c r="D697" s="19">
        <v>41862</v>
      </c>
      <c r="E697" s="17" t="s">
        <v>5</v>
      </c>
      <c r="F697" s="17" t="s">
        <v>3327</v>
      </c>
      <c r="G697" s="17" t="s">
        <v>3328</v>
      </c>
      <c r="H697" s="17" t="s">
        <v>8</v>
      </c>
      <c r="I697" s="17" t="s">
        <v>671</v>
      </c>
      <c r="J697" s="17" t="s">
        <v>869</v>
      </c>
      <c r="K697" s="17" t="s">
        <v>908</v>
      </c>
      <c r="L697" s="17">
        <v>94122</v>
      </c>
      <c r="M697" s="17" t="s">
        <v>957</v>
      </c>
      <c r="N697" s="17" t="s">
        <v>3891</v>
      </c>
      <c r="O697" s="17" t="s">
        <v>961</v>
      </c>
      <c r="P697" s="17" t="s">
        <v>962</v>
      </c>
      <c r="Q697" s="17" t="s">
        <v>3892</v>
      </c>
      <c r="R697" s="17">
        <v>16.36</v>
      </c>
      <c r="S697" s="17">
        <v>1</v>
      </c>
      <c r="T697" s="17" t="s">
        <v>3893</v>
      </c>
      <c r="U697" s="17" t="s">
        <v>3894</v>
      </c>
      <c r="V697" s="17">
        <v>0</v>
      </c>
      <c r="W697" s="17" t="s">
        <v>1020</v>
      </c>
      <c r="X697" s="17">
        <v>1.6359999999999999</v>
      </c>
      <c r="Y697" s="17">
        <v>6</v>
      </c>
      <c r="Z697" s="17">
        <v>2014</v>
      </c>
      <c r="AA697" s="17" t="s">
        <v>13</v>
      </c>
      <c r="AB697" s="17" t="s">
        <v>1079</v>
      </c>
    </row>
    <row r="698" spans="1:28" x14ac:dyDescent="0.25">
      <c r="A698" s="17">
        <v>5509</v>
      </c>
      <c r="B698" s="17" t="s">
        <v>3895</v>
      </c>
      <c r="C698" s="19">
        <v>42285</v>
      </c>
      <c r="D698" s="19">
        <v>42289</v>
      </c>
      <c r="E698" s="17" t="s">
        <v>5</v>
      </c>
      <c r="F698" s="17" t="s">
        <v>3896</v>
      </c>
      <c r="G698" s="17" t="s">
        <v>418</v>
      </c>
      <c r="H698" s="17" t="s">
        <v>8</v>
      </c>
      <c r="I698" s="17" t="s">
        <v>671</v>
      </c>
      <c r="J698" s="17" t="s">
        <v>869</v>
      </c>
      <c r="K698" s="17" t="s">
        <v>908</v>
      </c>
      <c r="L698" s="17">
        <v>94122</v>
      </c>
      <c r="M698" s="17" t="s">
        <v>957</v>
      </c>
      <c r="N698" s="17" t="s">
        <v>3897</v>
      </c>
      <c r="O698" s="17" t="s">
        <v>959</v>
      </c>
      <c r="P698" s="17" t="s">
        <v>1115</v>
      </c>
      <c r="Q698" s="17" t="s">
        <v>3898</v>
      </c>
      <c r="R698" s="17">
        <v>145.9</v>
      </c>
      <c r="S698" s="17">
        <v>5</v>
      </c>
      <c r="T698" s="17" t="s">
        <v>3899</v>
      </c>
      <c r="U698" s="17" t="s">
        <v>3900</v>
      </c>
      <c r="V698" s="17">
        <v>0</v>
      </c>
      <c r="W698" s="17" t="s">
        <v>1020</v>
      </c>
      <c r="X698" s="17">
        <v>62.737000000000002</v>
      </c>
      <c r="Y698" s="17">
        <v>4</v>
      </c>
      <c r="Z698" s="17">
        <v>2015</v>
      </c>
      <c r="AA698" s="17" t="s">
        <v>22</v>
      </c>
      <c r="AB698" s="17" t="s">
        <v>1061</v>
      </c>
    </row>
    <row r="699" spans="1:28" x14ac:dyDescent="0.25">
      <c r="A699" s="17">
        <v>5907</v>
      </c>
      <c r="B699" s="17" t="s">
        <v>3901</v>
      </c>
      <c r="C699" s="19">
        <v>43045</v>
      </c>
      <c r="D699" s="19">
        <v>43045</v>
      </c>
      <c r="E699" s="17" t="s">
        <v>3</v>
      </c>
      <c r="F699" s="17" t="s">
        <v>1914</v>
      </c>
      <c r="G699" s="17" t="s">
        <v>257</v>
      </c>
      <c r="H699" s="17" t="s">
        <v>10</v>
      </c>
      <c r="I699" s="17" t="s">
        <v>671</v>
      </c>
      <c r="J699" s="17" t="s">
        <v>869</v>
      </c>
      <c r="K699" s="17" t="s">
        <v>908</v>
      </c>
      <c r="L699" s="17">
        <v>94122</v>
      </c>
      <c r="M699" s="17" t="s">
        <v>957</v>
      </c>
      <c r="N699" s="17" t="s">
        <v>3483</v>
      </c>
      <c r="O699" s="17" t="s">
        <v>961</v>
      </c>
      <c r="P699" s="17" t="s">
        <v>962</v>
      </c>
      <c r="Q699" s="17" t="s">
        <v>3484</v>
      </c>
      <c r="R699" s="17">
        <v>16.95</v>
      </c>
      <c r="S699" s="17">
        <v>1</v>
      </c>
      <c r="T699" s="17" t="s">
        <v>3485</v>
      </c>
      <c r="U699" s="17" t="s">
        <v>3902</v>
      </c>
      <c r="V699" s="17">
        <v>0</v>
      </c>
      <c r="W699" s="17" t="s">
        <v>1020</v>
      </c>
      <c r="X699" s="17">
        <v>1.0169999999999999</v>
      </c>
      <c r="Y699" s="17">
        <v>0</v>
      </c>
      <c r="Z699" s="17">
        <v>2017</v>
      </c>
      <c r="AA699" s="17" t="s">
        <v>21</v>
      </c>
      <c r="AB699" s="17" t="s">
        <v>1036</v>
      </c>
    </row>
    <row r="700" spans="1:28" x14ac:dyDescent="0.25">
      <c r="A700" s="17">
        <v>6517</v>
      </c>
      <c r="B700" s="17" t="s">
        <v>3903</v>
      </c>
      <c r="C700" s="19">
        <v>42993</v>
      </c>
      <c r="D700" s="19">
        <v>42997</v>
      </c>
      <c r="E700" s="17" t="s">
        <v>5</v>
      </c>
      <c r="F700" s="17" t="s">
        <v>3904</v>
      </c>
      <c r="G700" s="17" t="s">
        <v>3905</v>
      </c>
      <c r="H700" s="17" t="s">
        <v>8</v>
      </c>
      <c r="I700" s="17" t="s">
        <v>671</v>
      </c>
      <c r="J700" s="17" t="s">
        <v>869</v>
      </c>
      <c r="K700" s="17" t="s">
        <v>908</v>
      </c>
      <c r="L700" s="17">
        <v>94122</v>
      </c>
      <c r="M700" s="17" t="s">
        <v>957</v>
      </c>
      <c r="N700" s="17" t="s">
        <v>3906</v>
      </c>
      <c r="O700" s="17" t="s">
        <v>959</v>
      </c>
      <c r="P700" s="17" t="s">
        <v>1115</v>
      </c>
      <c r="Q700" s="17" t="s">
        <v>3907</v>
      </c>
      <c r="R700" s="17">
        <v>529.9</v>
      </c>
      <c r="S700" s="17">
        <v>5</v>
      </c>
      <c r="T700" s="17" t="s">
        <v>3908</v>
      </c>
      <c r="U700" s="17" t="s">
        <v>3909</v>
      </c>
      <c r="V700" s="17">
        <v>0</v>
      </c>
      <c r="W700" s="17" t="s">
        <v>1020</v>
      </c>
      <c r="X700" s="17">
        <v>105.98</v>
      </c>
      <c r="Y700" s="17">
        <v>4</v>
      </c>
      <c r="Z700" s="17">
        <v>2017</v>
      </c>
      <c r="AA700" s="17" t="s">
        <v>23</v>
      </c>
      <c r="AB700" s="17" t="s">
        <v>1036</v>
      </c>
    </row>
    <row r="701" spans="1:28" x14ac:dyDescent="0.25">
      <c r="A701" s="17">
        <v>7226</v>
      </c>
      <c r="B701" s="17" t="s">
        <v>3910</v>
      </c>
      <c r="C701" s="19">
        <v>42565</v>
      </c>
      <c r="D701" s="19">
        <v>42569</v>
      </c>
      <c r="E701" s="17" t="s">
        <v>5</v>
      </c>
      <c r="F701" s="17" t="s">
        <v>3911</v>
      </c>
      <c r="G701" s="17" t="s">
        <v>534</v>
      </c>
      <c r="H701" s="17" t="s">
        <v>8</v>
      </c>
      <c r="I701" s="17" t="s">
        <v>671</v>
      </c>
      <c r="J701" s="17" t="s">
        <v>869</v>
      </c>
      <c r="K701" s="17" t="s">
        <v>908</v>
      </c>
      <c r="L701" s="17">
        <v>94122</v>
      </c>
      <c r="M701" s="17" t="s">
        <v>957</v>
      </c>
      <c r="N701" s="17" t="s">
        <v>3912</v>
      </c>
      <c r="O701" s="17" t="s">
        <v>959</v>
      </c>
      <c r="P701" s="17" t="s">
        <v>1115</v>
      </c>
      <c r="Q701" s="17" t="s">
        <v>3913</v>
      </c>
      <c r="R701" s="17">
        <v>30.8</v>
      </c>
      <c r="S701" s="17">
        <v>4</v>
      </c>
      <c r="T701" s="17" t="s">
        <v>3914</v>
      </c>
      <c r="U701" s="17" t="s">
        <v>3915</v>
      </c>
      <c r="V701" s="17">
        <v>0</v>
      </c>
      <c r="W701" s="17" t="s">
        <v>1020</v>
      </c>
      <c r="X701" s="17">
        <v>10.164</v>
      </c>
      <c r="Y701" s="17">
        <v>4</v>
      </c>
      <c r="Z701" s="17">
        <v>2016</v>
      </c>
      <c r="AA701" s="17" t="s">
        <v>17</v>
      </c>
      <c r="AB701" s="17" t="s">
        <v>1021</v>
      </c>
    </row>
    <row r="702" spans="1:28" x14ac:dyDescent="0.25">
      <c r="A702" s="17">
        <v>8245</v>
      </c>
      <c r="B702" s="17" t="s">
        <v>3916</v>
      </c>
      <c r="C702" s="19">
        <v>41863</v>
      </c>
      <c r="D702" s="19">
        <v>41867</v>
      </c>
      <c r="E702" s="17" t="s">
        <v>5</v>
      </c>
      <c r="F702" s="17" t="s">
        <v>2307</v>
      </c>
      <c r="G702" s="17" t="s">
        <v>92</v>
      </c>
      <c r="H702" s="17" t="s">
        <v>8</v>
      </c>
      <c r="I702" s="17" t="s">
        <v>671</v>
      </c>
      <c r="J702" s="17" t="s">
        <v>869</v>
      </c>
      <c r="K702" s="17" t="s">
        <v>908</v>
      </c>
      <c r="L702" s="17">
        <v>94122</v>
      </c>
      <c r="M702" s="17" t="s">
        <v>957</v>
      </c>
      <c r="N702" s="17" t="s">
        <v>3917</v>
      </c>
      <c r="O702" s="17" t="s">
        <v>959</v>
      </c>
      <c r="P702" s="17" t="s">
        <v>1115</v>
      </c>
      <c r="Q702" s="17" t="s">
        <v>3918</v>
      </c>
      <c r="R702" s="17">
        <v>85.44</v>
      </c>
      <c r="S702" s="17">
        <v>3</v>
      </c>
      <c r="T702" s="17" t="s">
        <v>3919</v>
      </c>
      <c r="U702" s="17" t="s">
        <v>3920</v>
      </c>
      <c r="V702" s="17">
        <v>0</v>
      </c>
      <c r="W702" s="17" t="s">
        <v>1020</v>
      </c>
      <c r="X702" s="17">
        <v>31.6128</v>
      </c>
      <c r="Y702" s="17">
        <v>4</v>
      </c>
      <c r="Z702" s="17">
        <v>2014</v>
      </c>
      <c r="AA702" s="17" t="s">
        <v>13</v>
      </c>
      <c r="AB702" s="17" t="s">
        <v>1079</v>
      </c>
    </row>
    <row r="703" spans="1:28" x14ac:dyDescent="0.25">
      <c r="A703" s="17">
        <v>8536</v>
      </c>
      <c r="B703" s="17" t="s">
        <v>3921</v>
      </c>
      <c r="C703" s="19">
        <v>41775</v>
      </c>
      <c r="D703" s="19">
        <v>41779</v>
      </c>
      <c r="E703" s="17" t="s">
        <v>5</v>
      </c>
      <c r="F703" s="17" t="s">
        <v>2798</v>
      </c>
      <c r="G703" s="17" t="s">
        <v>152</v>
      </c>
      <c r="H703" s="17" t="s">
        <v>8</v>
      </c>
      <c r="I703" s="17" t="s">
        <v>671</v>
      </c>
      <c r="J703" s="17" t="s">
        <v>869</v>
      </c>
      <c r="K703" s="17" t="s">
        <v>908</v>
      </c>
      <c r="L703" s="17">
        <v>94122</v>
      </c>
      <c r="M703" s="17" t="s">
        <v>957</v>
      </c>
      <c r="N703" s="17" t="s">
        <v>1994</v>
      </c>
      <c r="O703" s="17" t="s">
        <v>961</v>
      </c>
      <c r="P703" s="17" t="s">
        <v>962</v>
      </c>
      <c r="Q703" s="17" t="s">
        <v>1995</v>
      </c>
      <c r="R703" s="17">
        <v>56.4</v>
      </c>
      <c r="S703" s="17">
        <v>3</v>
      </c>
      <c r="T703" s="17" t="s">
        <v>1996</v>
      </c>
      <c r="U703" s="17" t="s">
        <v>3922</v>
      </c>
      <c r="V703" s="17">
        <v>0</v>
      </c>
      <c r="W703" s="17" t="s">
        <v>1020</v>
      </c>
      <c r="X703" s="17">
        <v>3.3839999999999999</v>
      </c>
      <c r="Y703" s="17">
        <v>4</v>
      </c>
      <c r="Z703" s="17">
        <v>2014</v>
      </c>
      <c r="AA703" s="17" t="s">
        <v>20</v>
      </c>
      <c r="AB703" s="17" t="s">
        <v>1079</v>
      </c>
    </row>
    <row r="704" spans="1:28" x14ac:dyDescent="0.25">
      <c r="A704" s="17">
        <v>9044</v>
      </c>
      <c r="B704" s="17" t="s">
        <v>3923</v>
      </c>
      <c r="C704" s="19">
        <v>42681</v>
      </c>
      <c r="D704" s="19">
        <v>42687</v>
      </c>
      <c r="E704" s="17" t="s">
        <v>5</v>
      </c>
      <c r="F704" s="17" t="s">
        <v>1753</v>
      </c>
      <c r="G704" s="17" t="s">
        <v>423</v>
      </c>
      <c r="H704" s="17" t="s">
        <v>9</v>
      </c>
      <c r="I704" s="17" t="s">
        <v>671</v>
      </c>
      <c r="J704" s="17" t="s">
        <v>869</v>
      </c>
      <c r="K704" s="17" t="s">
        <v>908</v>
      </c>
      <c r="L704" s="17">
        <v>94122</v>
      </c>
      <c r="M704" s="17" t="s">
        <v>957</v>
      </c>
      <c r="N704" s="17" t="s">
        <v>3924</v>
      </c>
      <c r="O704" s="17" t="s">
        <v>961</v>
      </c>
      <c r="P704" s="17" t="s">
        <v>962</v>
      </c>
      <c r="Q704" s="17" t="s">
        <v>3925</v>
      </c>
      <c r="R704" s="17">
        <v>479.97</v>
      </c>
      <c r="S704" s="17">
        <v>3</v>
      </c>
      <c r="T704" s="17" t="s">
        <v>3926</v>
      </c>
      <c r="U704" s="17" t="s">
        <v>3927</v>
      </c>
      <c r="V704" s="17">
        <v>0</v>
      </c>
      <c r="W704" s="17" t="s">
        <v>1020</v>
      </c>
      <c r="X704" s="17">
        <v>163.18979999999999</v>
      </c>
      <c r="Y704" s="17">
        <v>6</v>
      </c>
      <c r="Z704" s="17">
        <v>2016</v>
      </c>
      <c r="AA704" s="17" t="s">
        <v>21</v>
      </c>
      <c r="AB704" s="17" t="s">
        <v>1021</v>
      </c>
    </row>
    <row r="705" spans="1:28" x14ac:dyDescent="0.25">
      <c r="A705" s="17">
        <v>9425</v>
      </c>
      <c r="B705" s="17" t="s">
        <v>3928</v>
      </c>
      <c r="C705" s="19">
        <v>41843</v>
      </c>
      <c r="D705" s="19">
        <v>41847</v>
      </c>
      <c r="E705" s="17" t="s">
        <v>5</v>
      </c>
      <c r="F705" s="17" t="s">
        <v>3929</v>
      </c>
      <c r="G705" s="17" t="s">
        <v>490</v>
      </c>
      <c r="H705" s="17" t="s">
        <v>9</v>
      </c>
      <c r="I705" s="17" t="s">
        <v>671</v>
      </c>
      <c r="J705" s="17" t="s">
        <v>869</v>
      </c>
      <c r="K705" s="17" t="s">
        <v>908</v>
      </c>
      <c r="L705" s="17">
        <v>94122</v>
      </c>
      <c r="M705" s="17" t="s">
        <v>957</v>
      </c>
      <c r="N705" s="17" t="s">
        <v>3930</v>
      </c>
      <c r="O705" s="17" t="s">
        <v>961</v>
      </c>
      <c r="P705" s="17" t="s">
        <v>962</v>
      </c>
      <c r="Q705" s="17" t="s">
        <v>3931</v>
      </c>
      <c r="R705" s="17">
        <v>45</v>
      </c>
      <c r="S705" s="17">
        <v>3</v>
      </c>
      <c r="T705" s="17" t="s">
        <v>3932</v>
      </c>
      <c r="U705" s="17" t="s">
        <v>3933</v>
      </c>
      <c r="V705" s="17">
        <v>0</v>
      </c>
      <c r="W705" s="17" t="s">
        <v>1020</v>
      </c>
      <c r="X705" s="17">
        <v>4.95</v>
      </c>
      <c r="Y705" s="17">
        <v>4</v>
      </c>
      <c r="Z705" s="17">
        <v>2014</v>
      </c>
      <c r="AA705" s="17" t="s">
        <v>17</v>
      </c>
      <c r="AB705" s="17" t="s">
        <v>1079</v>
      </c>
    </row>
    <row r="706" spans="1:28" x14ac:dyDescent="0.25">
      <c r="A706" s="17">
        <v>9684</v>
      </c>
      <c r="B706" s="17" t="s">
        <v>3934</v>
      </c>
      <c r="C706" s="19">
        <v>43082</v>
      </c>
      <c r="D706" s="19">
        <v>43087</v>
      </c>
      <c r="E706" s="17" t="s">
        <v>5</v>
      </c>
      <c r="F706" s="17" t="s">
        <v>2340</v>
      </c>
      <c r="G706" s="17" t="s">
        <v>232</v>
      </c>
      <c r="H706" s="17" t="s">
        <v>8</v>
      </c>
      <c r="I706" s="17" t="s">
        <v>671</v>
      </c>
      <c r="J706" s="17" t="s">
        <v>869</v>
      </c>
      <c r="K706" s="17" t="s">
        <v>908</v>
      </c>
      <c r="L706" s="17">
        <v>94122</v>
      </c>
      <c r="M706" s="17" t="s">
        <v>957</v>
      </c>
      <c r="N706" s="17" t="s">
        <v>3935</v>
      </c>
      <c r="O706" s="17" t="s">
        <v>959</v>
      </c>
      <c r="P706" s="17" t="s">
        <v>1115</v>
      </c>
      <c r="Q706" s="17" t="s">
        <v>3936</v>
      </c>
      <c r="R706" s="17">
        <v>201.04</v>
      </c>
      <c r="S706" s="17">
        <v>8</v>
      </c>
      <c r="T706" s="17" t="s">
        <v>3937</v>
      </c>
      <c r="U706" s="17" t="s">
        <v>3938</v>
      </c>
      <c r="V706" s="17">
        <v>0</v>
      </c>
      <c r="W706" s="17" t="s">
        <v>1020</v>
      </c>
      <c r="X706" s="17">
        <v>54.280799999999999</v>
      </c>
      <c r="Y706" s="17">
        <v>5</v>
      </c>
      <c r="Z706" s="17">
        <v>2017</v>
      </c>
      <c r="AA706" s="17" t="s">
        <v>14</v>
      </c>
      <c r="AB706" s="17" t="s">
        <v>1036</v>
      </c>
    </row>
    <row r="707" spans="1:28" x14ac:dyDescent="0.25">
      <c r="A707" s="17">
        <v>9929</v>
      </c>
      <c r="B707" s="17" t="s">
        <v>3939</v>
      </c>
      <c r="C707" s="19">
        <v>42617</v>
      </c>
      <c r="D707" s="19">
        <v>42617</v>
      </c>
      <c r="E707" s="17" t="s">
        <v>3</v>
      </c>
      <c r="F707" s="17" t="s">
        <v>3940</v>
      </c>
      <c r="G707" s="17" t="s">
        <v>3941</v>
      </c>
      <c r="H707" s="17" t="s">
        <v>8</v>
      </c>
      <c r="I707" s="17" t="s">
        <v>671</v>
      </c>
      <c r="J707" s="17" t="s">
        <v>869</v>
      </c>
      <c r="K707" s="17" t="s">
        <v>908</v>
      </c>
      <c r="L707" s="17">
        <v>94122</v>
      </c>
      <c r="M707" s="17" t="s">
        <v>957</v>
      </c>
      <c r="N707" s="17" t="s">
        <v>3659</v>
      </c>
      <c r="O707" s="17" t="s">
        <v>959</v>
      </c>
      <c r="P707" s="17" t="s">
        <v>1115</v>
      </c>
      <c r="Q707" s="17" t="s">
        <v>3660</v>
      </c>
      <c r="R707" s="17">
        <v>24.27</v>
      </c>
      <c r="S707" s="17">
        <v>3</v>
      </c>
      <c r="T707" s="17" t="s">
        <v>3661</v>
      </c>
      <c r="U707" s="17" t="s">
        <v>3942</v>
      </c>
      <c r="V707" s="17">
        <v>0</v>
      </c>
      <c r="W707" s="17" t="s">
        <v>1020</v>
      </c>
      <c r="X707" s="17">
        <v>8.7371999999999996</v>
      </c>
      <c r="Y707" s="17">
        <v>0</v>
      </c>
      <c r="Z707" s="17">
        <v>2016</v>
      </c>
      <c r="AA707" s="17" t="s">
        <v>23</v>
      </c>
      <c r="AB707" s="17" t="s">
        <v>1021</v>
      </c>
    </row>
    <row r="708" spans="1:28" x14ac:dyDescent="0.25">
      <c r="A708" s="17">
        <v>9942</v>
      </c>
      <c r="B708" s="17" t="s">
        <v>3943</v>
      </c>
      <c r="C708" s="19">
        <v>43063</v>
      </c>
      <c r="D708" s="19">
        <v>43069</v>
      </c>
      <c r="E708" s="17" t="s">
        <v>5</v>
      </c>
      <c r="F708" s="17" t="s">
        <v>1140</v>
      </c>
      <c r="G708" s="17" t="s">
        <v>337</v>
      </c>
      <c r="H708" s="17" t="s">
        <v>8</v>
      </c>
      <c r="I708" s="17" t="s">
        <v>671</v>
      </c>
      <c r="J708" s="17" t="s">
        <v>869</v>
      </c>
      <c r="K708" s="17" t="s">
        <v>908</v>
      </c>
      <c r="L708" s="17">
        <v>94122</v>
      </c>
      <c r="M708" s="17" t="s">
        <v>957</v>
      </c>
      <c r="N708" s="17" t="s">
        <v>3944</v>
      </c>
      <c r="O708" s="17" t="s">
        <v>961</v>
      </c>
      <c r="P708" s="17" t="s">
        <v>962</v>
      </c>
      <c r="Q708" s="17" t="s">
        <v>3945</v>
      </c>
      <c r="R708" s="17">
        <v>223.58</v>
      </c>
      <c r="S708" s="17">
        <v>14</v>
      </c>
      <c r="T708" s="17" t="s">
        <v>3946</v>
      </c>
      <c r="U708" s="17" t="s">
        <v>3947</v>
      </c>
      <c r="V708" s="17">
        <v>0</v>
      </c>
      <c r="W708" s="17" t="s">
        <v>1020</v>
      </c>
      <c r="X708" s="17">
        <v>87.196200000000005</v>
      </c>
      <c r="Y708" s="17">
        <v>6</v>
      </c>
      <c r="Z708" s="17">
        <v>2017</v>
      </c>
      <c r="AA708" s="17" t="s">
        <v>21</v>
      </c>
      <c r="AB708" s="17" t="s">
        <v>1036</v>
      </c>
    </row>
    <row r="709" spans="1:28" x14ac:dyDescent="0.25">
      <c r="A709" s="17">
        <v>82</v>
      </c>
      <c r="B709" s="17" t="s">
        <v>3948</v>
      </c>
      <c r="C709" s="19">
        <v>41924</v>
      </c>
      <c r="D709" s="19">
        <v>41928</v>
      </c>
      <c r="E709" s="17" t="s">
        <v>5</v>
      </c>
      <c r="F709" s="17" t="s">
        <v>3163</v>
      </c>
      <c r="G709" s="17" t="s">
        <v>3164</v>
      </c>
      <c r="H709" s="17" t="s">
        <v>8</v>
      </c>
      <c r="I709" s="17" t="s">
        <v>671</v>
      </c>
      <c r="J709" s="17" t="s">
        <v>869</v>
      </c>
      <c r="K709" s="17" t="s">
        <v>908</v>
      </c>
      <c r="L709" s="17">
        <v>94122</v>
      </c>
      <c r="M709" s="17" t="s">
        <v>957</v>
      </c>
      <c r="N709" s="17" t="s">
        <v>3949</v>
      </c>
      <c r="O709" s="17" t="s">
        <v>960</v>
      </c>
      <c r="P709" s="17" t="s">
        <v>1032</v>
      </c>
      <c r="Q709" s="17" t="s">
        <v>3950</v>
      </c>
      <c r="R709" s="17">
        <v>14.9</v>
      </c>
      <c r="S709" s="17">
        <v>5</v>
      </c>
      <c r="T709" s="17" t="s">
        <v>2462</v>
      </c>
      <c r="U709" s="17" t="s">
        <v>3951</v>
      </c>
      <c r="V709" s="17">
        <v>0</v>
      </c>
      <c r="W709" s="17" t="s">
        <v>1020</v>
      </c>
      <c r="X709" s="17">
        <v>4.1719999999999997</v>
      </c>
      <c r="Y709" s="17">
        <v>4</v>
      </c>
      <c r="Z709" s="17">
        <v>2014</v>
      </c>
      <c r="AA709" s="17" t="s">
        <v>22</v>
      </c>
      <c r="AB709" s="17" t="s">
        <v>1079</v>
      </c>
    </row>
    <row r="710" spans="1:28" x14ac:dyDescent="0.25">
      <c r="A710" s="17">
        <v>83</v>
      </c>
      <c r="B710" s="17" t="s">
        <v>3948</v>
      </c>
      <c r="C710" s="19">
        <v>41924</v>
      </c>
      <c r="D710" s="19">
        <v>41928</v>
      </c>
      <c r="E710" s="17" t="s">
        <v>5</v>
      </c>
      <c r="F710" s="17" t="s">
        <v>3163</v>
      </c>
      <c r="G710" s="17" t="s">
        <v>3164</v>
      </c>
      <c r="H710" s="17" t="s">
        <v>8</v>
      </c>
      <c r="I710" s="17" t="s">
        <v>671</v>
      </c>
      <c r="J710" s="17" t="s">
        <v>869</v>
      </c>
      <c r="K710" s="17" t="s">
        <v>908</v>
      </c>
      <c r="L710" s="17">
        <v>94122</v>
      </c>
      <c r="M710" s="17" t="s">
        <v>957</v>
      </c>
      <c r="N710" s="17" t="s">
        <v>3952</v>
      </c>
      <c r="O710" s="17" t="s">
        <v>960</v>
      </c>
      <c r="P710" s="17" t="s">
        <v>977</v>
      </c>
      <c r="Q710" s="17" t="s">
        <v>3953</v>
      </c>
      <c r="R710" s="17">
        <v>21.39</v>
      </c>
      <c r="S710" s="17">
        <v>1</v>
      </c>
      <c r="T710" s="17" t="s">
        <v>3954</v>
      </c>
      <c r="U710" s="17" t="s">
        <v>3955</v>
      </c>
      <c r="V710" s="17">
        <v>0</v>
      </c>
      <c r="W710" s="17" t="s">
        <v>1020</v>
      </c>
      <c r="X710" s="17">
        <v>6.2031000000000001</v>
      </c>
      <c r="Y710" s="17">
        <v>4</v>
      </c>
      <c r="Z710" s="17">
        <v>2014</v>
      </c>
      <c r="AA710" s="17" t="s">
        <v>22</v>
      </c>
      <c r="AB710" s="17" t="s">
        <v>1079</v>
      </c>
    </row>
    <row r="711" spans="1:28" x14ac:dyDescent="0.25">
      <c r="A711" s="17">
        <v>142</v>
      </c>
      <c r="B711" s="17" t="s">
        <v>3956</v>
      </c>
      <c r="C711" s="19">
        <v>42996</v>
      </c>
      <c r="D711" s="19">
        <v>43001</v>
      </c>
      <c r="E711" s="17" t="s">
        <v>5</v>
      </c>
      <c r="F711" s="17" t="s">
        <v>3229</v>
      </c>
      <c r="G711" s="17" t="s">
        <v>562</v>
      </c>
      <c r="H711" s="17" t="s">
        <v>9</v>
      </c>
      <c r="I711" s="17" t="s">
        <v>671</v>
      </c>
      <c r="J711" s="17" t="s">
        <v>869</v>
      </c>
      <c r="K711" s="17" t="s">
        <v>908</v>
      </c>
      <c r="L711" s="17">
        <v>94122</v>
      </c>
      <c r="M711" s="17" t="s">
        <v>957</v>
      </c>
      <c r="N711" s="17" t="s">
        <v>1277</v>
      </c>
      <c r="O711" s="17" t="s">
        <v>960</v>
      </c>
      <c r="P711" s="17" t="s">
        <v>1032</v>
      </c>
      <c r="Q711" s="17" t="s">
        <v>1278</v>
      </c>
      <c r="R711" s="17">
        <v>8.82</v>
      </c>
      <c r="S711" s="17">
        <v>3</v>
      </c>
      <c r="T711" s="17" t="s">
        <v>1039</v>
      </c>
      <c r="U711" s="17" t="s">
        <v>3617</v>
      </c>
      <c r="V711" s="17">
        <v>0</v>
      </c>
      <c r="W711" s="17" t="s">
        <v>1020</v>
      </c>
      <c r="X711" s="17">
        <v>2.3814000000000002</v>
      </c>
      <c r="Y711" s="17">
        <v>5</v>
      </c>
      <c r="Z711" s="17">
        <v>2017</v>
      </c>
      <c r="AA711" s="17" t="s">
        <v>23</v>
      </c>
      <c r="AB711" s="17" t="s">
        <v>1036</v>
      </c>
    </row>
    <row r="712" spans="1:28" x14ac:dyDescent="0.25">
      <c r="A712" s="17">
        <v>143</v>
      </c>
      <c r="B712" s="17" t="s">
        <v>3956</v>
      </c>
      <c r="C712" s="19">
        <v>42996</v>
      </c>
      <c r="D712" s="19">
        <v>43001</v>
      </c>
      <c r="E712" s="17" t="s">
        <v>5</v>
      </c>
      <c r="F712" s="17" t="s">
        <v>3229</v>
      </c>
      <c r="G712" s="17" t="s">
        <v>562</v>
      </c>
      <c r="H712" s="17" t="s">
        <v>9</v>
      </c>
      <c r="I712" s="17" t="s">
        <v>671</v>
      </c>
      <c r="J712" s="17" t="s">
        <v>869</v>
      </c>
      <c r="K712" s="17" t="s">
        <v>908</v>
      </c>
      <c r="L712" s="17">
        <v>94122</v>
      </c>
      <c r="M712" s="17" t="s">
        <v>957</v>
      </c>
      <c r="N712" s="17" t="s">
        <v>3555</v>
      </c>
      <c r="O712" s="17" t="s">
        <v>960</v>
      </c>
      <c r="P712" s="17" t="s">
        <v>1224</v>
      </c>
      <c r="Q712" s="17" t="s">
        <v>3556</v>
      </c>
      <c r="R712" s="17">
        <v>10.86</v>
      </c>
      <c r="S712" s="17">
        <v>3</v>
      </c>
      <c r="T712" s="17" t="s">
        <v>3557</v>
      </c>
      <c r="U712" s="17" t="s">
        <v>3558</v>
      </c>
      <c r="V712" s="17">
        <v>0</v>
      </c>
      <c r="W712" s="17" t="s">
        <v>1020</v>
      </c>
      <c r="X712" s="17">
        <v>5.1041999999999996</v>
      </c>
      <c r="Y712" s="17">
        <v>5</v>
      </c>
      <c r="Z712" s="17">
        <v>2017</v>
      </c>
      <c r="AA712" s="17" t="s">
        <v>23</v>
      </c>
      <c r="AB712" s="17" t="s">
        <v>1036</v>
      </c>
    </row>
    <row r="713" spans="1:28" x14ac:dyDescent="0.25">
      <c r="A713" s="17">
        <v>144</v>
      </c>
      <c r="B713" s="17" t="s">
        <v>3956</v>
      </c>
      <c r="C713" s="19">
        <v>42996</v>
      </c>
      <c r="D713" s="19">
        <v>43001</v>
      </c>
      <c r="E713" s="17" t="s">
        <v>5</v>
      </c>
      <c r="F713" s="17" t="s">
        <v>3229</v>
      </c>
      <c r="G713" s="17" t="s">
        <v>562</v>
      </c>
      <c r="H713" s="17" t="s">
        <v>9</v>
      </c>
      <c r="I713" s="17" t="s">
        <v>671</v>
      </c>
      <c r="J713" s="17" t="s">
        <v>869</v>
      </c>
      <c r="K713" s="17" t="s">
        <v>908</v>
      </c>
      <c r="L713" s="17">
        <v>94122</v>
      </c>
      <c r="M713" s="17" t="s">
        <v>957</v>
      </c>
      <c r="N713" s="17" t="s">
        <v>3957</v>
      </c>
      <c r="O713" s="17" t="s">
        <v>960</v>
      </c>
      <c r="P713" s="17" t="s">
        <v>965</v>
      </c>
      <c r="Q713" s="17" t="s">
        <v>3958</v>
      </c>
      <c r="R713" s="17">
        <v>143.69999999999999</v>
      </c>
      <c r="S713" s="17">
        <v>3</v>
      </c>
      <c r="T713" s="17" t="s">
        <v>3959</v>
      </c>
      <c r="U713" s="17" t="s">
        <v>3960</v>
      </c>
      <c r="V713" s="17">
        <v>0</v>
      </c>
      <c r="W713" s="17" t="s">
        <v>1020</v>
      </c>
      <c r="X713" s="17">
        <v>68.975999999999999</v>
      </c>
      <c r="Y713" s="17">
        <v>5</v>
      </c>
      <c r="Z713" s="17">
        <v>2017</v>
      </c>
      <c r="AA713" s="17" t="s">
        <v>23</v>
      </c>
      <c r="AB713" s="17" t="s">
        <v>1036</v>
      </c>
    </row>
    <row r="714" spans="1:28" x14ac:dyDescent="0.25">
      <c r="A714" s="17">
        <v>630</v>
      </c>
      <c r="B714" s="17" t="s">
        <v>3961</v>
      </c>
      <c r="C714" s="19">
        <v>43086</v>
      </c>
      <c r="D714" s="19">
        <v>43090</v>
      </c>
      <c r="E714" s="17" t="s">
        <v>5</v>
      </c>
      <c r="F714" s="17" t="s">
        <v>2635</v>
      </c>
      <c r="G714" s="17" t="s">
        <v>408</v>
      </c>
      <c r="H714" s="17" t="s">
        <v>8</v>
      </c>
      <c r="I714" s="17" t="s">
        <v>671</v>
      </c>
      <c r="J714" s="17" t="s">
        <v>869</v>
      </c>
      <c r="K714" s="17" t="s">
        <v>908</v>
      </c>
      <c r="L714" s="17">
        <v>94122</v>
      </c>
      <c r="M714" s="17" t="s">
        <v>957</v>
      </c>
      <c r="N714" s="17" t="s">
        <v>3962</v>
      </c>
      <c r="O714" s="17" t="s">
        <v>960</v>
      </c>
      <c r="P714" s="17" t="s">
        <v>965</v>
      </c>
      <c r="Q714" s="17" t="s">
        <v>3963</v>
      </c>
      <c r="R714" s="17">
        <v>13.23</v>
      </c>
      <c r="S714" s="17">
        <v>3</v>
      </c>
      <c r="T714" s="17" t="s">
        <v>3964</v>
      </c>
      <c r="U714" s="17" t="s">
        <v>3965</v>
      </c>
      <c r="V714" s="17">
        <v>0</v>
      </c>
      <c r="W714" s="17" t="s">
        <v>1020</v>
      </c>
      <c r="X714" s="17">
        <v>6.0857999999999999</v>
      </c>
      <c r="Y714" s="17">
        <v>4</v>
      </c>
      <c r="Z714" s="17">
        <v>2017</v>
      </c>
      <c r="AA714" s="17" t="s">
        <v>14</v>
      </c>
      <c r="AB714" s="17" t="s">
        <v>1036</v>
      </c>
    </row>
    <row r="715" spans="1:28" x14ac:dyDescent="0.25">
      <c r="A715" s="17">
        <v>861</v>
      </c>
      <c r="B715" s="17" t="s">
        <v>3966</v>
      </c>
      <c r="C715" s="19">
        <v>41799</v>
      </c>
      <c r="D715" s="19">
        <v>41806</v>
      </c>
      <c r="E715" s="17" t="s">
        <v>5</v>
      </c>
      <c r="F715" s="17" t="s">
        <v>3967</v>
      </c>
      <c r="G715" s="17" t="s">
        <v>151</v>
      </c>
      <c r="H715" s="17" t="s">
        <v>8</v>
      </c>
      <c r="I715" s="17" t="s">
        <v>671</v>
      </c>
      <c r="J715" s="17" t="s">
        <v>869</v>
      </c>
      <c r="K715" s="17" t="s">
        <v>908</v>
      </c>
      <c r="L715" s="17">
        <v>94122</v>
      </c>
      <c r="M715" s="17" t="s">
        <v>957</v>
      </c>
      <c r="N715" s="17" t="s">
        <v>2520</v>
      </c>
      <c r="O715" s="17" t="s">
        <v>960</v>
      </c>
      <c r="P715" s="17" t="s">
        <v>1169</v>
      </c>
      <c r="Q715" s="17" t="s">
        <v>2521</v>
      </c>
      <c r="R715" s="17">
        <v>7.36</v>
      </c>
      <c r="S715" s="17">
        <v>2</v>
      </c>
      <c r="T715" s="17" t="s">
        <v>2522</v>
      </c>
      <c r="U715" s="17" t="s">
        <v>3968</v>
      </c>
      <c r="V715" s="17">
        <v>0</v>
      </c>
      <c r="W715" s="17" t="s">
        <v>1020</v>
      </c>
      <c r="X715" s="17">
        <v>0.1472</v>
      </c>
      <c r="Y715" s="17">
        <v>7</v>
      </c>
      <c r="Z715" s="17">
        <v>2014</v>
      </c>
      <c r="AA715" s="17" t="s">
        <v>18</v>
      </c>
      <c r="AB715" s="17" t="s">
        <v>1079</v>
      </c>
    </row>
    <row r="716" spans="1:28" x14ac:dyDescent="0.25">
      <c r="A716" s="17">
        <v>862</v>
      </c>
      <c r="B716" s="17" t="s">
        <v>3966</v>
      </c>
      <c r="C716" s="19">
        <v>41799</v>
      </c>
      <c r="D716" s="19">
        <v>41806</v>
      </c>
      <c r="E716" s="17" t="s">
        <v>5</v>
      </c>
      <c r="F716" s="17" t="s">
        <v>3967</v>
      </c>
      <c r="G716" s="17" t="s">
        <v>151</v>
      </c>
      <c r="H716" s="17" t="s">
        <v>8</v>
      </c>
      <c r="I716" s="17" t="s">
        <v>671</v>
      </c>
      <c r="J716" s="17" t="s">
        <v>869</v>
      </c>
      <c r="K716" s="17" t="s">
        <v>908</v>
      </c>
      <c r="L716" s="17">
        <v>94122</v>
      </c>
      <c r="M716" s="17" t="s">
        <v>957</v>
      </c>
      <c r="N716" s="17" t="s">
        <v>3969</v>
      </c>
      <c r="O716" s="17" t="s">
        <v>960</v>
      </c>
      <c r="P716" s="17" t="s">
        <v>1032</v>
      </c>
      <c r="Q716" s="17" t="s">
        <v>3970</v>
      </c>
      <c r="R716" s="17">
        <v>23.1</v>
      </c>
      <c r="S716" s="17">
        <v>2</v>
      </c>
      <c r="T716" s="17" t="s">
        <v>3698</v>
      </c>
      <c r="U716" s="17" t="s">
        <v>3971</v>
      </c>
      <c r="V716" s="17">
        <v>0</v>
      </c>
      <c r="W716" s="17" t="s">
        <v>1020</v>
      </c>
      <c r="X716" s="17">
        <v>10.625999999999999</v>
      </c>
      <c r="Y716" s="17">
        <v>7</v>
      </c>
      <c r="Z716" s="17">
        <v>2014</v>
      </c>
      <c r="AA716" s="17" t="s">
        <v>18</v>
      </c>
      <c r="AB716" s="17" t="s">
        <v>1079</v>
      </c>
    </row>
    <row r="717" spans="1:28" x14ac:dyDescent="0.25">
      <c r="A717" s="17">
        <v>889</v>
      </c>
      <c r="B717" s="17" t="s">
        <v>3972</v>
      </c>
      <c r="C717" s="19">
        <v>41982</v>
      </c>
      <c r="D717" s="19">
        <v>41989</v>
      </c>
      <c r="E717" s="17" t="s">
        <v>5</v>
      </c>
      <c r="F717" s="17" t="s">
        <v>3973</v>
      </c>
      <c r="G717" s="17" t="s">
        <v>169</v>
      </c>
      <c r="H717" s="17" t="s">
        <v>9</v>
      </c>
      <c r="I717" s="17" t="s">
        <v>671</v>
      </c>
      <c r="J717" s="17" t="s">
        <v>869</v>
      </c>
      <c r="K717" s="17" t="s">
        <v>908</v>
      </c>
      <c r="L717" s="17">
        <v>94122</v>
      </c>
      <c r="M717" s="17" t="s">
        <v>957</v>
      </c>
      <c r="N717" s="17" t="s">
        <v>3974</v>
      </c>
      <c r="O717" s="17" t="s">
        <v>960</v>
      </c>
      <c r="P717" s="17" t="s">
        <v>965</v>
      </c>
      <c r="Q717" s="17" t="s">
        <v>3975</v>
      </c>
      <c r="R717" s="17">
        <v>34.68</v>
      </c>
      <c r="S717" s="17">
        <v>6</v>
      </c>
      <c r="T717" s="17" t="s">
        <v>2263</v>
      </c>
      <c r="U717" s="17" t="s">
        <v>3976</v>
      </c>
      <c r="V717" s="17">
        <v>0</v>
      </c>
      <c r="W717" s="17" t="s">
        <v>1020</v>
      </c>
      <c r="X717" s="17">
        <v>16.993200000000002</v>
      </c>
      <c r="Y717" s="17">
        <v>7</v>
      </c>
      <c r="Z717" s="17">
        <v>2014</v>
      </c>
      <c r="AA717" s="17" t="s">
        <v>14</v>
      </c>
      <c r="AB717" s="17" t="s">
        <v>1079</v>
      </c>
    </row>
    <row r="718" spans="1:28" x14ac:dyDescent="0.25">
      <c r="A718" s="17">
        <v>895</v>
      </c>
      <c r="B718" s="17" t="s">
        <v>3977</v>
      </c>
      <c r="C718" s="19">
        <v>42684</v>
      </c>
      <c r="D718" s="19">
        <v>42686</v>
      </c>
      <c r="E718" s="17" t="s">
        <v>2</v>
      </c>
      <c r="F718" s="17" t="s">
        <v>3978</v>
      </c>
      <c r="G718" s="17" t="s">
        <v>500</v>
      </c>
      <c r="H718" s="17" t="s">
        <v>9</v>
      </c>
      <c r="I718" s="17" t="s">
        <v>671</v>
      </c>
      <c r="J718" s="17" t="s">
        <v>869</v>
      </c>
      <c r="K718" s="17" t="s">
        <v>908</v>
      </c>
      <c r="L718" s="17">
        <v>94122</v>
      </c>
      <c r="M718" s="17" t="s">
        <v>957</v>
      </c>
      <c r="N718" s="17" t="s">
        <v>3979</v>
      </c>
      <c r="O718" s="17" t="s">
        <v>960</v>
      </c>
      <c r="P718" s="17" t="s">
        <v>977</v>
      </c>
      <c r="Q718" s="17" t="s">
        <v>3980</v>
      </c>
      <c r="R718" s="17">
        <v>155.82</v>
      </c>
      <c r="S718" s="17">
        <v>7</v>
      </c>
      <c r="T718" s="17" t="s">
        <v>3981</v>
      </c>
      <c r="U718" s="17" t="s">
        <v>3982</v>
      </c>
      <c r="V718" s="17">
        <v>0</v>
      </c>
      <c r="W718" s="17" t="s">
        <v>1020</v>
      </c>
      <c r="X718" s="17">
        <v>42.071399999999997</v>
      </c>
      <c r="Y718" s="17">
        <v>2</v>
      </c>
      <c r="Z718" s="17">
        <v>2016</v>
      </c>
      <c r="AA718" s="17" t="s">
        <v>21</v>
      </c>
      <c r="AB718" s="17" t="s">
        <v>1021</v>
      </c>
    </row>
    <row r="719" spans="1:28" x14ac:dyDescent="0.25">
      <c r="A719" s="17">
        <v>1099</v>
      </c>
      <c r="B719" s="17" t="s">
        <v>3814</v>
      </c>
      <c r="C719" s="19">
        <v>42535</v>
      </c>
      <c r="D719" s="19">
        <v>42538</v>
      </c>
      <c r="E719" s="17" t="s">
        <v>2</v>
      </c>
      <c r="F719" s="17" t="s">
        <v>2743</v>
      </c>
      <c r="G719" s="17" t="s">
        <v>512</v>
      </c>
      <c r="H719" s="17" t="s">
        <v>10</v>
      </c>
      <c r="I719" s="17" t="s">
        <v>671</v>
      </c>
      <c r="J719" s="17" t="s">
        <v>869</v>
      </c>
      <c r="K719" s="17" t="s">
        <v>908</v>
      </c>
      <c r="L719" s="17">
        <v>94122</v>
      </c>
      <c r="M719" s="17" t="s">
        <v>957</v>
      </c>
      <c r="N719" s="17" t="s">
        <v>3983</v>
      </c>
      <c r="O719" s="17" t="s">
        <v>960</v>
      </c>
      <c r="P719" s="17" t="s">
        <v>1032</v>
      </c>
      <c r="Q719" s="17" t="s">
        <v>3984</v>
      </c>
      <c r="R719" s="17">
        <v>7.04</v>
      </c>
      <c r="S719" s="17">
        <v>4</v>
      </c>
      <c r="T719" s="17" t="s">
        <v>3057</v>
      </c>
      <c r="U719" s="17" t="s">
        <v>3985</v>
      </c>
      <c r="V719" s="17">
        <v>0</v>
      </c>
      <c r="W719" s="17" t="s">
        <v>1020</v>
      </c>
      <c r="X719" s="17">
        <v>2.0415999999999999</v>
      </c>
      <c r="Y719" s="17">
        <v>3</v>
      </c>
      <c r="Z719" s="17">
        <v>2016</v>
      </c>
      <c r="AA719" s="17" t="s">
        <v>18</v>
      </c>
      <c r="AB719" s="17" t="s">
        <v>1021</v>
      </c>
    </row>
    <row r="720" spans="1:28" x14ac:dyDescent="0.25">
      <c r="A720" s="17">
        <v>1102</v>
      </c>
      <c r="B720" s="17" t="s">
        <v>3814</v>
      </c>
      <c r="C720" s="19">
        <v>42535</v>
      </c>
      <c r="D720" s="19">
        <v>42538</v>
      </c>
      <c r="E720" s="17" t="s">
        <v>2</v>
      </c>
      <c r="F720" s="17" t="s">
        <v>2743</v>
      </c>
      <c r="G720" s="17" t="s">
        <v>512</v>
      </c>
      <c r="H720" s="17" t="s">
        <v>10</v>
      </c>
      <c r="I720" s="17" t="s">
        <v>671</v>
      </c>
      <c r="J720" s="17" t="s">
        <v>869</v>
      </c>
      <c r="K720" s="17" t="s">
        <v>908</v>
      </c>
      <c r="L720" s="17">
        <v>94122</v>
      </c>
      <c r="M720" s="17" t="s">
        <v>957</v>
      </c>
      <c r="N720" s="17" t="s">
        <v>1470</v>
      </c>
      <c r="O720" s="17" t="s">
        <v>960</v>
      </c>
      <c r="P720" s="17" t="s">
        <v>1032</v>
      </c>
      <c r="Q720" s="17" t="s">
        <v>1471</v>
      </c>
      <c r="R720" s="17">
        <v>8.64</v>
      </c>
      <c r="S720" s="17">
        <v>3</v>
      </c>
      <c r="T720" s="17" t="s">
        <v>1340</v>
      </c>
      <c r="U720" s="17" t="s">
        <v>3986</v>
      </c>
      <c r="V720" s="17">
        <v>0</v>
      </c>
      <c r="W720" s="17" t="s">
        <v>1020</v>
      </c>
      <c r="X720" s="17">
        <v>2.5055999999999998</v>
      </c>
      <c r="Y720" s="17">
        <v>3</v>
      </c>
      <c r="Z720" s="17">
        <v>2016</v>
      </c>
      <c r="AA720" s="17" t="s">
        <v>18</v>
      </c>
      <c r="AB720" s="17" t="s">
        <v>1021</v>
      </c>
    </row>
    <row r="721" spans="1:28" x14ac:dyDescent="0.25">
      <c r="A721" s="17">
        <v>1266</v>
      </c>
      <c r="B721" s="17" t="s">
        <v>3987</v>
      </c>
      <c r="C721" s="19">
        <v>42980</v>
      </c>
      <c r="D721" s="19">
        <v>42985</v>
      </c>
      <c r="E721" s="17" t="s">
        <v>5</v>
      </c>
      <c r="F721" s="17" t="s">
        <v>1982</v>
      </c>
      <c r="G721" s="17" t="s">
        <v>525</v>
      </c>
      <c r="H721" s="17" t="s">
        <v>8</v>
      </c>
      <c r="I721" s="17" t="s">
        <v>671</v>
      </c>
      <c r="J721" s="17" t="s">
        <v>869</v>
      </c>
      <c r="K721" s="17" t="s">
        <v>908</v>
      </c>
      <c r="L721" s="17">
        <v>94122</v>
      </c>
      <c r="M721" s="17" t="s">
        <v>957</v>
      </c>
      <c r="N721" s="17" t="s">
        <v>3988</v>
      </c>
      <c r="O721" s="17" t="s">
        <v>960</v>
      </c>
      <c r="P721" s="17" t="s">
        <v>1032</v>
      </c>
      <c r="Q721" s="17" t="s">
        <v>3989</v>
      </c>
      <c r="R721" s="17">
        <v>6.57</v>
      </c>
      <c r="S721" s="17">
        <v>3</v>
      </c>
      <c r="T721" s="17" t="s">
        <v>3990</v>
      </c>
      <c r="U721" s="17" t="s">
        <v>3991</v>
      </c>
      <c r="V721" s="17">
        <v>0</v>
      </c>
      <c r="W721" s="17" t="s">
        <v>1020</v>
      </c>
      <c r="X721" s="17">
        <v>1.7739</v>
      </c>
      <c r="Y721" s="17">
        <v>5</v>
      </c>
      <c r="Z721" s="17">
        <v>2017</v>
      </c>
      <c r="AA721" s="17" t="s">
        <v>23</v>
      </c>
      <c r="AB721" s="17" t="s">
        <v>1036</v>
      </c>
    </row>
    <row r="722" spans="1:28" x14ac:dyDescent="0.25">
      <c r="A722" s="17">
        <v>1292</v>
      </c>
      <c r="B722" s="17" t="s">
        <v>3992</v>
      </c>
      <c r="C722" s="19">
        <v>42684</v>
      </c>
      <c r="D722" s="19">
        <v>42686</v>
      </c>
      <c r="E722" s="17" t="s">
        <v>2</v>
      </c>
      <c r="F722" s="17" t="s">
        <v>3188</v>
      </c>
      <c r="G722" s="17" t="s">
        <v>150</v>
      </c>
      <c r="H722" s="17" t="s">
        <v>10</v>
      </c>
      <c r="I722" s="17" t="s">
        <v>671</v>
      </c>
      <c r="J722" s="17" t="s">
        <v>869</v>
      </c>
      <c r="K722" s="17" t="s">
        <v>908</v>
      </c>
      <c r="L722" s="17">
        <v>94122</v>
      </c>
      <c r="M722" s="17" t="s">
        <v>957</v>
      </c>
      <c r="N722" s="17" t="s">
        <v>2341</v>
      </c>
      <c r="O722" s="17" t="s">
        <v>960</v>
      </c>
      <c r="P722" s="17" t="s">
        <v>965</v>
      </c>
      <c r="Q722" s="17" t="s">
        <v>2342</v>
      </c>
      <c r="R722" s="17">
        <v>32.4</v>
      </c>
      <c r="S722" s="17">
        <v>5</v>
      </c>
      <c r="T722" s="17" t="s">
        <v>1066</v>
      </c>
      <c r="U722" s="17" t="s">
        <v>1454</v>
      </c>
      <c r="V722" s="17">
        <v>0</v>
      </c>
      <c r="W722" s="17" t="s">
        <v>1020</v>
      </c>
      <c r="X722" s="17">
        <v>15.552</v>
      </c>
      <c r="Y722" s="17">
        <v>2</v>
      </c>
      <c r="Z722" s="17">
        <v>2016</v>
      </c>
      <c r="AA722" s="17" t="s">
        <v>21</v>
      </c>
      <c r="AB722" s="17" t="s">
        <v>1021</v>
      </c>
    </row>
    <row r="723" spans="1:28" x14ac:dyDescent="0.25">
      <c r="A723" s="17">
        <v>1480</v>
      </c>
      <c r="B723" s="17" t="s">
        <v>3993</v>
      </c>
      <c r="C723" s="19">
        <v>42706</v>
      </c>
      <c r="D723" s="19">
        <v>42712</v>
      </c>
      <c r="E723" s="17" t="s">
        <v>5</v>
      </c>
      <c r="F723" s="17" t="s">
        <v>3994</v>
      </c>
      <c r="G723" s="17" t="s">
        <v>472</v>
      </c>
      <c r="H723" s="17" t="s">
        <v>8</v>
      </c>
      <c r="I723" s="17" t="s">
        <v>671</v>
      </c>
      <c r="J723" s="17" t="s">
        <v>869</v>
      </c>
      <c r="K723" s="17" t="s">
        <v>908</v>
      </c>
      <c r="L723" s="17">
        <v>94122</v>
      </c>
      <c r="M723" s="17" t="s">
        <v>957</v>
      </c>
      <c r="N723" s="17" t="s">
        <v>3995</v>
      </c>
      <c r="O723" s="17" t="s">
        <v>960</v>
      </c>
      <c r="P723" s="17" t="s">
        <v>965</v>
      </c>
      <c r="Q723" s="17" t="s">
        <v>3996</v>
      </c>
      <c r="R723" s="17">
        <v>25.92</v>
      </c>
      <c r="S723" s="17">
        <v>4</v>
      </c>
      <c r="T723" s="17" t="s">
        <v>1066</v>
      </c>
      <c r="U723" s="17" t="s">
        <v>2840</v>
      </c>
      <c r="V723" s="17">
        <v>0</v>
      </c>
      <c r="W723" s="17" t="s">
        <v>1020</v>
      </c>
      <c r="X723" s="17">
        <v>12.441599999999999</v>
      </c>
      <c r="Y723" s="17">
        <v>6</v>
      </c>
      <c r="Z723" s="17">
        <v>2016</v>
      </c>
      <c r="AA723" s="17" t="s">
        <v>14</v>
      </c>
      <c r="AB723" s="17" t="s">
        <v>1021</v>
      </c>
    </row>
    <row r="724" spans="1:28" x14ac:dyDescent="0.25">
      <c r="A724" s="17">
        <v>1481</v>
      </c>
      <c r="B724" s="17" t="s">
        <v>3993</v>
      </c>
      <c r="C724" s="19">
        <v>42706</v>
      </c>
      <c r="D724" s="19">
        <v>42712</v>
      </c>
      <c r="E724" s="17" t="s">
        <v>5</v>
      </c>
      <c r="F724" s="17" t="s">
        <v>3994</v>
      </c>
      <c r="G724" s="17" t="s">
        <v>472</v>
      </c>
      <c r="H724" s="17" t="s">
        <v>8</v>
      </c>
      <c r="I724" s="17" t="s">
        <v>671</v>
      </c>
      <c r="J724" s="17" t="s">
        <v>869</v>
      </c>
      <c r="K724" s="17" t="s">
        <v>908</v>
      </c>
      <c r="L724" s="17">
        <v>94122</v>
      </c>
      <c r="M724" s="17" t="s">
        <v>957</v>
      </c>
      <c r="N724" s="17" t="s">
        <v>3997</v>
      </c>
      <c r="O724" s="17" t="s">
        <v>960</v>
      </c>
      <c r="P724" s="17" t="s">
        <v>965</v>
      </c>
      <c r="Q724" s="17" t="s">
        <v>3998</v>
      </c>
      <c r="R724" s="17">
        <v>40.46</v>
      </c>
      <c r="S724" s="17">
        <v>7</v>
      </c>
      <c r="T724" s="17" t="s">
        <v>2263</v>
      </c>
      <c r="U724" s="17" t="s">
        <v>3999</v>
      </c>
      <c r="V724" s="17">
        <v>0</v>
      </c>
      <c r="W724" s="17" t="s">
        <v>1020</v>
      </c>
      <c r="X724" s="17">
        <v>19.825399999999998</v>
      </c>
      <c r="Y724" s="17">
        <v>6</v>
      </c>
      <c r="Z724" s="17">
        <v>2016</v>
      </c>
      <c r="AA724" s="17" t="s">
        <v>14</v>
      </c>
      <c r="AB724" s="17" t="s">
        <v>1021</v>
      </c>
    </row>
    <row r="725" spans="1:28" x14ac:dyDescent="0.25">
      <c r="A725" s="17">
        <v>1482</v>
      </c>
      <c r="B725" s="17" t="s">
        <v>3993</v>
      </c>
      <c r="C725" s="19">
        <v>42706</v>
      </c>
      <c r="D725" s="19">
        <v>42712</v>
      </c>
      <c r="E725" s="17" t="s">
        <v>5</v>
      </c>
      <c r="F725" s="17" t="s">
        <v>3994</v>
      </c>
      <c r="G725" s="17" t="s">
        <v>472</v>
      </c>
      <c r="H725" s="17" t="s">
        <v>8</v>
      </c>
      <c r="I725" s="17" t="s">
        <v>671</v>
      </c>
      <c r="J725" s="17" t="s">
        <v>869</v>
      </c>
      <c r="K725" s="17" t="s">
        <v>908</v>
      </c>
      <c r="L725" s="17">
        <v>94122</v>
      </c>
      <c r="M725" s="17" t="s">
        <v>957</v>
      </c>
      <c r="N725" s="17" t="s">
        <v>4000</v>
      </c>
      <c r="O725" s="17" t="s">
        <v>960</v>
      </c>
      <c r="P725" s="17" t="s">
        <v>977</v>
      </c>
      <c r="Q725" s="17" t="s">
        <v>4001</v>
      </c>
      <c r="R725" s="17">
        <v>33.869999999999997</v>
      </c>
      <c r="S725" s="17">
        <v>3</v>
      </c>
      <c r="T725" s="17" t="s">
        <v>4002</v>
      </c>
      <c r="U725" s="17" t="s">
        <v>4003</v>
      </c>
      <c r="V725" s="17">
        <v>0</v>
      </c>
      <c r="W725" s="17" t="s">
        <v>1020</v>
      </c>
      <c r="X725" s="17">
        <v>8.8062000000000005</v>
      </c>
      <c r="Y725" s="17">
        <v>6</v>
      </c>
      <c r="Z725" s="17">
        <v>2016</v>
      </c>
      <c r="AA725" s="17" t="s">
        <v>14</v>
      </c>
      <c r="AB725" s="17" t="s">
        <v>1021</v>
      </c>
    </row>
    <row r="726" spans="1:28" x14ac:dyDescent="0.25">
      <c r="A726" s="17">
        <v>1707</v>
      </c>
      <c r="B726" s="17" t="s">
        <v>4004</v>
      </c>
      <c r="C726" s="19">
        <v>43038</v>
      </c>
      <c r="D726" s="19">
        <v>43044</v>
      </c>
      <c r="E726" s="17" t="s">
        <v>5</v>
      </c>
      <c r="F726" s="17" t="s">
        <v>4005</v>
      </c>
      <c r="G726" s="17" t="s">
        <v>303</v>
      </c>
      <c r="H726" s="17" t="s">
        <v>8</v>
      </c>
      <c r="I726" s="17" t="s">
        <v>671</v>
      </c>
      <c r="J726" s="17" t="s">
        <v>869</v>
      </c>
      <c r="K726" s="17" t="s">
        <v>908</v>
      </c>
      <c r="L726" s="17">
        <v>94122</v>
      </c>
      <c r="M726" s="17" t="s">
        <v>957</v>
      </c>
      <c r="N726" s="17" t="s">
        <v>4006</v>
      </c>
      <c r="O726" s="17" t="s">
        <v>960</v>
      </c>
      <c r="P726" s="17" t="s">
        <v>1266</v>
      </c>
      <c r="Q726" s="17" t="s">
        <v>4007</v>
      </c>
      <c r="R726" s="17">
        <v>43.86</v>
      </c>
      <c r="S726" s="17">
        <v>6</v>
      </c>
      <c r="T726" s="17" t="s">
        <v>2237</v>
      </c>
      <c r="U726" s="17" t="s">
        <v>4008</v>
      </c>
      <c r="V726" s="17">
        <v>0</v>
      </c>
      <c r="W726" s="17" t="s">
        <v>1020</v>
      </c>
      <c r="X726" s="17">
        <v>20.6142</v>
      </c>
      <c r="Y726" s="17">
        <v>6</v>
      </c>
      <c r="Z726" s="17">
        <v>2017</v>
      </c>
      <c r="AA726" s="17" t="s">
        <v>22</v>
      </c>
      <c r="AB726" s="17" t="s">
        <v>1036</v>
      </c>
    </row>
    <row r="727" spans="1:28" x14ac:dyDescent="0.25">
      <c r="A727" s="17">
        <v>1709</v>
      </c>
      <c r="B727" s="17" t="s">
        <v>4004</v>
      </c>
      <c r="C727" s="19">
        <v>43038</v>
      </c>
      <c r="D727" s="19">
        <v>43044</v>
      </c>
      <c r="E727" s="17" t="s">
        <v>5</v>
      </c>
      <c r="F727" s="17" t="s">
        <v>4005</v>
      </c>
      <c r="G727" s="17" t="s">
        <v>303</v>
      </c>
      <c r="H727" s="17" t="s">
        <v>8</v>
      </c>
      <c r="I727" s="17" t="s">
        <v>671</v>
      </c>
      <c r="J727" s="17" t="s">
        <v>869</v>
      </c>
      <c r="K727" s="17" t="s">
        <v>908</v>
      </c>
      <c r="L727" s="17">
        <v>94122</v>
      </c>
      <c r="M727" s="17" t="s">
        <v>957</v>
      </c>
      <c r="N727" s="17" t="s">
        <v>4009</v>
      </c>
      <c r="O727" s="17" t="s">
        <v>960</v>
      </c>
      <c r="P727" s="17" t="s">
        <v>965</v>
      </c>
      <c r="Q727" s="17" t="s">
        <v>4010</v>
      </c>
      <c r="R727" s="17">
        <v>7.42</v>
      </c>
      <c r="S727" s="17">
        <v>2</v>
      </c>
      <c r="T727" s="17" t="s">
        <v>4011</v>
      </c>
      <c r="U727" s="17" t="s">
        <v>4011</v>
      </c>
      <c r="V727" s="17">
        <v>0</v>
      </c>
      <c r="W727" s="17" t="s">
        <v>1020</v>
      </c>
      <c r="X727" s="17">
        <v>3.71</v>
      </c>
      <c r="Y727" s="17">
        <v>6</v>
      </c>
      <c r="Z727" s="17">
        <v>2017</v>
      </c>
      <c r="AA727" s="17" t="s">
        <v>22</v>
      </c>
      <c r="AB727" s="17" t="s">
        <v>1036</v>
      </c>
    </row>
    <row r="728" spans="1:28" x14ac:dyDescent="0.25">
      <c r="A728" s="17">
        <v>1711</v>
      </c>
      <c r="B728" s="17" t="s">
        <v>4004</v>
      </c>
      <c r="C728" s="19">
        <v>43038</v>
      </c>
      <c r="D728" s="19">
        <v>43044</v>
      </c>
      <c r="E728" s="17" t="s">
        <v>5</v>
      </c>
      <c r="F728" s="17" t="s">
        <v>4005</v>
      </c>
      <c r="G728" s="17" t="s">
        <v>303</v>
      </c>
      <c r="H728" s="17" t="s">
        <v>8</v>
      </c>
      <c r="I728" s="17" t="s">
        <v>671</v>
      </c>
      <c r="J728" s="17" t="s">
        <v>869</v>
      </c>
      <c r="K728" s="17" t="s">
        <v>908</v>
      </c>
      <c r="L728" s="17">
        <v>94122</v>
      </c>
      <c r="M728" s="17" t="s">
        <v>957</v>
      </c>
      <c r="N728" s="17" t="s">
        <v>3198</v>
      </c>
      <c r="O728" s="17" t="s">
        <v>960</v>
      </c>
      <c r="P728" s="17" t="s">
        <v>1032</v>
      </c>
      <c r="Q728" s="17" t="s">
        <v>3199</v>
      </c>
      <c r="R728" s="17">
        <v>19.899999999999999</v>
      </c>
      <c r="S728" s="17">
        <v>5</v>
      </c>
      <c r="T728" s="17" t="s">
        <v>3200</v>
      </c>
      <c r="U728" s="17" t="s">
        <v>3201</v>
      </c>
      <c r="V728" s="17">
        <v>0</v>
      </c>
      <c r="W728" s="17" t="s">
        <v>1020</v>
      </c>
      <c r="X728" s="17">
        <v>6.5670000000000002</v>
      </c>
      <c r="Y728" s="17">
        <v>6</v>
      </c>
      <c r="Z728" s="17">
        <v>2017</v>
      </c>
      <c r="AA728" s="17" t="s">
        <v>22</v>
      </c>
      <c r="AB728" s="17" t="s">
        <v>1036</v>
      </c>
    </row>
    <row r="729" spans="1:28" x14ac:dyDescent="0.25">
      <c r="A729" s="17">
        <v>1712</v>
      </c>
      <c r="B729" s="17" t="s">
        <v>4004</v>
      </c>
      <c r="C729" s="19">
        <v>43038</v>
      </c>
      <c r="D729" s="19">
        <v>43044</v>
      </c>
      <c r="E729" s="17" t="s">
        <v>5</v>
      </c>
      <c r="F729" s="17" t="s">
        <v>4005</v>
      </c>
      <c r="G729" s="17" t="s">
        <v>303</v>
      </c>
      <c r="H729" s="17" t="s">
        <v>8</v>
      </c>
      <c r="I729" s="17" t="s">
        <v>671</v>
      </c>
      <c r="J729" s="17" t="s">
        <v>869</v>
      </c>
      <c r="K729" s="17" t="s">
        <v>908</v>
      </c>
      <c r="L729" s="17">
        <v>94122</v>
      </c>
      <c r="M729" s="17" t="s">
        <v>957</v>
      </c>
      <c r="N729" s="17" t="s">
        <v>4012</v>
      </c>
      <c r="O729" s="17" t="s">
        <v>960</v>
      </c>
      <c r="P729" s="17" t="s">
        <v>973</v>
      </c>
      <c r="Q729" s="17" t="s">
        <v>4013</v>
      </c>
      <c r="R729" s="17">
        <v>1702.12</v>
      </c>
      <c r="S729" s="17">
        <v>14</v>
      </c>
      <c r="T729" s="17" t="s">
        <v>4014</v>
      </c>
      <c r="U729" s="17" t="s">
        <v>4015</v>
      </c>
      <c r="V729" s="17">
        <v>0</v>
      </c>
      <c r="W729" s="17" t="s">
        <v>1020</v>
      </c>
      <c r="X729" s="17">
        <v>510.63600000000002</v>
      </c>
      <c r="Y729" s="17">
        <v>6</v>
      </c>
      <c r="Z729" s="17">
        <v>2017</v>
      </c>
      <c r="AA729" s="17" t="s">
        <v>22</v>
      </c>
      <c r="AB729" s="17" t="s">
        <v>1036</v>
      </c>
    </row>
    <row r="730" spans="1:28" x14ac:dyDescent="0.25">
      <c r="A730" s="17">
        <v>1738</v>
      </c>
      <c r="B730" s="17" t="s">
        <v>3823</v>
      </c>
      <c r="C730" s="19">
        <v>42250</v>
      </c>
      <c r="D730" s="19">
        <v>42256</v>
      </c>
      <c r="E730" s="17" t="s">
        <v>5</v>
      </c>
      <c r="F730" s="17" t="s">
        <v>3824</v>
      </c>
      <c r="G730" s="17" t="s">
        <v>191</v>
      </c>
      <c r="H730" s="17" t="s">
        <v>9</v>
      </c>
      <c r="I730" s="17" t="s">
        <v>671</v>
      </c>
      <c r="J730" s="17" t="s">
        <v>869</v>
      </c>
      <c r="K730" s="17" t="s">
        <v>908</v>
      </c>
      <c r="L730" s="17">
        <v>94122</v>
      </c>
      <c r="M730" s="17" t="s">
        <v>957</v>
      </c>
      <c r="N730" s="17" t="s">
        <v>4016</v>
      </c>
      <c r="O730" s="17" t="s">
        <v>960</v>
      </c>
      <c r="P730" s="17" t="s">
        <v>977</v>
      </c>
      <c r="Q730" s="17" t="s">
        <v>4017</v>
      </c>
      <c r="R730" s="17">
        <v>31.44</v>
      </c>
      <c r="S730" s="17">
        <v>3</v>
      </c>
      <c r="T730" s="17" t="s">
        <v>1650</v>
      </c>
      <c r="U730" s="17" t="s">
        <v>4018</v>
      </c>
      <c r="V730" s="17">
        <v>0</v>
      </c>
      <c r="W730" s="17" t="s">
        <v>1020</v>
      </c>
      <c r="X730" s="17">
        <v>8.4887999999999995</v>
      </c>
      <c r="Y730" s="17">
        <v>6</v>
      </c>
      <c r="Z730" s="17">
        <v>2015</v>
      </c>
      <c r="AA730" s="17" t="s">
        <v>23</v>
      </c>
      <c r="AB730" s="17" t="s">
        <v>1061</v>
      </c>
    </row>
    <row r="731" spans="1:28" x14ac:dyDescent="0.25">
      <c r="A731" s="17">
        <v>1753</v>
      </c>
      <c r="B731" s="17" t="s">
        <v>4019</v>
      </c>
      <c r="C731" s="19">
        <v>43071</v>
      </c>
      <c r="D731" s="19">
        <v>43074</v>
      </c>
      <c r="E731" s="17" t="s">
        <v>2</v>
      </c>
      <c r="F731" s="17" t="s">
        <v>2074</v>
      </c>
      <c r="G731" s="17" t="s">
        <v>660</v>
      </c>
      <c r="H731" s="17" t="s">
        <v>9</v>
      </c>
      <c r="I731" s="17" t="s">
        <v>671</v>
      </c>
      <c r="J731" s="17" t="s">
        <v>869</v>
      </c>
      <c r="K731" s="17" t="s">
        <v>908</v>
      </c>
      <c r="L731" s="17">
        <v>94122</v>
      </c>
      <c r="M731" s="17" t="s">
        <v>957</v>
      </c>
      <c r="N731" s="17" t="s">
        <v>1532</v>
      </c>
      <c r="O731" s="17" t="s">
        <v>960</v>
      </c>
      <c r="P731" s="17" t="s">
        <v>977</v>
      </c>
      <c r="Q731" s="17" t="s">
        <v>1533</v>
      </c>
      <c r="R731" s="17">
        <v>559.62</v>
      </c>
      <c r="S731" s="17">
        <v>9</v>
      </c>
      <c r="T731" s="17" t="s">
        <v>1534</v>
      </c>
      <c r="U731" s="17" t="s">
        <v>4020</v>
      </c>
      <c r="V731" s="17">
        <v>0</v>
      </c>
      <c r="W731" s="17" t="s">
        <v>1020</v>
      </c>
      <c r="X731" s="17">
        <v>151.09739999999999</v>
      </c>
      <c r="Y731" s="17">
        <v>3</v>
      </c>
      <c r="Z731" s="17">
        <v>2017</v>
      </c>
      <c r="AA731" s="17" t="s">
        <v>14</v>
      </c>
      <c r="AB731" s="17" t="s">
        <v>1036</v>
      </c>
    </row>
    <row r="732" spans="1:28" x14ac:dyDescent="0.25">
      <c r="A732" s="17">
        <v>1754</v>
      </c>
      <c r="B732" s="17" t="s">
        <v>4019</v>
      </c>
      <c r="C732" s="19">
        <v>43071</v>
      </c>
      <c r="D732" s="19">
        <v>43074</v>
      </c>
      <c r="E732" s="17" t="s">
        <v>2</v>
      </c>
      <c r="F732" s="17" t="s">
        <v>2074</v>
      </c>
      <c r="G732" s="17" t="s">
        <v>660</v>
      </c>
      <c r="H732" s="17" t="s">
        <v>9</v>
      </c>
      <c r="I732" s="17" t="s">
        <v>671</v>
      </c>
      <c r="J732" s="17" t="s">
        <v>869</v>
      </c>
      <c r="K732" s="17" t="s">
        <v>908</v>
      </c>
      <c r="L732" s="17">
        <v>94122</v>
      </c>
      <c r="M732" s="17" t="s">
        <v>957</v>
      </c>
      <c r="N732" s="17" t="s">
        <v>3511</v>
      </c>
      <c r="O732" s="17" t="s">
        <v>960</v>
      </c>
      <c r="P732" s="17" t="s">
        <v>965</v>
      </c>
      <c r="Q732" s="17" t="s">
        <v>3512</v>
      </c>
      <c r="R732" s="17">
        <v>109.92</v>
      </c>
      <c r="S732" s="17">
        <v>2</v>
      </c>
      <c r="T732" s="17" t="s">
        <v>1772</v>
      </c>
      <c r="U732" s="17" t="s">
        <v>3513</v>
      </c>
      <c r="V732" s="17">
        <v>0</v>
      </c>
      <c r="W732" s="17" t="s">
        <v>1020</v>
      </c>
      <c r="X732" s="17">
        <v>53.860799999999998</v>
      </c>
      <c r="Y732" s="17">
        <v>3</v>
      </c>
      <c r="Z732" s="17">
        <v>2017</v>
      </c>
      <c r="AA732" s="17" t="s">
        <v>14</v>
      </c>
      <c r="AB732" s="17" t="s">
        <v>1036</v>
      </c>
    </row>
    <row r="733" spans="1:28" x14ac:dyDescent="0.25">
      <c r="A733" s="17">
        <v>1755</v>
      </c>
      <c r="B733" s="17" t="s">
        <v>4019</v>
      </c>
      <c r="C733" s="19">
        <v>43071</v>
      </c>
      <c r="D733" s="19">
        <v>43074</v>
      </c>
      <c r="E733" s="17" t="s">
        <v>2</v>
      </c>
      <c r="F733" s="17" t="s">
        <v>2074</v>
      </c>
      <c r="G733" s="17" t="s">
        <v>660</v>
      </c>
      <c r="H733" s="17" t="s">
        <v>9</v>
      </c>
      <c r="I733" s="17" t="s">
        <v>671</v>
      </c>
      <c r="J733" s="17" t="s">
        <v>869</v>
      </c>
      <c r="K733" s="17" t="s">
        <v>908</v>
      </c>
      <c r="L733" s="17">
        <v>94122</v>
      </c>
      <c r="M733" s="17" t="s">
        <v>957</v>
      </c>
      <c r="N733" s="17" t="s">
        <v>4021</v>
      </c>
      <c r="O733" s="17" t="s">
        <v>960</v>
      </c>
      <c r="P733" s="17" t="s">
        <v>965</v>
      </c>
      <c r="Q733" s="17" t="s">
        <v>4022</v>
      </c>
      <c r="R733" s="17">
        <v>8.56</v>
      </c>
      <c r="S733" s="17">
        <v>2</v>
      </c>
      <c r="T733" s="17" t="s">
        <v>1272</v>
      </c>
      <c r="U733" s="17" t="s">
        <v>4023</v>
      </c>
      <c r="V733" s="17">
        <v>0</v>
      </c>
      <c r="W733" s="17" t="s">
        <v>1020</v>
      </c>
      <c r="X733" s="17">
        <v>3.8519999999999999</v>
      </c>
      <c r="Y733" s="17">
        <v>3</v>
      </c>
      <c r="Z733" s="17">
        <v>2017</v>
      </c>
      <c r="AA733" s="17" t="s">
        <v>14</v>
      </c>
      <c r="AB733" s="17" t="s">
        <v>1036</v>
      </c>
    </row>
    <row r="734" spans="1:28" x14ac:dyDescent="0.25">
      <c r="A734" s="17">
        <v>1871</v>
      </c>
      <c r="B734" s="17" t="s">
        <v>4024</v>
      </c>
      <c r="C734" s="19">
        <v>41841</v>
      </c>
      <c r="D734" s="19">
        <v>41845</v>
      </c>
      <c r="E734" s="17" t="s">
        <v>5</v>
      </c>
      <c r="F734" s="17" t="s">
        <v>4025</v>
      </c>
      <c r="G734" s="17" t="s">
        <v>462</v>
      </c>
      <c r="H734" s="17" t="s">
        <v>9</v>
      </c>
      <c r="I734" s="17" t="s">
        <v>671</v>
      </c>
      <c r="J734" s="17" t="s">
        <v>869</v>
      </c>
      <c r="K734" s="17" t="s">
        <v>908</v>
      </c>
      <c r="L734" s="17">
        <v>94122</v>
      </c>
      <c r="M734" s="17" t="s">
        <v>957</v>
      </c>
      <c r="N734" s="17" t="s">
        <v>2511</v>
      </c>
      <c r="O734" s="17" t="s">
        <v>960</v>
      </c>
      <c r="P734" s="17" t="s">
        <v>1032</v>
      </c>
      <c r="Q734" s="17" t="s">
        <v>2512</v>
      </c>
      <c r="R734" s="17">
        <v>99.2</v>
      </c>
      <c r="S734" s="17">
        <v>5</v>
      </c>
      <c r="T734" s="17" t="s">
        <v>1355</v>
      </c>
      <c r="U734" s="17" t="s">
        <v>2513</v>
      </c>
      <c r="V734" s="17">
        <v>0</v>
      </c>
      <c r="W734" s="17" t="s">
        <v>1020</v>
      </c>
      <c r="X734" s="17">
        <v>25.792000000000002</v>
      </c>
      <c r="Y734" s="17">
        <v>4</v>
      </c>
      <c r="Z734" s="17">
        <v>2014</v>
      </c>
      <c r="AA734" s="17" t="s">
        <v>17</v>
      </c>
      <c r="AB734" s="17" t="s">
        <v>1079</v>
      </c>
    </row>
    <row r="735" spans="1:28" x14ac:dyDescent="0.25">
      <c r="A735" s="17">
        <v>2231</v>
      </c>
      <c r="B735" s="17" t="s">
        <v>4026</v>
      </c>
      <c r="C735" s="19">
        <v>41729</v>
      </c>
      <c r="D735" s="19">
        <v>41734</v>
      </c>
      <c r="E735" s="17" t="s">
        <v>5</v>
      </c>
      <c r="F735" s="17" t="s">
        <v>3081</v>
      </c>
      <c r="G735" s="17" t="s">
        <v>44</v>
      </c>
      <c r="H735" s="17" t="s">
        <v>8</v>
      </c>
      <c r="I735" s="17" t="s">
        <v>671</v>
      </c>
      <c r="J735" s="17" t="s">
        <v>869</v>
      </c>
      <c r="K735" s="17" t="s">
        <v>908</v>
      </c>
      <c r="L735" s="17">
        <v>94122</v>
      </c>
      <c r="M735" s="17" t="s">
        <v>957</v>
      </c>
      <c r="N735" s="17" t="s">
        <v>1586</v>
      </c>
      <c r="O735" s="17" t="s">
        <v>960</v>
      </c>
      <c r="P735" s="17" t="s">
        <v>973</v>
      </c>
      <c r="Q735" s="17" t="s">
        <v>1587</v>
      </c>
      <c r="R735" s="17">
        <v>52.98</v>
      </c>
      <c r="S735" s="17">
        <v>2</v>
      </c>
      <c r="T735" s="17" t="s">
        <v>1588</v>
      </c>
      <c r="U735" s="17" t="s">
        <v>4027</v>
      </c>
      <c r="V735" s="17">
        <v>0</v>
      </c>
      <c r="W735" s="17" t="s">
        <v>1020</v>
      </c>
      <c r="X735" s="17">
        <v>14.8344</v>
      </c>
      <c r="Y735" s="17">
        <v>5</v>
      </c>
      <c r="Z735" s="17">
        <v>2014</v>
      </c>
      <c r="AA735" s="17" t="s">
        <v>19</v>
      </c>
      <c r="AB735" s="17" t="s">
        <v>1079</v>
      </c>
    </row>
    <row r="736" spans="1:28" x14ac:dyDescent="0.25">
      <c r="A736" s="17">
        <v>2259</v>
      </c>
      <c r="B736" s="17" t="s">
        <v>4028</v>
      </c>
      <c r="C736" s="19">
        <v>42902</v>
      </c>
      <c r="D736" s="19">
        <v>42905</v>
      </c>
      <c r="E736" s="17" t="s">
        <v>2</v>
      </c>
      <c r="F736" s="17" t="s">
        <v>4029</v>
      </c>
      <c r="G736" s="17" t="s">
        <v>650</v>
      </c>
      <c r="H736" s="17" t="s">
        <v>8</v>
      </c>
      <c r="I736" s="17" t="s">
        <v>671</v>
      </c>
      <c r="J736" s="17" t="s">
        <v>869</v>
      </c>
      <c r="K736" s="17" t="s">
        <v>908</v>
      </c>
      <c r="L736" s="17">
        <v>94122</v>
      </c>
      <c r="M736" s="17" t="s">
        <v>957</v>
      </c>
      <c r="N736" s="17" t="s">
        <v>1639</v>
      </c>
      <c r="O736" s="17" t="s">
        <v>960</v>
      </c>
      <c r="P736" s="17" t="s">
        <v>965</v>
      </c>
      <c r="Q736" s="17" t="s">
        <v>1640</v>
      </c>
      <c r="R736" s="17">
        <v>18.54</v>
      </c>
      <c r="S736" s="17">
        <v>2</v>
      </c>
      <c r="T736" s="17" t="s">
        <v>1641</v>
      </c>
      <c r="U736" s="17" t="s">
        <v>4030</v>
      </c>
      <c r="V736" s="17">
        <v>0</v>
      </c>
      <c r="W736" s="17" t="s">
        <v>1020</v>
      </c>
      <c r="X736" s="17">
        <v>8.7138000000000009</v>
      </c>
      <c r="Y736" s="17">
        <v>3</v>
      </c>
      <c r="Z736" s="17">
        <v>2017</v>
      </c>
      <c r="AA736" s="17" t="s">
        <v>18</v>
      </c>
      <c r="AB736" s="17" t="s">
        <v>1036</v>
      </c>
    </row>
    <row r="737" spans="1:28" x14ac:dyDescent="0.25">
      <c r="A737" s="17">
        <v>2408</v>
      </c>
      <c r="B737" s="17" t="s">
        <v>4031</v>
      </c>
      <c r="C737" s="19">
        <v>42755</v>
      </c>
      <c r="D737" s="19">
        <v>42760</v>
      </c>
      <c r="E737" s="17" t="s">
        <v>5</v>
      </c>
      <c r="F737" s="17" t="s">
        <v>4032</v>
      </c>
      <c r="G737" s="17" t="s">
        <v>621</v>
      </c>
      <c r="H737" s="17" t="s">
        <v>8</v>
      </c>
      <c r="I737" s="17" t="s">
        <v>671</v>
      </c>
      <c r="J737" s="17" t="s">
        <v>869</v>
      </c>
      <c r="K737" s="17" t="s">
        <v>908</v>
      </c>
      <c r="L737" s="17">
        <v>94122</v>
      </c>
      <c r="M737" s="17" t="s">
        <v>957</v>
      </c>
      <c r="N737" s="17" t="s">
        <v>2676</v>
      </c>
      <c r="O737" s="17" t="s">
        <v>960</v>
      </c>
      <c r="P737" s="17" t="s">
        <v>1032</v>
      </c>
      <c r="Q737" s="17" t="s">
        <v>1649</v>
      </c>
      <c r="R737" s="17">
        <v>24.2</v>
      </c>
      <c r="S737" s="17">
        <v>5</v>
      </c>
      <c r="T737" s="17" t="s">
        <v>2677</v>
      </c>
      <c r="U737" s="17" t="s">
        <v>4033</v>
      </c>
      <c r="V737" s="17">
        <v>0</v>
      </c>
      <c r="W737" s="17" t="s">
        <v>1020</v>
      </c>
      <c r="X737" s="17">
        <v>7.9859999999999998</v>
      </c>
      <c r="Y737" s="17">
        <v>5</v>
      </c>
      <c r="Z737" s="17">
        <v>2017</v>
      </c>
      <c r="AA737" s="17" t="s">
        <v>16</v>
      </c>
      <c r="AB737" s="17" t="s">
        <v>1036</v>
      </c>
    </row>
    <row r="738" spans="1:28" x14ac:dyDescent="0.25">
      <c r="A738" s="17">
        <v>2505</v>
      </c>
      <c r="B738" s="17" t="s">
        <v>3846</v>
      </c>
      <c r="C738" s="19">
        <v>41845</v>
      </c>
      <c r="D738" s="19">
        <v>41847</v>
      </c>
      <c r="E738" s="17" t="s">
        <v>4</v>
      </c>
      <c r="F738" s="17" t="s">
        <v>3847</v>
      </c>
      <c r="G738" s="17" t="s">
        <v>383</v>
      </c>
      <c r="H738" s="17" t="s">
        <v>8</v>
      </c>
      <c r="I738" s="17" t="s">
        <v>671</v>
      </c>
      <c r="J738" s="17" t="s">
        <v>869</v>
      </c>
      <c r="K738" s="17" t="s">
        <v>908</v>
      </c>
      <c r="L738" s="17">
        <v>94122</v>
      </c>
      <c r="M738" s="17" t="s">
        <v>957</v>
      </c>
      <c r="N738" s="17" t="s">
        <v>4034</v>
      </c>
      <c r="O738" s="17" t="s">
        <v>960</v>
      </c>
      <c r="P738" s="17" t="s">
        <v>977</v>
      </c>
      <c r="Q738" s="17" t="s">
        <v>4035</v>
      </c>
      <c r="R738" s="17">
        <v>53.72</v>
      </c>
      <c r="S738" s="17">
        <v>4</v>
      </c>
      <c r="T738" s="17" t="s">
        <v>4036</v>
      </c>
      <c r="U738" s="17" t="s">
        <v>4037</v>
      </c>
      <c r="V738" s="17">
        <v>0</v>
      </c>
      <c r="W738" s="17" t="s">
        <v>1020</v>
      </c>
      <c r="X738" s="17">
        <v>15.041600000000001</v>
      </c>
      <c r="Y738" s="17">
        <v>2</v>
      </c>
      <c r="Z738" s="17">
        <v>2014</v>
      </c>
      <c r="AA738" s="17" t="s">
        <v>17</v>
      </c>
      <c r="AB738" s="17" t="s">
        <v>1079</v>
      </c>
    </row>
    <row r="739" spans="1:28" x14ac:dyDescent="0.25">
      <c r="A739" s="17">
        <v>2506</v>
      </c>
      <c r="B739" s="17" t="s">
        <v>3846</v>
      </c>
      <c r="C739" s="19">
        <v>41845</v>
      </c>
      <c r="D739" s="19">
        <v>41847</v>
      </c>
      <c r="E739" s="17" t="s">
        <v>4</v>
      </c>
      <c r="F739" s="17" t="s">
        <v>3847</v>
      </c>
      <c r="G739" s="17" t="s">
        <v>383</v>
      </c>
      <c r="H739" s="17" t="s">
        <v>8</v>
      </c>
      <c r="I739" s="17" t="s">
        <v>671</v>
      </c>
      <c r="J739" s="17" t="s">
        <v>869</v>
      </c>
      <c r="K739" s="17" t="s">
        <v>908</v>
      </c>
      <c r="L739" s="17">
        <v>94122</v>
      </c>
      <c r="M739" s="17" t="s">
        <v>957</v>
      </c>
      <c r="N739" s="17" t="s">
        <v>3270</v>
      </c>
      <c r="O739" s="17" t="s">
        <v>960</v>
      </c>
      <c r="P739" s="17" t="s">
        <v>1169</v>
      </c>
      <c r="Q739" s="17" t="s">
        <v>3271</v>
      </c>
      <c r="R739" s="17">
        <v>8187.65</v>
      </c>
      <c r="S739" s="17">
        <v>5</v>
      </c>
      <c r="T739" s="17" t="s">
        <v>3272</v>
      </c>
      <c r="U739" s="17" t="s">
        <v>4038</v>
      </c>
      <c r="V739" s="17">
        <v>0</v>
      </c>
      <c r="W739" s="17" t="s">
        <v>1020</v>
      </c>
      <c r="X739" s="17">
        <v>327.50599999999997</v>
      </c>
      <c r="Y739" s="17">
        <v>2</v>
      </c>
      <c r="Z739" s="17">
        <v>2014</v>
      </c>
      <c r="AA739" s="17" t="s">
        <v>17</v>
      </c>
      <c r="AB739" s="17" t="s">
        <v>1079</v>
      </c>
    </row>
    <row r="740" spans="1:28" x14ac:dyDescent="0.25">
      <c r="A740" s="17">
        <v>2753</v>
      </c>
      <c r="B740" s="17" t="s">
        <v>3857</v>
      </c>
      <c r="C740" s="19">
        <v>42111</v>
      </c>
      <c r="D740" s="19">
        <v>42115</v>
      </c>
      <c r="E740" s="17" t="s">
        <v>5</v>
      </c>
      <c r="F740" s="17" t="s">
        <v>2480</v>
      </c>
      <c r="G740" s="17" t="s">
        <v>2481</v>
      </c>
      <c r="H740" s="17" t="s">
        <v>8</v>
      </c>
      <c r="I740" s="17" t="s">
        <v>671</v>
      </c>
      <c r="J740" s="17" t="s">
        <v>869</v>
      </c>
      <c r="K740" s="17" t="s">
        <v>908</v>
      </c>
      <c r="L740" s="17">
        <v>94122</v>
      </c>
      <c r="M740" s="17" t="s">
        <v>957</v>
      </c>
      <c r="N740" s="17" t="s">
        <v>4039</v>
      </c>
      <c r="O740" s="17" t="s">
        <v>960</v>
      </c>
      <c r="P740" s="17" t="s">
        <v>1032</v>
      </c>
      <c r="Q740" s="17" t="s">
        <v>2981</v>
      </c>
      <c r="R740" s="17">
        <v>5.56</v>
      </c>
      <c r="S740" s="17">
        <v>2</v>
      </c>
      <c r="T740" s="17" t="s">
        <v>2648</v>
      </c>
      <c r="U740" s="17" t="s">
        <v>4040</v>
      </c>
      <c r="V740" s="17">
        <v>0</v>
      </c>
      <c r="W740" s="17" t="s">
        <v>1020</v>
      </c>
      <c r="X740" s="17">
        <v>2.2240000000000002</v>
      </c>
      <c r="Y740" s="17">
        <v>4</v>
      </c>
      <c r="Z740" s="17">
        <v>2015</v>
      </c>
      <c r="AA740" s="17" t="s">
        <v>12</v>
      </c>
      <c r="AB740" s="17" t="s">
        <v>1061</v>
      </c>
    </row>
    <row r="741" spans="1:28" x14ac:dyDescent="0.25">
      <c r="A741" s="17">
        <v>2756</v>
      </c>
      <c r="B741" s="17" t="s">
        <v>3857</v>
      </c>
      <c r="C741" s="19">
        <v>42111</v>
      </c>
      <c r="D741" s="19">
        <v>42115</v>
      </c>
      <c r="E741" s="17" t="s">
        <v>5</v>
      </c>
      <c r="F741" s="17" t="s">
        <v>2480</v>
      </c>
      <c r="G741" s="17" t="s">
        <v>2481</v>
      </c>
      <c r="H741" s="17" t="s">
        <v>8</v>
      </c>
      <c r="I741" s="17" t="s">
        <v>671</v>
      </c>
      <c r="J741" s="17" t="s">
        <v>869</v>
      </c>
      <c r="K741" s="17" t="s">
        <v>908</v>
      </c>
      <c r="L741" s="17">
        <v>94122</v>
      </c>
      <c r="M741" s="17" t="s">
        <v>957</v>
      </c>
      <c r="N741" s="17" t="s">
        <v>2829</v>
      </c>
      <c r="O741" s="17" t="s">
        <v>960</v>
      </c>
      <c r="P741" s="17" t="s">
        <v>973</v>
      </c>
      <c r="Q741" s="17" t="s">
        <v>2830</v>
      </c>
      <c r="R741" s="17">
        <v>1447.65</v>
      </c>
      <c r="S741" s="17">
        <v>5</v>
      </c>
      <c r="T741" s="17" t="s">
        <v>2831</v>
      </c>
      <c r="U741" s="17" t="s">
        <v>4041</v>
      </c>
      <c r="V741" s="17">
        <v>0</v>
      </c>
      <c r="W741" s="17" t="s">
        <v>1020</v>
      </c>
      <c r="X741" s="17">
        <v>419.81849999999997</v>
      </c>
      <c r="Y741" s="17">
        <v>4</v>
      </c>
      <c r="Z741" s="17">
        <v>2015</v>
      </c>
      <c r="AA741" s="17" t="s">
        <v>12</v>
      </c>
      <c r="AB741" s="17" t="s">
        <v>1061</v>
      </c>
    </row>
    <row r="742" spans="1:28" x14ac:dyDescent="0.25">
      <c r="A742" s="17">
        <v>2757</v>
      </c>
      <c r="B742" s="17" t="s">
        <v>3857</v>
      </c>
      <c r="C742" s="19">
        <v>42111</v>
      </c>
      <c r="D742" s="19">
        <v>42115</v>
      </c>
      <c r="E742" s="17" t="s">
        <v>5</v>
      </c>
      <c r="F742" s="17" t="s">
        <v>2480</v>
      </c>
      <c r="G742" s="17" t="s">
        <v>2481</v>
      </c>
      <c r="H742" s="17" t="s">
        <v>8</v>
      </c>
      <c r="I742" s="17" t="s">
        <v>671</v>
      </c>
      <c r="J742" s="17" t="s">
        <v>869</v>
      </c>
      <c r="K742" s="17" t="s">
        <v>908</v>
      </c>
      <c r="L742" s="17">
        <v>94122</v>
      </c>
      <c r="M742" s="17" t="s">
        <v>957</v>
      </c>
      <c r="N742" s="17" t="s">
        <v>4042</v>
      </c>
      <c r="O742" s="17" t="s">
        <v>960</v>
      </c>
      <c r="P742" s="17" t="s">
        <v>965</v>
      </c>
      <c r="Q742" s="17" t="s">
        <v>4043</v>
      </c>
      <c r="R742" s="17">
        <v>11.96</v>
      </c>
      <c r="S742" s="17">
        <v>2</v>
      </c>
      <c r="T742" s="17" t="s">
        <v>1409</v>
      </c>
      <c r="U742" s="17" t="s">
        <v>1572</v>
      </c>
      <c r="V742" s="17">
        <v>0</v>
      </c>
      <c r="W742" s="17" t="s">
        <v>1020</v>
      </c>
      <c r="X742" s="17">
        <v>5.8604000000000003</v>
      </c>
      <c r="Y742" s="17">
        <v>4</v>
      </c>
      <c r="Z742" s="17">
        <v>2015</v>
      </c>
      <c r="AA742" s="17" t="s">
        <v>12</v>
      </c>
      <c r="AB742" s="17" t="s">
        <v>1061</v>
      </c>
    </row>
    <row r="743" spans="1:28" x14ac:dyDescent="0.25">
      <c r="A743" s="17">
        <v>2804</v>
      </c>
      <c r="B743" s="17" t="s">
        <v>4044</v>
      </c>
      <c r="C743" s="19">
        <v>42136</v>
      </c>
      <c r="D743" s="19">
        <v>42140</v>
      </c>
      <c r="E743" s="17" t="s">
        <v>5</v>
      </c>
      <c r="F743" s="17" t="s">
        <v>2885</v>
      </c>
      <c r="G743" s="17" t="s">
        <v>154</v>
      </c>
      <c r="H743" s="17" t="s">
        <v>8</v>
      </c>
      <c r="I743" s="17" t="s">
        <v>671</v>
      </c>
      <c r="J743" s="17" t="s">
        <v>869</v>
      </c>
      <c r="K743" s="17" t="s">
        <v>908</v>
      </c>
      <c r="L743" s="17">
        <v>94122</v>
      </c>
      <c r="M743" s="17" t="s">
        <v>957</v>
      </c>
      <c r="N743" s="17" t="s">
        <v>4021</v>
      </c>
      <c r="O743" s="17" t="s">
        <v>960</v>
      </c>
      <c r="P743" s="17" t="s">
        <v>965</v>
      </c>
      <c r="Q743" s="17" t="s">
        <v>4022</v>
      </c>
      <c r="R743" s="17">
        <v>12.84</v>
      </c>
      <c r="S743" s="17">
        <v>3</v>
      </c>
      <c r="T743" s="17" t="s">
        <v>1272</v>
      </c>
      <c r="U743" s="17" t="s">
        <v>4045</v>
      </c>
      <c r="V743" s="17">
        <v>0</v>
      </c>
      <c r="W743" s="17" t="s">
        <v>1020</v>
      </c>
      <c r="X743" s="17">
        <v>5.7779999999999996</v>
      </c>
      <c r="Y743" s="17">
        <v>4</v>
      </c>
      <c r="Z743" s="17">
        <v>2015</v>
      </c>
      <c r="AA743" s="17" t="s">
        <v>20</v>
      </c>
      <c r="AB743" s="17" t="s">
        <v>1061</v>
      </c>
    </row>
    <row r="744" spans="1:28" x14ac:dyDescent="0.25">
      <c r="A744" s="17">
        <v>2805</v>
      </c>
      <c r="B744" s="17" t="s">
        <v>4044</v>
      </c>
      <c r="C744" s="19">
        <v>42136</v>
      </c>
      <c r="D744" s="19">
        <v>42140</v>
      </c>
      <c r="E744" s="17" t="s">
        <v>5</v>
      </c>
      <c r="F744" s="17" t="s">
        <v>2885</v>
      </c>
      <c r="G744" s="17" t="s">
        <v>154</v>
      </c>
      <c r="H744" s="17" t="s">
        <v>8</v>
      </c>
      <c r="I744" s="17" t="s">
        <v>671</v>
      </c>
      <c r="J744" s="17" t="s">
        <v>869</v>
      </c>
      <c r="K744" s="17" t="s">
        <v>908</v>
      </c>
      <c r="L744" s="17">
        <v>94122</v>
      </c>
      <c r="M744" s="17" t="s">
        <v>957</v>
      </c>
      <c r="N744" s="17" t="s">
        <v>4046</v>
      </c>
      <c r="O744" s="17" t="s">
        <v>960</v>
      </c>
      <c r="P744" s="17" t="s">
        <v>965</v>
      </c>
      <c r="Q744" s="17" t="s">
        <v>4047</v>
      </c>
      <c r="R744" s="17">
        <v>25.68</v>
      </c>
      <c r="S744" s="17">
        <v>6</v>
      </c>
      <c r="T744" s="17" t="s">
        <v>1272</v>
      </c>
      <c r="U744" s="17" t="s">
        <v>4048</v>
      </c>
      <c r="V744" s="17">
        <v>0</v>
      </c>
      <c r="W744" s="17" t="s">
        <v>1020</v>
      </c>
      <c r="X744" s="17">
        <v>11.555999999999999</v>
      </c>
      <c r="Y744" s="17">
        <v>4</v>
      </c>
      <c r="Z744" s="17">
        <v>2015</v>
      </c>
      <c r="AA744" s="17" t="s">
        <v>20</v>
      </c>
      <c r="AB744" s="17" t="s">
        <v>1061</v>
      </c>
    </row>
    <row r="745" spans="1:28" x14ac:dyDescent="0.25">
      <c r="A745" s="17">
        <v>2864</v>
      </c>
      <c r="B745" s="17" t="s">
        <v>4049</v>
      </c>
      <c r="C745" s="19">
        <v>42960</v>
      </c>
      <c r="D745" s="19">
        <v>42960</v>
      </c>
      <c r="E745" s="17" t="s">
        <v>3</v>
      </c>
      <c r="F745" s="17" t="s">
        <v>4050</v>
      </c>
      <c r="G745" s="17" t="s">
        <v>312</v>
      </c>
      <c r="H745" s="17" t="s">
        <v>8</v>
      </c>
      <c r="I745" s="17" t="s">
        <v>671</v>
      </c>
      <c r="J745" s="17" t="s">
        <v>869</v>
      </c>
      <c r="K745" s="17" t="s">
        <v>908</v>
      </c>
      <c r="L745" s="17">
        <v>94122</v>
      </c>
      <c r="M745" s="17" t="s">
        <v>957</v>
      </c>
      <c r="N745" s="17" t="s">
        <v>4016</v>
      </c>
      <c r="O745" s="17" t="s">
        <v>960</v>
      </c>
      <c r="P745" s="17" t="s">
        <v>977</v>
      </c>
      <c r="Q745" s="17" t="s">
        <v>4017</v>
      </c>
      <c r="R745" s="17">
        <v>31.44</v>
      </c>
      <c r="S745" s="17">
        <v>3</v>
      </c>
      <c r="T745" s="17" t="s">
        <v>1650</v>
      </c>
      <c r="U745" s="17" t="s">
        <v>4018</v>
      </c>
      <c r="V745" s="17">
        <v>0</v>
      </c>
      <c r="W745" s="17" t="s">
        <v>1020</v>
      </c>
      <c r="X745" s="17">
        <v>8.4887999999999995</v>
      </c>
      <c r="Y745" s="17">
        <v>0</v>
      </c>
      <c r="Z745" s="17">
        <v>2017</v>
      </c>
      <c r="AA745" s="17" t="s">
        <v>13</v>
      </c>
      <c r="AB745" s="17" t="s">
        <v>1036</v>
      </c>
    </row>
    <row r="746" spans="1:28" x14ac:dyDescent="0.25">
      <c r="A746" s="17">
        <v>2865</v>
      </c>
      <c r="B746" s="17" t="s">
        <v>4049</v>
      </c>
      <c r="C746" s="19">
        <v>42960</v>
      </c>
      <c r="D746" s="19">
        <v>42960</v>
      </c>
      <c r="E746" s="17" t="s">
        <v>3</v>
      </c>
      <c r="F746" s="17" t="s">
        <v>4050</v>
      </c>
      <c r="G746" s="17" t="s">
        <v>312</v>
      </c>
      <c r="H746" s="17" t="s">
        <v>8</v>
      </c>
      <c r="I746" s="17" t="s">
        <v>671</v>
      </c>
      <c r="J746" s="17" t="s">
        <v>869</v>
      </c>
      <c r="K746" s="17" t="s">
        <v>908</v>
      </c>
      <c r="L746" s="17">
        <v>94122</v>
      </c>
      <c r="M746" s="17" t="s">
        <v>957</v>
      </c>
      <c r="N746" s="17" t="s">
        <v>4051</v>
      </c>
      <c r="O746" s="17" t="s">
        <v>960</v>
      </c>
      <c r="P746" s="17" t="s">
        <v>973</v>
      </c>
      <c r="Q746" s="17" t="s">
        <v>2756</v>
      </c>
      <c r="R746" s="17">
        <v>83.79</v>
      </c>
      <c r="S746" s="17">
        <v>7</v>
      </c>
      <c r="T746" s="17" t="s">
        <v>4052</v>
      </c>
      <c r="U746" s="17" t="s">
        <v>4053</v>
      </c>
      <c r="V746" s="17">
        <v>0</v>
      </c>
      <c r="W746" s="17" t="s">
        <v>1020</v>
      </c>
      <c r="X746" s="17">
        <v>22.6233</v>
      </c>
      <c r="Y746" s="17">
        <v>0</v>
      </c>
      <c r="Z746" s="17">
        <v>2017</v>
      </c>
      <c r="AA746" s="17" t="s">
        <v>13</v>
      </c>
      <c r="AB746" s="17" t="s">
        <v>1036</v>
      </c>
    </row>
    <row r="747" spans="1:28" x14ac:dyDescent="0.25">
      <c r="A747" s="17">
        <v>2866</v>
      </c>
      <c r="B747" s="17" t="s">
        <v>4049</v>
      </c>
      <c r="C747" s="19">
        <v>42960</v>
      </c>
      <c r="D747" s="19">
        <v>42960</v>
      </c>
      <c r="E747" s="17" t="s">
        <v>3</v>
      </c>
      <c r="F747" s="17" t="s">
        <v>4050</v>
      </c>
      <c r="G747" s="17" t="s">
        <v>312</v>
      </c>
      <c r="H747" s="17" t="s">
        <v>8</v>
      </c>
      <c r="I747" s="17" t="s">
        <v>671</v>
      </c>
      <c r="J747" s="17" t="s">
        <v>869</v>
      </c>
      <c r="K747" s="17" t="s">
        <v>908</v>
      </c>
      <c r="L747" s="17">
        <v>94122</v>
      </c>
      <c r="M747" s="17" t="s">
        <v>957</v>
      </c>
      <c r="N747" s="17" t="s">
        <v>2531</v>
      </c>
      <c r="O747" s="17" t="s">
        <v>960</v>
      </c>
      <c r="P747" s="17" t="s">
        <v>1032</v>
      </c>
      <c r="Q747" s="17" t="s">
        <v>2532</v>
      </c>
      <c r="R747" s="17">
        <v>59.52</v>
      </c>
      <c r="S747" s="17">
        <v>3</v>
      </c>
      <c r="T747" s="17" t="s">
        <v>1355</v>
      </c>
      <c r="U747" s="17" t="s">
        <v>1356</v>
      </c>
      <c r="V747" s="17">
        <v>0</v>
      </c>
      <c r="W747" s="17" t="s">
        <v>1020</v>
      </c>
      <c r="X747" s="17">
        <v>15.475199999999999</v>
      </c>
      <c r="Y747" s="17">
        <v>0</v>
      </c>
      <c r="Z747" s="17">
        <v>2017</v>
      </c>
      <c r="AA747" s="17" t="s">
        <v>13</v>
      </c>
      <c r="AB747" s="17" t="s">
        <v>1036</v>
      </c>
    </row>
    <row r="748" spans="1:28" x14ac:dyDescent="0.25">
      <c r="A748" s="17">
        <v>2867</v>
      </c>
      <c r="B748" s="17" t="s">
        <v>4049</v>
      </c>
      <c r="C748" s="19">
        <v>42960</v>
      </c>
      <c r="D748" s="19">
        <v>42960</v>
      </c>
      <c r="E748" s="17" t="s">
        <v>3</v>
      </c>
      <c r="F748" s="17" t="s">
        <v>4050</v>
      </c>
      <c r="G748" s="17" t="s">
        <v>312</v>
      </c>
      <c r="H748" s="17" t="s">
        <v>8</v>
      </c>
      <c r="I748" s="17" t="s">
        <v>671</v>
      </c>
      <c r="J748" s="17" t="s">
        <v>869</v>
      </c>
      <c r="K748" s="17" t="s">
        <v>908</v>
      </c>
      <c r="L748" s="17">
        <v>94122</v>
      </c>
      <c r="M748" s="17" t="s">
        <v>957</v>
      </c>
      <c r="N748" s="17" t="s">
        <v>4054</v>
      </c>
      <c r="O748" s="17" t="s">
        <v>960</v>
      </c>
      <c r="P748" s="17" t="s">
        <v>1169</v>
      </c>
      <c r="Q748" s="17" t="s">
        <v>2521</v>
      </c>
      <c r="R748" s="17">
        <v>31.92</v>
      </c>
      <c r="S748" s="17">
        <v>4</v>
      </c>
      <c r="T748" s="17" t="s">
        <v>3399</v>
      </c>
      <c r="U748" s="17" t="s">
        <v>4055</v>
      </c>
      <c r="V748" s="17">
        <v>0</v>
      </c>
      <c r="W748" s="17" t="s">
        <v>1020</v>
      </c>
      <c r="X748" s="17">
        <v>9.2568000000000001</v>
      </c>
      <c r="Y748" s="17">
        <v>0</v>
      </c>
      <c r="Z748" s="17">
        <v>2017</v>
      </c>
      <c r="AA748" s="17" t="s">
        <v>13</v>
      </c>
      <c r="AB748" s="17" t="s">
        <v>1036</v>
      </c>
    </row>
    <row r="749" spans="1:28" x14ac:dyDescent="0.25">
      <c r="A749" s="17">
        <v>3373</v>
      </c>
      <c r="B749" s="17" t="s">
        <v>4056</v>
      </c>
      <c r="C749" s="19">
        <v>43001</v>
      </c>
      <c r="D749" s="19">
        <v>43008</v>
      </c>
      <c r="E749" s="17" t="s">
        <v>5</v>
      </c>
      <c r="F749" s="17" t="s">
        <v>4057</v>
      </c>
      <c r="G749" s="17" t="s">
        <v>116</v>
      </c>
      <c r="H749" s="17" t="s">
        <v>8</v>
      </c>
      <c r="I749" s="17" t="s">
        <v>671</v>
      </c>
      <c r="J749" s="17" t="s">
        <v>869</v>
      </c>
      <c r="K749" s="17" t="s">
        <v>908</v>
      </c>
      <c r="L749" s="17">
        <v>94122</v>
      </c>
      <c r="M749" s="17" t="s">
        <v>957</v>
      </c>
      <c r="N749" s="17" t="s">
        <v>3151</v>
      </c>
      <c r="O749" s="17" t="s">
        <v>960</v>
      </c>
      <c r="P749" s="17" t="s">
        <v>973</v>
      </c>
      <c r="Q749" s="17" t="s">
        <v>3152</v>
      </c>
      <c r="R749" s="17">
        <v>160.96</v>
      </c>
      <c r="S749" s="17">
        <v>2</v>
      </c>
      <c r="T749" s="17" t="s">
        <v>3153</v>
      </c>
      <c r="U749" s="17" t="s">
        <v>4058</v>
      </c>
      <c r="V749" s="17">
        <v>0</v>
      </c>
      <c r="W749" s="17" t="s">
        <v>1020</v>
      </c>
      <c r="X749" s="17">
        <v>48.287999999999997</v>
      </c>
      <c r="Y749" s="17">
        <v>7</v>
      </c>
      <c r="Z749" s="17">
        <v>2017</v>
      </c>
      <c r="AA749" s="17" t="s">
        <v>23</v>
      </c>
      <c r="AB749" s="17" t="s">
        <v>1036</v>
      </c>
    </row>
    <row r="750" spans="1:28" x14ac:dyDescent="0.25">
      <c r="A750" s="17">
        <v>3411</v>
      </c>
      <c r="B750" s="17" t="s">
        <v>4059</v>
      </c>
      <c r="C750" s="19">
        <v>42633</v>
      </c>
      <c r="D750" s="19">
        <v>42637</v>
      </c>
      <c r="E750" s="17" t="s">
        <v>5</v>
      </c>
      <c r="F750" s="17" t="s">
        <v>4060</v>
      </c>
      <c r="G750" s="17" t="s">
        <v>277</v>
      </c>
      <c r="H750" s="17" t="s">
        <v>9</v>
      </c>
      <c r="I750" s="17" t="s">
        <v>671</v>
      </c>
      <c r="J750" s="17" t="s">
        <v>869</v>
      </c>
      <c r="K750" s="17" t="s">
        <v>908</v>
      </c>
      <c r="L750" s="17">
        <v>94122</v>
      </c>
      <c r="M750" s="17" t="s">
        <v>957</v>
      </c>
      <c r="N750" s="17" t="s">
        <v>4061</v>
      </c>
      <c r="O750" s="17" t="s">
        <v>960</v>
      </c>
      <c r="P750" s="17" t="s">
        <v>965</v>
      </c>
      <c r="Q750" s="17" t="s">
        <v>4062</v>
      </c>
      <c r="R750" s="17">
        <v>65.790000000000006</v>
      </c>
      <c r="S750" s="17">
        <v>9</v>
      </c>
      <c r="T750" s="17" t="s">
        <v>2237</v>
      </c>
      <c r="U750" s="17" t="s">
        <v>4063</v>
      </c>
      <c r="V750" s="17">
        <v>0</v>
      </c>
      <c r="W750" s="17" t="s">
        <v>1020</v>
      </c>
      <c r="X750" s="17">
        <v>30.263400000000001</v>
      </c>
      <c r="Y750" s="17">
        <v>4</v>
      </c>
      <c r="Z750" s="17">
        <v>2016</v>
      </c>
      <c r="AA750" s="17" t="s">
        <v>23</v>
      </c>
      <c r="AB750" s="17" t="s">
        <v>1021</v>
      </c>
    </row>
    <row r="751" spans="1:28" x14ac:dyDescent="0.25">
      <c r="A751" s="17">
        <v>3413</v>
      </c>
      <c r="B751" s="17" t="s">
        <v>4059</v>
      </c>
      <c r="C751" s="19">
        <v>42633</v>
      </c>
      <c r="D751" s="19">
        <v>42637</v>
      </c>
      <c r="E751" s="17" t="s">
        <v>5</v>
      </c>
      <c r="F751" s="17" t="s">
        <v>4060</v>
      </c>
      <c r="G751" s="17" t="s">
        <v>277</v>
      </c>
      <c r="H751" s="17" t="s">
        <v>9</v>
      </c>
      <c r="I751" s="17" t="s">
        <v>671</v>
      </c>
      <c r="J751" s="17" t="s">
        <v>869</v>
      </c>
      <c r="K751" s="17" t="s">
        <v>908</v>
      </c>
      <c r="L751" s="17">
        <v>94122</v>
      </c>
      <c r="M751" s="17" t="s">
        <v>957</v>
      </c>
      <c r="N751" s="17" t="s">
        <v>1277</v>
      </c>
      <c r="O751" s="17" t="s">
        <v>960</v>
      </c>
      <c r="P751" s="17" t="s">
        <v>1032</v>
      </c>
      <c r="Q751" s="17" t="s">
        <v>1278</v>
      </c>
      <c r="R751" s="17">
        <v>11.76</v>
      </c>
      <c r="S751" s="17">
        <v>4</v>
      </c>
      <c r="T751" s="17" t="s">
        <v>1039</v>
      </c>
      <c r="U751" s="17" t="s">
        <v>4064</v>
      </c>
      <c r="V751" s="17">
        <v>0</v>
      </c>
      <c r="W751" s="17" t="s">
        <v>1020</v>
      </c>
      <c r="X751" s="17">
        <v>3.1751999999999998</v>
      </c>
      <c r="Y751" s="17">
        <v>4</v>
      </c>
      <c r="Z751" s="17">
        <v>2016</v>
      </c>
      <c r="AA751" s="17" t="s">
        <v>23</v>
      </c>
      <c r="AB751" s="17" t="s">
        <v>1021</v>
      </c>
    </row>
    <row r="752" spans="1:28" x14ac:dyDescent="0.25">
      <c r="A752" s="17">
        <v>3414</v>
      </c>
      <c r="B752" s="17" t="s">
        <v>4059</v>
      </c>
      <c r="C752" s="19">
        <v>42633</v>
      </c>
      <c r="D752" s="19">
        <v>42637</v>
      </c>
      <c r="E752" s="17" t="s">
        <v>5</v>
      </c>
      <c r="F752" s="17" t="s">
        <v>4060</v>
      </c>
      <c r="G752" s="17" t="s">
        <v>277</v>
      </c>
      <c r="H752" s="17" t="s">
        <v>9</v>
      </c>
      <c r="I752" s="17" t="s">
        <v>671</v>
      </c>
      <c r="J752" s="17" t="s">
        <v>869</v>
      </c>
      <c r="K752" s="17" t="s">
        <v>908</v>
      </c>
      <c r="L752" s="17">
        <v>94122</v>
      </c>
      <c r="M752" s="17" t="s">
        <v>957</v>
      </c>
      <c r="N752" s="17" t="s">
        <v>4065</v>
      </c>
      <c r="O752" s="17" t="s">
        <v>960</v>
      </c>
      <c r="P752" s="17" t="s">
        <v>965</v>
      </c>
      <c r="Q752" s="17" t="s">
        <v>4066</v>
      </c>
      <c r="R752" s="17">
        <v>77.52</v>
      </c>
      <c r="S752" s="17">
        <v>2</v>
      </c>
      <c r="T752" s="17" t="s">
        <v>1213</v>
      </c>
      <c r="U752" s="17" t="s">
        <v>4067</v>
      </c>
      <c r="V752" s="17">
        <v>0</v>
      </c>
      <c r="W752" s="17" t="s">
        <v>1020</v>
      </c>
      <c r="X752" s="17">
        <v>37.9848</v>
      </c>
      <c r="Y752" s="17">
        <v>4</v>
      </c>
      <c r="Z752" s="17">
        <v>2016</v>
      </c>
      <c r="AA752" s="17" t="s">
        <v>23</v>
      </c>
      <c r="AB752" s="17" t="s">
        <v>1021</v>
      </c>
    </row>
    <row r="753" spans="1:28" x14ac:dyDescent="0.25">
      <c r="A753" s="17">
        <v>3587</v>
      </c>
      <c r="B753" s="17" t="s">
        <v>4068</v>
      </c>
      <c r="C753" s="19">
        <v>42981</v>
      </c>
      <c r="D753" s="19">
        <v>42986</v>
      </c>
      <c r="E753" s="17" t="s">
        <v>5</v>
      </c>
      <c r="F753" s="17" t="s">
        <v>4069</v>
      </c>
      <c r="G753" s="17" t="s">
        <v>4070</v>
      </c>
      <c r="H753" s="17" t="s">
        <v>9</v>
      </c>
      <c r="I753" s="17" t="s">
        <v>671</v>
      </c>
      <c r="J753" s="17" t="s">
        <v>869</v>
      </c>
      <c r="K753" s="17" t="s">
        <v>908</v>
      </c>
      <c r="L753" s="17">
        <v>94122</v>
      </c>
      <c r="M753" s="17" t="s">
        <v>957</v>
      </c>
      <c r="N753" s="17" t="s">
        <v>3949</v>
      </c>
      <c r="O753" s="17" t="s">
        <v>960</v>
      </c>
      <c r="P753" s="17" t="s">
        <v>1032</v>
      </c>
      <c r="Q753" s="17" t="s">
        <v>3950</v>
      </c>
      <c r="R753" s="17">
        <v>5.96</v>
      </c>
      <c r="S753" s="17">
        <v>2</v>
      </c>
      <c r="T753" s="17" t="s">
        <v>2462</v>
      </c>
      <c r="U753" s="17" t="s">
        <v>4071</v>
      </c>
      <c r="V753" s="17">
        <v>0</v>
      </c>
      <c r="W753" s="17" t="s">
        <v>1020</v>
      </c>
      <c r="X753" s="17">
        <v>1.6688000000000001</v>
      </c>
      <c r="Y753" s="17">
        <v>5</v>
      </c>
      <c r="Z753" s="17">
        <v>2017</v>
      </c>
      <c r="AA753" s="17" t="s">
        <v>23</v>
      </c>
      <c r="AB753" s="17" t="s">
        <v>1036</v>
      </c>
    </row>
    <row r="754" spans="1:28" x14ac:dyDescent="0.25">
      <c r="A754" s="17">
        <v>3855</v>
      </c>
      <c r="B754" s="17" t="s">
        <v>3877</v>
      </c>
      <c r="C754" s="19">
        <v>42892</v>
      </c>
      <c r="D754" s="19">
        <v>42896</v>
      </c>
      <c r="E754" s="17" t="s">
        <v>5</v>
      </c>
      <c r="F754" s="17" t="s">
        <v>1403</v>
      </c>
      <c r="G754" s="17" t="s">
        <v>264</v>
      </c>
      <c r="H754" s="17" t="s">
        <v>10</v>
      </c>
      <c r="I754" s="17" t="s">
        <v>671</v>
      </c>
      <c r="J754" s="17" t="s">
        <v>869</v>
      </c>
      <c r="K754" s="17" t="s">
        <v>908</v>
      </c>
      <c r="L754" s="17">
        <v>94122</v>
      </c>
      <c r="M754" s="17" t="s">
        <v>957</v>
      </c>
      <c r="N754" s="17" t="s">
        <v>4072</v>
      </c>
      <c r="O754" s="17" t="s">
        <v>960</v>
      </c>
      <c r="P754" s="17" t="s">
        <v>977</v>
      </c>
      <c r="Q754" s="17" t="s">
        <v>4073</v>
      </c>
      <c r="R754" s="17">
        <v>26.4</v>
      </c>
      <c r="S754" s="17">
        <v>5</v>
      </c>
      <c r="T754" s="17" t="s">
        <v>1756</v>
      </c>
      <c r="U754" s="17" t="s">
        <v>4074</v>
      </c>
      <c r="V754" s="17">
        <v>0</v>
      </c>
      <c r="W754" s="17" t="s">
        <v>1020</v>
      </c>
      <c r="X754" s="17">
        <v>0</v>
      </c>
      <c r="Y754" s="17">
        <v>4</v>
      </c>
      <c r="Z754" s="17">
        <v>2017</v>
      </c>
      <c r="AA754" s="17" t="s">
        <v>18</v>
      </c>
      <c r="AB754" s="17" t="s">
        <v>1036</v>
      </c>
    </row>
    <row r="755" spans="1:28" x14ac:dyDescent="0.25">
      <c r="A755" s="17">
        <v>4387</v>
      </c>
      <c r="B755" s="17" t="s">
        <v>4075</v>
      </c>
      <c r="C755" s="19">
        <v>42670</v>
      </c>
      <c r="D755" s="19">
        <v>42676</v>
      </c>
      <c r="E755" s="17" t="s">
        <v>5</v>
      </c>
      <c r="F755" s="17" t="s">
        <v>1377</v>
      </c>
      <c r="G755" s="17" t="s">
        <v>85</v>
      </c>
      <c r="H755" s="17" t="s">
        <v>9</v>
      </c>
      <c r="I755" s="17" t="s">
        <v>671</v>
      </c>
      <c r="J755" s="17" t="s">
        <v>869</v>
      </c>
      <c r="K755" s="17" t="s">
        <v>908</v>
      </c>
      <c r="L755" s="17">
        <v>94122</v>
      </c>
      <c r="M755" s="17" t="s">
        <v>957</v>
      </c>
      <c r="N755" s="17" t="s">
        <v>2755</v>
      </c>
      <c r="O755" s="17" t="s">
        <v>960</v>
      </c>
      <c r="P755" s="17" t="s">
        <v>973</v>
      </c>
      <c r="Q755" s="17" t="s">
        <v>2756</v>
      </c>
      <c r="R755" s="17">
        <v>43.92</v>
      </c>
      <c r="S755" s="17">
        <v>4</v>
      </c>
      <c r="T755" s="17" t="s">
        <v>2757</v>
      </c>
      <c r="U755" s="17" t="s">
        <v>2758</v>
      </c>
      <c r="V755" s="17">
        <v>0</v>
      </c>
      <c r="W755" s="17" t="s">
        <v>1020</v>
      </c>
      <c r="X755" s="17">
        <v>11.8584</v>
      </c>
      <c r="Y755" s="17">
        <v>6</v>
      </c>
      <c r="Z755" s="17">
        <v>2016</v>
      </c>
      <c r="AA755" s="17" t="s">
        <v>22</v>
      </c>
      <c r="AB755" s="17" t="s">
        <v>1021</v>
      </c>
    </row>
    <row r="756" spans="1:28" x14ac:dyDescent="0.25">
      <c r="A756" s="17">
        <v>4417</v>
      </c>
      <c r="B756" s="17" t="s">
        <v>4076</v>
      </c>
      <c r="C756" s="19">
        <v>41972</v>
      </c>
      <c r="D756" s="19">
        <v>41979</v>
      </c>
      <c r="E756" s="17" t="s">
        <v>5</v>
      </c>
      <c r="F756" s="17" t="s">
        <v>4077</v>
      </c>
      <c r="G756" s="17" t="s">
        <v>971</v>
      </c>
      <c r="H756" s="17" t="s">
        <v>8</v>
      </c>
      <c r="I756" s="17" t="s">
        <v>671</v>
      </c>
      <c r="J756" s="17" t="s">
        <v>869</v>
      </c>
      <c r="K756" s="17" t="s">
        <v>908</v>
      </c>
      <c r="L756" s="17">
        <v>94122</v>
      </c>
      <c r="M756" s="17" t="s">
        <v>957</v>
      </c>
      <c r="N756" s="17" t="s">
        <v>4078</v>
      </c>
      <c r="O756" s="17" t="s">
        <v>960</v>
      </c>
      <c r="P756" s="17" t="s">
        <v>1075</v>
      </c>
      <c r="Q756" s="17" t="s">
        <v>1076</v>
      </c>
      <c r="R756" s="17">
        <v>30.4</v>
      </c>
      <c r="S756" s="17">
        <v>5</v>
      </c>
      <c r="T756" s="17" t="s">
        <v>4079</v>
      </c>
      <c r="U756" s="17" t="s">
        <v>4080</v>
      </c>
      <c r="V756" s="17">
        <v>0</v>
      </c>
      <c r="W756" s="17" t="s">
        <v>1020</v>
      </c>
      <c r="X756" s="17">
        <v>15.2</v>
      </c>
      <c r="Y756" s="17">
        <v>7</v>
      </c>
      <c r="Z756" s="17">
        <v>2014</v>
      </c>
      <c r="AA756" s="17" t="s">
        <v>21</v>
      </c>
      <c r="AB756" s="17" t="s">
        <v>1079</v>
      </c>
    </row>
    <row r="757" spans="1:28" x14ac:dyDescent="0.25">
      <c r="A757" s="17">
        <v>4554</v>
      </c>
      <c r="B757" s="17" t="s">
        <v>4081</v>
      </c>
      <c r="C757" s="19">
        <v>42000</v>
      </c>
      <c r="D757" s="19">
        <v>42006</v>
      </c>
      <c r="E757" s="17" t="s">
        <v>5</v>
      </c>
      <c r="F757" s="17" t="s">
        <v>2274</v>
      </c>
      <c r="G757" s="17" t="s">
        <v>318</v>
      </c>
      <c r="H757" s="17" t="s">
        <v>8</v>
      </c>
      <c r="I757" s="17" t="s">
        <v>671</v>
      </c>
      <c r="J757" s="17" t="s">
        <v>869</v>
      </c>
      <c r="K757" s="17" t="s">
        <v>908</v>
      </c>
      <c r="L757" s="17">
        <v>94122</v>
      </c>
      <c r="M757" s="17" t="s">
        <v>957</v>
      </c>
      <c r="N757" s="17" t="s">
        <v>3473</v>
      </c>
      <c r="O757" s="17" t="s">
        <v>960</v>
      </c>
      <c r="P757" s="17" t="s">
        <v>965</v>
      </c>
      <c r="Q757" s="17" t="s">
        <v>3474</v>
      </c>
      <c r="R757" s="17">
        <v>12.84</v>
      </c>
      <c r="S757" s="17">
        <v>3</v>
      </c>
      <c r="T757" s="17" t="s">
        <v>1272</v>
      </c>
      <c r="U757" s="17" t="s">
        <v>4045</v>
      </c>
      <c r="V757" s="17">
        <v>0</v>
      </c>
      <c r="W757" s="17" t="s">
        <v>1020</v>
      </c>
      <c r="X757" s="17">
        <v>5.7779999999999996</v>
      </c>
      <c r="Y757" s="17">
        <v>6</v>
      </c>
      <c r="Z757" s="17">
        <v>2014</v>
      </c>
      <c r="AA757" s="17" t="s">
        <v>14</v>
      </c>
      <c r="AB757" s="17" t="s">
        <v>1061</v>
      </c>
    </row>
    <row r="758" spans="1:28" x14ac:dyDescent="0.25">
      <c r="A758" s="17">
        <v>4632</v>
      </c>
      <c r="B758" s="17" t="s">
        <v>3888</v>
      </c>
      <c r="C758" s="19">
        <v>42950</v>
      </c>
      <c r="D758" s="19">
        <v>42955</v>
      </c>
      <c r="E758" s="17" t="s">
        <v>4</v>
      </c>
      <c r="F758" s="17" t="s">
        <v>2068</v>
      </c>
      <c r="G758" s="17" t="s">
        <v>2069</v>
      </c>
      <c r="H758" s="17" t="s">
        <v>8</v>
      </c>
      <c r="I758" s="17" t="s">
        <v>671</v>
      </c>
      <c r="J758" s="17" t="s">
        <v>869</v>
      </c>
      <c r="K758" s="17" t="s">
        <v>908</v>
      </c>
      <c r="L758" s="17">
        <v>94122</v>
      </c>
      <c r="M758" s="17" t="s">
        <v>957</v>
      </c>
      <c r="N758" s="17" t="s">
        <v>1510</v>
      </c>
      <c r="O758" s="17" t="s">
        <v>960</v>
      </c>
      <c r="P758" s="17" t="s">
        <v>1266</v>
      </c>
      <c r="Q758" s="17" t="s">
        <v>1511</v>
      </c>
      <c r="R758" s="17">
        <v>51.75</v>
      </c>
      <c r="S758" s="17">
        <v>5</v>
      </c>
      <c r="T758" s="17" t="s">
        <v>1512</v>
      </c>
      <c r="U758" s="17" t="s">
        <v>4082</v>
      </c>
      <c r="V758" s="17">
        <v>0</v>
      </c>
      <c r="W758" s="17" t="s">
        <v>1020</v>
      </c>
      <c r="X758" s="17">
        <v>24.84</v>
      </c>
      <c r="Y758" s="17">
        <v>5</v>
      </c>
      <c r="Z758" s="17">
        <v>2017</v>
      </c>
      <c r="AA758" s="17" t="s">
        <v>13</v>
      </c>
      <c r="AB758" s="17" t="s">
        <v>1036</v>
      </c>
    </row>
    <row r="759" spans="1:28" x14ac:dyDescent="0.25">
      <c r="A759" s="17">
        <v>4635</v>
      </c>
      <c r="B759" s="17" t="s">
        <v>4083</v>
      </c>
      <c r="C759" s="19">
        <v>42237</v>
      </c>
      <c r="D759" s="19">
        <v>42242</v>
      </c>
      <c r="E759" s="17" t="s">
        <v>5</v>
      </c>
      <c r="F759" s="17" t="s">
        <v>4084</v>
      </c>
      <c r="G759" s="17" t="s">
        <v>194</v>
      </c>
      <c r="H759" s="17" t="s">
        <v>9</v>
      </c>
      <c r="I759" s="17" t="s">
        <v>671</v>
      </c>
      <c r="J759" s="17" t="s">
        <v>869</v>
      </c>
      <c r="K759" s="17" t="s">
        <v>908</v>
      </c>
      <c r="L759" s="17">
        <v>94122</v>
      </c>
      <c r="M759" s="17" t="s">
        <v>957</v>
      </c>
      <c r="N759" s="17" t="s">
        <v>1388</v>
      </c>
      <c r="O759" s="17" t="s">
        <v>960</v>
      </c>
      <c r="P759" s="17" t="s">
        <v>977</v>
      </c>
      <c r="Q759" s="17" t="s">
        <v>1389</v>
      </c>
      <c r="R759" s="17">
        <v>80.98</v>
      </c>
      <c r="S759" s="17">
        <v>1</v>
      </c>
      <c r="T759" s="17" t="s">
        <v>1390</v>
      </c>
      <c r="U759" s="17" t="s">
        <v>4085</v>
      </c>
      <c r="V759" s="17">
        <v>0</v>
      </c>
      <c r="W759" s="17" t="s">
        <v>1020</v>
      </c>
      <c r="X759" s="17">
        <v>3.2391999999999999</v>
      </c>
      <c r="Y759" s="17">
        <v>5</v>
      </c>
      <c r="Z759" s="17">
        <v>2015</v>
      </c>
      <c r="AA759" s="17" t="s">
        <v>13</v>
      </c>
      <c r="AB759" s="17" t="s">
        <v>1061</v>
      </c>
    </row>
    <row r="760" spans="1:28" x14ac:dyDescent="0.25">
      <c r="A760" s="17">
        <v>4636</v>
      </c>
      <c r="B760" s="17" t="s">
        <v>4086</v>
      </c>
      <c r="C760" s="19">
        <v>42806</v>
      </c>
      <c r="D760" s="19">
        <v>42811</v>
      </c>
      <c r="E760" s="17" t="s">
        <v>5</v>
      </c>
      <c r="F760" s="17" t="s">
        <v>4087</v>
      </c>
      <c r="G760" s="17" t="s">
        <v>100</v>
      </c>
      <c r="H760" s="17" t="s">
        <v>9</v>
      </c>
      <c r="I760" s="17" t="s">
        <v>671</v>
      </c>
      <c r="J760" s="17" t="s">
        <v>869</v>
      </c>
      <c r="K760" s="17" t="s">
        <v>908</v>
      </c>
      <c r="L760" s="17">
        <v>94122</v>
      </c>
      <c r="M760" s="17" t="s">
        <v>957</v>
      </c>
      <c r="N760" s="17" t="s">
        <v>1388</v>
      </c>
      <c r="O760" s="17" t="s">
        <v>960</v>
      </c>
      <c r="P760" s="17" t="s">
        <v>977</v>
      </c>
      <c r="Q760" s="17" t="s">
        <v>1389</v>
      </c>
      <c r="R760" s="17">
        <v>242.94</v>
      </c>
      <c r="S760" s="17">
        <v>3</v>
      </c>
      <c r="T760" s="17" t="s">
        <v>1390</v>
      </c>
      <c r="U760" s="17" t="s">
        <v>4088</v>
      </c>
      <c r="V760" s="17">
        <v>0</v>
      </c>
      <c r="W760" s="17" t="s">
        <v>1020</v>
      </c>
      <c r="X760" s="17">
        <v>9.7175999999999991</v>
      </c>
      <c r="Y760" s="17">
        <v>5</v>
      </c>
      <c r="Z760" s="17">
        <v>2017</v>
      </c>
      <c r="AA760" s="17" t="s">
        <v>19</v>
      </c>
      <c r="AB760" s="17" t="s">
        <v>1036</v>
      </c>
    </row>
    <row r="761" spans="1:28" x14ac:dyDescent="0.25">
      <c r="A761" s="17">
        <v>5081</v>
      </c>
      <c r="B761" s="17" t="s">
        <v>4089</v>
      </c>
      <c r="C761" s="19">
        <v>43064</v>
      </c>
      <c r="D761" s="19">
        <v>43068</v>
      </c>
      <c r="E761" s="17" t="s">
        <v>5</v>
      </c>
      <c r="F761" s="17" t="s">
        <v>4090</v>
      </c>
      <c r="G761" s="17" t="s">
        <v>104</v>
      </c>
      <c r="H761" s="17" t="s">
        <v>8</v>
      </c>
      <c r="I761" s="17" t="s">
        <v>671</v>
      </c>
      <c r="J761" s="17" t="s">
        <v>869</v>
      </c>
      <c r="K761" s="17" t="s">
        <v>908</v>
      </c>
      <c r="L761" s="17">
        <v>94122</v>
      </c>
      <c r="M761" s="17" t="s">
        <v>957</v>
      </c>
      <c r="N761" s="17" t="s">
        <v>4016</v>
      </c>
      <c r="O761" s="17" t="s">
        <v>960</v>
      </c>
      <c r="P761" s="17" t="s">
        <v>977</v>
      </c>
      <c r="Q761" s="17" t="s">
        <v>4017</v>
      </c>
      <c r="R761" s="17">
        <v>10.48</v>
      </c>
      <c r="S761" s="17">
        <v>1</v>
      </c>
      <c r="T761" s="17" t="s">
        <v>1650</v>
      </c>
      <c r="U761" s="17" t="s">
        <v>4091</v>
      </c>
      <c r="V761" s="17">
        <v>0</v>
      </c>
      <c r="W761" s="17" t="s">
        <v>1020</v>
      </c>
      <c r="X761" s="17">
        <v>2.8296000000000001</v>
      </c>
      <c r="Y761" s="17">
        <v>4</v>
      </c>
      <c r="Z761" s="17">
        <v>2017</v>
      </c>
      <c r="AA761" s="17" t="s">
        <v>21</v>
      </c>
      <c r="AB761" s="17" t="s">
        <v>1036</v>
      </c>
    </row>
    <row r="762" spans="1:28" x14ac:dyDescent="0.25">
      <c r="A762" s="17">
        <v>5192</v>
      </c>
      <c r="B762" s="17" t="s">
        <v>4092</v>
      </c>
      <c r="C762" s="19">
        <v>42860</v>
      </c>
      <c r="D762" s="19">
        <v>42864</v>
      </c>
      <c r="E762" s="17" t="s">
        <v>5</v>
      </c>
      <c r="F762" s="17" t="s">
        <v>4093</v>
      </c>
      <c r="G762" s="17" t="s">
        <v>182</v>
      </c>
      <c r="H762" s="17" t="s">
        <v>8</v>
      </c>
      <c r="I762" s="17" t="s">
        <v>671</v>
      </c>
      <c r="J762" s="17" t="s">
        <v>869</v>
      </c>
      <c r="K762" s="17" t="s">
        <v>908</v>
      </c>
      <c r="L762" s="17">
        <v>94122</v>
      </c>
      <c r="M762" s="17" t="s">
        <v>957</v>
      </c>
      <c r="N762" s="17" t="s">
        <v>4094</v>
      </c>
      <c r="O762" s="17" t="s">
        <v>960</v>
      </c>
      <c r="P762" s="17" t="s">
        <v>1224</v>
      </c>
      <c r="Q762" s="17" t="s">
        <v>4095</v>
      </c>
      <c r="R762" s="17">
        <v>23.16</v>
      </c>
      <c r="S762" s="17">
        <v>2</v>
      </c>
      <c r="T762" s="17" t="s">
        <v>4096</v>
      </c>
      <c r="U762" s="17" t="s">
        <v>4096</v>
      </c>
      <c r="V762" s="17">
        <v>0</v>
      </c>
      <c r="W762" s="17" t="s">
        <v>1020</v>
      </c>
      <c r="X762" s="17">
        <v>11.58</v>
      </c>
      <c r="Y762" s="17">
        <v>4</v>
      </c>
      <c r="Z762" s="17">
        <v>2017</v>
      </c>
      <c r="AA762" s="17" t="s">
        <v>20</v>
      </c>
      <c r="AB762" s="17" t="s">
        <v>1036</v>
      </c>
    </row>
    <row r="763" spans="1:28" x14ac:dyDescent="0.25">
      <c r="A763" s="17">
        <v>5289</v>
      </c>
      <c r="B763" s="17" t="s">
        <v>4097</v>
      </c>
      <c r="C763" s="19">
        <v>42855</v>
      </c>
      <c r="D763" s="19">
        <v>42860</v>
      </c>
      <c r="E763" s="17" t="s">
        <v>5</v>
      </c>
      <c r="F763" s="17" t="s">
        <v>4098</v>
      </c>
      <c r="G763" s="17" t="s">
        <v>38</v>
      </c>
      <c r="H763" s="17" t="s">
        <v>10</v>
      </c>
      <c r="I763" s="17" t="s">
        <v>671</v>
      </c>
      <c r="J763" s="17" t="s">
        <v>869</v>
      </c>
      <c r="K763" s="17" t="s">
        <v>908</v>
      </c>
      <c r="L763" s="17">
        <v>94122</v>
      </c>
      <c r="M763" s="17" t="s">
        <v>957</v>
      </c>
      <c r="N763" s="17" t="s">
        <v>1607</v>
      </c>
      <c r="O763" s="17" t="s">
        <v>960</v>
      </c>
      <c r="P763" s="17" t="s">
        <v>965</v>
      </c>
      <c r="Q763" s="17" t="s">
        <v>1608</v>
      </c>
      <c r="R763" s="17">
        <v>163.96</v>
      </c>
      <c r="S763" s="17">
        <v>4</v>
      </c>
      <c r="T763" s="17" t="s">
        <v>1609</v>
      </c>
      <c r="U763" s="17" t="s">
        <v>4099</v>
      </c>
      <c r="V763" s="17">
        <v>0</v>
      </c>
      <c r="W763" s="17" t="s">
        <v>1020</v>
      </c>
      <c r="X763" s="17">
        <v>80.340400000000002</v>
      </c>
      <c r="Y763" s="17">
        <v>5</v>
      </c>
      <c r="Z763" s="17">
        <v>2017</v>
      </c>
      <c r="AA763" s="17" t="s">
        <v>12</v>
      </c>
      <c r="AB763" s="17" t="s">
        <v>1036</v>
      </c>
    </row>
    <row r="764" spans="1:28" x14ac:dyDescent="0.25">
      <c r="A764" s="17">
        <v>5359</v>
      </c>
      <c r="B764" s="17" t="s">
        <v>3890</v>
      </c>
      <c r="C764" s="19">
        <v>41856</v>
      </c>
      <c r="D764" s="19">
        <v>41862</v>
      </c>
      <c r="E764" s="17" t="s">
        <v>5</v>
      </c>
      <c r="F764" s="17" t="s">
        <v>3327</v>
      </c>
      <c r="G764" s="17" t="s">
        <v>3328</v>
      </c>
      <c r="H764" s="17" t="s">
        <v>8</v>
      </c>
      <c r="I764" s="17" t="s">
        <v>671</v>
      </c>
      <c r="J764" s="17" t="s">
        <v>869</v>
      </c>
      <c r="K764" s="17" t="s">
        <v>908</v>
      </c>
      <c r="L764" s="17">
        <v>94122</v>
      </c>
      <c r="M764" s="17" t="s">
        <v>957</v>
      </c>
      <c r="N764" s="17" t="s">
        <v>3003</v>
      </c>
      <c r="O764" s="17" t="s">
        <v>960</v>
      </c>
      <c r="P764" s="17" t="s">
        <v>977</v>
      </c>
      <c r="Q764" s="17" t="s">
        <v>3004</v>
      </c>
      <c r="R764" s="17">
        <v>15.78</v>
      </c>
      <c r="S764" s="17">
        <v>2</v>
      </c>
      <c r="T764" s="17" t="s">
        <v>3005</v>
      </c>
      <c r="U764" s="17" t="s">
        <v>4100</v>
      </c>
      <c r="V764" s="17">
        <v>0</v>
      </c>
      <c r="W764" s="17" t="s">
        <v>1020</v>
      </c>
      <c r="X764" s="17">
        <v>0.63119999999999998</v>
      </c>
      <c r="Y764" s="17">
        <v>6</v>
      </c>
      <c r="Z764" s="17">
        <v>2014</v>
      </c>
      <c r="AA764" s="17" t="s">
        <v>13</v>
      </c>
      <c r="AB764" s="17" t="s">
        <v>1079</v>
      </c>
    </row>
    <row r="765" spans="1:28" x14ac:dyDescent="0.25">
      <c r="A765" s="17">
        <v>5360</v>
      </c>
      <c r="B765" s="17" t="s">
        <v>3890</v>
      </c>
      <c r="C765" s="19">
        <v>41856</v>
      </c>
      <c r="D765" s="19">
        <v>41862</v>
      </c>
      <c r="E765" s="17" t="s">
        <v>5</v>
      </c>
      <c r="F765" s="17" t="s">
        <v>3327</v>
      </c>
      <c r="G765" s="17" t="s">
        <v>3328</v>
      </c>
      <c r="H765" s="17" t="s">
        <v>8</v>
      </c>
      <c r="I765" s="17" t="s">
        <v>671</v>
      </c>
      <c r="J765" s="17" t="s">
        <v>869</v>
      </c>
      <c r="K765" s="17" t="s">
        <v>908</v>
      </c>
      <c r="L765" s="17">
        <v>94122</v>
      </c>
      <c r="M765" s="17" t="s">
        <v>957</v>
      </c>
      <c r="N765" s="17" t="s">
        <v>4101</v>
      </c>
      <c r="O765" s="17" t="s">
        <v>960</v>
      </c>
      <c r="P765" s="17" t="s">
        <v>1032</v>
      </c>
      <c r="Q765" s="17" t="s">
        <v>4102</v>
      </c>
      <c r="R765" s="17">
        <v>45.98</v>
      </c>
      <c r="S765" s="17">
        <v>2</v>
      </c>
      <c r="T765" s="17" t="s">
        <v>4103</v>
      </c>
      <c r="U765" s="17" t="s">
        <v>4104</v>
      </c>
      <c r="V765" s="17">
        <v>0</v>
      </c>
      <c r="W765" s="17" t="s">
        <v>1020</v>
      </c>
      <c r="X765" s="17">
        <v>12.8744</v>
      </c>
      <c r="Y765" s="17">
        <v>6</v>
      </c>
      <c r="Z765" s="17">
        <v>2014</v>
      </c>
      <c r="AA765" s="17" t="s">
        <v>13</v>
      </c>
      <c r="AB765" s="17" t="s">
        <v>1079</v>
      </c>
    </row>
    <row r="766" spans="1:28" x14ac:dyDescent="0.25">
      <c r="A766" s="17">
        <v>5429</v>
      </c>
      <c r="B766" s="17" t="s">
        <v>4105</v>
      </c>
      <c r="C766" s="19">
        <v>42615</v>
      </c>
      <c r="D766" s="19">
        <v>42617</v>
      </c>
      <c r="E766" s="17" t="s">
        <v>2</v>
      </c>
      <c r="F766" s="17" t="s">
        <v>4106</v>
      </c>
      <c r="G766" s="17" t="s">
        <v>566</v>
      </c>
      <c r="H766" s="17" t="s">
        <v>10</v>
      </c>
      <c r="I766" s="17" t="s">
        <v>671</v>
      </c>
      <c r="J766" s="17" t="s">
        <v>869</v>
      </c>
      <c r="K766" s="17" t="s">
        <v>908</v>
      </c>
      <c r="L766" s="17">
        <v>94122</v>
      </c>
      <c r="M766" s="17" t="s">
        <v>957</v>
      </c>
      <c r="N766" s="17" t="s">
        <v>4107</v>
      </c>
      <c r="O766" s="17" t="s">
        <v>960</v>
      </c>
      <c r="P766" s="17" t="s">
        <v>977</v>
      </c>
      <c r="Q766" s="17" t="s">
        <v>4108</v>
      </c>
      <c r="R766" s="17">
        <v>46.53</v>
      </c>
      <c r="S766" s="17">
        <v>3</v>
      </c>
      <c r="T766" s="17" t="s">
        <v>1790</v>
      </c>
      <c r="U766" s="17" t="s">
        <v>4109</v>
      </c>
      <c r="V766" s="17">
        <v>0</v>
      </c>
      <c r="W766" s="17" t="s">
        <v>1020</v>
      </c>
      <c r="X766" s="17">
        <v>12.097799999999999</v>
      </c>
      <c r="Y766" s="17">
        <v>2</v>
      </c>
      <c r="Z766" s="17">
        <v>2016</v>
      </c>
      <c r="AA766" s="17" t="s">
        <v>23</v>
      </c>
      <c r="AB766" s="17" t="s">
        <v>1021</v>
      </c>
    </row>
    <row r="767" spans="1:28" x14ac:dyDescent="0.25">
      <c r="A767" s="17">
        <v>5493</v>
      </c>
      <c r="B767" s="17" t="s">
        <v>4110</v>
      </c>
      <c r="C767" s="19">
        <v>41971</v>
      </c>
      <c r="D767" s="19">
        <v>41971</v>
      </c>
      <c r="E767" s="17" t="s">
        <v>3</v>
      </c>
      <c r="F767" s="17" t="s">
        <v>4111</v>
      </c>
      <c r="G767" s="17" t="s">
        <v>220</v>
      </c>
      <c r="H767" s="17" t="s">
        <v>10</v>
      </c>
      <c r="I767" s="17" t="s">
        <v>671</v>
      </c>
      <c r="J767" s="17" t="s">
        <v>869</v>
      </c>
      <c r="K767" s="17" t="s">
        <v>908</v>
      </c>
      <c r="L767" s="17">
        <v>94122</v>
      </c>
      <c r="M767" s="17" t="s">
        <v>957</v>
      </c>
      <c r="N767" s="17" t="s">
        <v>2520</v>
      </c>
      <c r="O767" s="17" t="s">
        <v>960</v>
      </c>
      <c r="P767" s="17" t="s">
        <v>1169</v>
      </c>
      <c r="Q767" s="17" t="s">
        <v>2521</v>
      </c>
      <c r="R767" s="17">
        <v>7.36</v>
      </c>
      <c r="S767" s="17">
        <v>2</v>
      </c>
      <c r="T767" s="17" t="s">
        <v>2522</v>
      </c>
      <c r="U767" s="17" t="s">
        <v>3968</v>
      </c>
      <c r="V767" s="17">
        <v>0</v>
      </c>
      <c r="W767" s="17" t="s">
        <v>1020</v>
      </c>
      <c r="X767" s="17">
        <v>0.1472</v>
      </c>
      <c r="Y767" s="17">
        <v>0</v>
      </c>
      <c r="Z767" s="17">
        <v>2014</v>
      </c>
      <c r="AA767" s="17" t="s">
        <v>21</v>
      </c>
      <c r="AB767" s="17" t="s">
        <v>1079</v>
      </c>
    </row>
    <row r="768" spans="1:28" x14ac:dyDescent="0.25">
      <c r="A768" s="17">
        <v>5494</v>
      </c>
      <c r="B768" s="17" t="s">
        <v>4110</v>
      </c>
      <c r="C768" s="19">
        <v>41971</v>
      </c>
      <c r="D768" s="19">
        <v>41971</v>
      </c>
      <c r="E768" s="17" t="s">
        <v>3</v>
      </c>
      <c r="F768" s="17" t="s">
        <v>4111</v>
      </c>
      <c r="G768" s="17" t="s">
        <v>220</v>
      </c>
      <c r="H768" s="17" t="s">
        <v>10</v>
      </c>
      <c r="I768" s="17" t="s">
        <v>671</v>
      </c>
      <c r="J768" s="17" t="s">
        <v>869</v>
      </c>
      <c r="K768" s="17" t="s">
        <v>908</v>
      </c>
      <c r="L768" s="17">
        <v>94122</v>
      </c>
      <c r="M768" s="17" t="s">
        <v>957</v>
      </c>
      <c r="N768" s="17" t="s">
        <v>4112</v>
      </c>
      <c r="O768" s="17" t="s">
        <v>960</v>
      </c>
      <c r="P768" s="17" t="s">
        <v>1266</v>
      </c>
      <c r="Q768" s="17" t="s">
        <v>4113</v>
      </c>
      <c r="R768" s="17">
        <v>41.4</v>
      </c>
      <c r="S768" s="17">
        <v>4</v>
      </c>
      <c r="T768" s="17" t="s">
        <v>1512</v>
      </c>
      <c r="U768" s="17" t="s">
        <v>4114</v>
      </c>
      <c r="V768" s="17">
        <v>0</v>
      </c>
      <c r="W768" s="17" t="s">
        <v>1020</v>
      </c>
      <c r="X768" s="17">
        <v>19.872</v>
      </c>
      <c r="Y768" s="17">
        <v>0</v>
      </c>
      <c r="Z768" s="17">
        <v>2014</v>
      </c>
      <c r="AA768" s="17" t="s">
        <v>21</v>
      </c>
      <c r="AB768" s="17" t="s">
        <v>1079</v>
      </c>
    </row>
    <row r="769" spans="1:28" x14ac:dyDescent="0.25">
      <c r="A769" s="17">
        <v>5821</v>
      </c>
      <c r="B769" s="17" t="s">
        <v>4115</v>
      </c>
      <c r="C769" s="19">
        <v>42867</v>
      </c>
      <c r="D769" s="19">
        <v>42873</v>
      </c>
      <c r="E769" s="17" t="s">
        <v>5</v>
      </c>
      <c r="F769" s="17" t="s">
        <v>4116</v>
      </c>
      <c r="G769" s="17" t="s">
        <v>137</v>
      </c>
      <c r="H769" s="17" t="s">
        <v>9</v>
      </c>
      <c r="I769" s="17" t="s">
        <v>671</v>
      </c>
      <c r="J769" s="17" t="s">
        <v>869</v>
      </c>
      <c r="K769" s="17" t="s">
        <v>908</v>
      </c>
      <c r="L769" s="17">
        <v>94122</v>
      </c>
      <c r="M769" s="17" t="s">
        <v>957</v>
      </c>
      <c r="N769" s="17" t="s">
        <v>4117</v>
      </c>
      <c r="O769" s="17" t="s">
        <v>960</v>
      </c>
      <c r="P769" s="17" t="s">
        <v>1169</v>
      </c>
      <c r="Q769" s="17" t="s">
        <v>4118</v>
      </c>
      <c r="R769" s="17">
        <v>238.62</v>
      </c>
      <c r="S769" s="17">
        <v>2</v>
      </c>
      <c r="T769" s="17" t="s">
        <v>4119</v>
      </c>
      <c r="U769" s="17" t="s">
        <v>4120</v>
      </c>
      <c r="V769" s="17">
        <v>0</v>
      </c>
      <c r="W769" s="17" t="s">
        <v>1020</v>
      </c>
      <c r="X769" s="17">
        <v>4.7724000000000002</v>
      </c>
      <c r="Y769" s="17">
        <v>6</v>
      </c>
      <c r="Z769" s="17">
        <v>2017</v>
      </c>
      <c r="AA769" s="17" t="s">
        <v>20</v>
      </c>
      <c r="AB769" s="17" t="s">
        <v>1036</v>
      </c>
    </row>
    <row r="770" spans="1:28" x14ac:dyDescent="0.25">
      <c r="A770" s="17">
        <v>5822</v>
      </c>
      <c r="B770" s="17" t="s">
        <v>4115</v>
      </c>
      <c r="C770" s="19">
        <v>42867</v>
      </c>
      <c r="D770" s="19">
        <v>42873</v>
      </c>
      <c r="E770" s="17" t="s">
        <v>5</v>
      </c>
      <c r="F770" s="17" t="s">
        <v>4116</v>
      </c>
      <c r="G770" s="17" t="s">
        <v>137</v>
      </c>
      <c r="H770" s="17" t="s">
        <v>9</v>
      </c>
      <c r="I770" s="17" t="s">
        <v>671</v>
      </c>
      <c r="J770" s="17" t="s">
        <v>869</v>
      </c>
      <c r="K770" s="17" t="s">
        <v>908</v>
      </c>
      <c r="L770" s="17">
        <v>94122</v>
      </c>
      <c r="M770" s="17" t="s">
        <v>957</v>
      </c>
      <c r="N770" s="17" t="s">
        <v>4121</v>
      </c>
      <c r="O770" s="17" t="s">
        <v>960</v>
      </c>
      <c r="P770" s="17" t="s">
        <v>973</v>
      </c>
      <c r="Q770" s="17" t="s">
        <v>4122</v>
      </c>
      <c r="R770" s="17">
        <v>7.77</v>
      </c>
      <c r="S770" s="17">
        <v>1</v>
      </c>
      <c r="T770" s="17" t="s">
        <v>4123</v>
      </c>
      <c r="U770" s="17" t="s">
        <v>4124</v>
      </c>
      <c r="V770" s="17">
        <v>0</v>
      </c>
      <c r="W770" s="17" t="s">
        <v>1020</v>
      </c>
      <c r="X770" s="17">
        <v>2.0979000000000001</v>
      </c>
      <c r="Y770" s="17">
        <v>6</v>
      </c>
      <c r="Z770" s="17">
        <v>2017</v>
      </c>
      <c r="AA770" s="17" t="s">
        <v>20</v>
      </c>
      <c r="AB770" s="17" t="s">
        <v>1036</v>
      </c>
    </row>
    <row r="771" spans="1:28" x14ac:dyDescent="0.25">
      <c r="A771" s="17">
        <v>5903</v>
      </c>
      <c r="B771" s="17" t="s">
        <v>3901</v>
      </c>
      <c r="C771" s="19">
        <v>43045</v>
      </c>
      <c r="D771" s="19">
        <v>43045</v>
      </c>
      <c r="E771" s="17" t="s">
        <v>3</v>
      </c>
      <c r="F771" s="17" t="s">
        <v>1914</v>
      </c>
      <c r="G771" s="17" t="s">
        <v>257</v>
      </c>
      <c r="H771" s="17" t="s">
        <v>10</v>
      </c>
      <c r="I771" s="17" t="s">
        <v>671</v>
      </c>
      <c r="J771" s="17" t="s">
        <v>869</v>
      </c>
      <c r="K771" s="17" t="s">
        <v>908</v>
      </c>
      <c r="L771" s="17">
        <v>94122</v>
      </c>
      <c r="M771" s="17" t="s">
        <v>957</v>
      </c>
      <c r="N771" s="17" t="s">
        <v>3469</v>
      </c>
      <c r="O771" s="17" t="s">
        <v>960</v>
      </c>
      <c r="P771" s="17" t="s">
        <v>965</v>
      </c>
      <c r="Q771" s="17" t="s">
        <v>3470</v>
      </c>
      <c r="R771" s="17">
        <v>59.94</v>
      </c>
      <c r="S771" s="17">
        <v>3</v>
      </c>
      <c r="T771" s="17" t="s">
        <v>1939</v>
      </c>
      <c r="U771" s="17" t="s">
        <v>3471</v>
      </c>
      <c r="V771" s="17">
        <v>0</v>
      </c>
      <c r="W771" s="17" t="s">
        <v>1020</v>
      </c>
      <c r="X771" s="17">
        <v>28.171800000000001</v>
      </c>
      <c r="Y771" s="17">
        <v>0</v>
      </c>
      <c r="Z771" s="17">
        <v>2017</v>
      </c>
      <c r="AA771" s="17" t="s">
        <v>21</v>
      </c>
      <c r="AB771" s="17" t="s">
        <v>1036</v>
      </c>
    </row>
    <row r="772" spans="1:28" x14ac:dyDescent="0.25">
      <c r="A772" s="17">
        <v>5904</v>
      </c>
      <c r="B772" s="17" t="s">
        <v>3901</v>
      </c>
      <c r="C772" s="19">
        <v>43045</v>
      </c>
      <c r="D772" s="19">
        <v>43045</v>
      </c>
      <c r="E772" s="17" t="s">
        <v>3</v>
      </c>
      <c r="F772" s="17" t="s">
        <v>1914</v>
      </c>
      <c r="G772" s="17" t="s">
        <v>257</v>
      </c>
      <c r="H772" s="17" t="s">
        <v>10</v>
      </c>
      <c r="I772" s="17" t="s">
        <v>671</v>
      </c>
      <c r="J772" s="17" t="s">
        <v>869</v>
      </c>
      <c r="K772" s="17" t="s">
        <v>908</v>
      </c>
      <c r="L772" s="17">
        <v>94122</v>
      </c>
      <c r="M772" s="17" t="s">
        <v>957</v>
      </c>
      <c r="N772" s="17" t="s">
        <v>1693</v>
      </c>
      <c r="O772" s="17" t="s">
        <v>960</v>
      </c>
      <c r="P772" s="17" t="s">
        <v>965</v>
      </c>
      <c r="Q772" s="17" t="s">
        <v>1271</v>
      </c>
      <c r="R772" s="17">
        <v>45.36</v>
      </c>
      <c r="S772" s="17">
        <v>4</v>
      </c>
      <c r="T772" s="17" t="s">
        <v>1694</v>
      </c>
      <c r="U772" s="17" t="s">
        <v>4125</v>
      </c>
      <c r="V772" s="17">
        <v>0</v>
      </c>
      <c r="W772" s="17" t="s">
        <v>1020</v>
      </c>
      <c r="X772" s="17">
        <v>22.226400000000002</v>
      </c>
      <c r="Y772" s="17">
        <v>0</v>
      </c>
      <c r="Z772" s="17">
        <v>2017</v>
      </c>
      <c r="AA772" s="17" t="s">
        <v>21</v>
      </c>
      <c r="AB772" s="17" t="s">
        <v>1036</v>
      </c>
    </row>
    <row r="773" spans="1:28" x14ac:dyDescent="0.25">
      <c r="A773" s="17">
        <v>5905</v>
      </c>
      <c r="B773" s="17" t="s">
        <v>3901</v>
      </c>
      <c r="C773" s="19">
        <v>43045</v>
      </c>
      <c r="D773" s="19">
        <v>43045</v>
      </c>
      <c r="E773" s="17" t="s">
        <v>3</v>
      </c>
      <c r="F773" s="17" t="s">
        <v>1914</v>
      </c>
      <c r="G773" s="17" t="s">
        <v>257</v>
      </c>
      <c r="H773" s="17" t="s">
        <v>10</v>
      </c>
      <c r="I773" s="17" t="s">
        <v>671</v>
      </c>
      <c r="J773" s="17" t="s">
        <v>869</v>
      </c>
      <c r="K773" s="17" t="s">
        <v>908</v>
      </c>
      <c r="L773" s="17">
        <v>94122</v>
      </c>
      <c r="M773" s="17" t="s">
        <v>957</v>
      </c>
      <c r="N773" s="17" t="s">
        <v>2440</v>
      </c>
      <c r="O773" s="17" t="s">
        <v>960</v>
      </c>
      <c r="P773" s="17" t="s">
        <v>965</v>
      </c>
      <c r="Q773" s="17" t="s">
        <v>2441</v>
      </c>
      <c r="R773" s="17">
        <v>26.4</v>
      </c>
      <c r="S773" s="17">
        <v>5</v>
      </c>
      <c r="T773" s="17" t="s">
        <v>1756</v>
      </c>
      <c r="U773" s="17" t="s">
        <v>4126</v>
      </c>
      <c r="V773" s="17">
        <v>0</v>
      </c>
      <c r="W773" s="17" t="s">
        <v>1020</v>
      </c>
      <c r="X773" s="17">
        <v>12.672000000000001</v>
      </c>
      <c r="Y773" s="17">
        <v>0</v>
      </c>
      <c r="Z773" s="17">
        <v>2017</v>
      </c>
      <c r="AA773" s="17" t="s">
        <v>21</v>
      </c>
      <c r="AB773" s="17" t="s">
        <v>1036</v>
      </c>
    </row>
    <row r="774" spans="1:28" x14ac:dyDescent="0.25">
      <c r="A774" s="17">
        <v>5906</v>
      </c>
      <c r="B774" s="17" t="s">
        <v>3901</v>
      </c>
      <c r="C774" s="19">
        <v>43045</v>
      </c>
      <c r="D774" s="19">
        <v>43045</v>
      </c>
      <c r="E774" s="17" t="s">
        <v>3</v>
      </c>
      <c r="F774" s="17" t="s">
        <v>1914</v>
      </c>
      <c r="G774" s="17" t="s">
        <v>257</v>
      </c>
      <c r="H774" s="17" t="s">
        <v>10</v>
      </c>
      <c r="I774" s="17" t="s">
        <v>671</v>
      </c>
      <c r="J774" s="17" t="s">
        <v>869</v>
      </c>
      <c r="K774" s="17" t="s">
        <v>908</v>
      </c>
      <c r="L774" s="17">
        <v>94122</v>
      </c>
      <c r="M774" s="17" t="s">
        <v>957</v>
      </c>
      <c r="N774" s="17" t="s">
        <v>4127</v>
      </c>
      <c r="O774" s="17" t="s">
        <v>960</v>
      </c>
      <c r="P774" s="17" t="s">
        <v>1266</v>
      </c>
      <c r="Q774" s="17" t="s">
        <v>4128</v>
      </c>
      <c r="R774" s="17">
        <v>41.4</v>
      </c>
      <c r="S774" s="17">
        <v>4</v>
      </c>
      <c r="T774" s="17" t="s">
        <v>1512</v>
      </c>
      <c r="U774" s="17" t="s">
        <v>4114</v>
      </c>
      <c r="V774" s="17">
        <v>0</v>
      </c>
      <c r="W774" s="17" t="s">
        <v>1020</v>
      </c>
      <c r="X774" s="17">
        <v>19.872</v>
      </c>
      <c r="Y774" s="17">
        <v>0</v>
      </c>
      <c r="Z774" s="17">
        <v>2017</v>
      </c>
      <c r="AA774" s="17" t="s">
        <v>21</v>
      </c>
      <c r="AB774" s="17" t="s">
        <v>1036</v>
      </c>
    </row>
    <row r="775" spans="1:28" x14ac:dyDescent="0.25">
      <c r="A775" s="17">
        <v>6147</v>
      </c>
      <c r="B775" s="17" t="s">
        <v>4129</v>
      </c>
      <c r="C775" s="19">
        <v>43060</v>
      </c>
      <c r="D775" s="19">
        <v>43064</v>
      </c>
      <c r="E775" s="17" t="s">
        <v>5</v>
      </c>
      <c r="F775" s="17" t="s">
        <v>4130</v>
      </c>
      <c r="G775" s="17" t="s">
        <v>4131</v>
      </c>
      <c r="H775" s="17" t="s">
        <v>9</v>
      </c>
      <c r="I775" s="17" t="s">
        <v>671</v>
      </c>
      <c r="J775" s="17" t="s">
        <v>869</v>
      </c>
      <c r="K775" s="17" t="s">
        <v>908</v>
      </c>
      <c r="L775" s="17">
        <v>94122</v>
      </c>
      <c r="M775" s="17" t="s">
        <v>957</v>
      </c>
      <c r="N775" s="17" t="s">
        <v>4132</v>
      </c>
      <c r="O775" s="17" t="s">
        <v>960</v>
      </c>
      <c r="P775" s="17" t="s">
        <v>1032</v>
      </c>
      <c r="Q775" s="17" t="s">
        <v>4133</v>
      </c>
      <c r="R775" s="17">
        <v>11.76</v>
      </c>
      <c r="S775" s="17">
        <v>4</v>
      </c>
      <c r="T775" s="17" t="s">
        <v>1039</v>
      </c>
      <c r="U775" s="17" t="s">
        <v>4064</v>
      </c>
      <c r="V775" s="17">
        <v>0</v>
      </c>
      <c r="W775" s="17" t="s">
        <v>1020</v>
      </c>
      <c r="X775" s="17">
        <v>3.1751999999999998</v>
      </c>
      <c r="Y775" s="17">
        <v>4</v>
      </c>
      <c r="Z775" s="17">
        <v>2017</v>
      </c>
      <c r="AA775" s="17" t="s">
        <v>21</v>
      </c>
      <c r="AB775" s="17" t="s">
        <v>1036</v>
      </c>
    </row>
    <row r="776" spans="1:28" x14ac:dyDescent="0.25">
      <c r="A776" s="17">
        <v>6518</v>
      </c>
      <c r="B776" s="17" t="s">
        <v>3903</v>
      </c>
      <c r="C776" s="19">
        <v>42993</v>
      </c>
      <c r="D776" s="19">
        <v>42997</v>
      </c>
      <c r="E776" s="17" t="s">
        <v>5</v>
      </c>
      <c r="F776" s="17" t="s">
        <v>3904</v>
      </c>
      <c r="G776" s="17" t="s">
        <v>3905</v>
      </c>
      <c r="H776" s="17" t="s">
        <v>8</v>
      </c>
      <c r="I776" s="17" t="s">
        <v>671</v>
      </c>
      <c r="J776" s="17" t="s">
        <v>869</v>
      </c>
      <c r="K776" s="17" t="s">
        <v>908</v>
      </c>
      <c r="L776" s="17">
        <v>94122</v>
      </c>
      <c r="M776" s="17" t="s">
        <v>957</v>
      </c>
      <c r="N776" s="17" t="s">
        <v>4134</v>
      </c>
      <c r="O776" s="17" t="s">
        <v>960</v>
      </c>
      <c r="P776" s="17" t="s">
        <v>1032</v>
      </c>
      <c r="Q776" s="17" t="s">
        <v>4135</v>
      </c>
      <c r="R776" s="17">
        <v>99.3</v>
      </c>
      <c r="S776" s="17">
        <v>10</v>
      </c>
      <c r="T776" s="17" t="s">
        <v>4136</v>
      </c>
      <c r="U776" s="17" t="s">
        <v>4137</v>
      </c>
      <c r="V776" s="17">
        <v>0</v>
      </c>
      <c r="W776" s="17" t="s">
        <v>1020</v>
      </c>
      <c r="X776" s="17">
        <v>41.706000000000003</v>
      </c>
      <c r="Y776" s="17">
        <v>4</v>
      </c>
      <c r="Z776" s="17">
        <v>2017</v>
      </c>
      <c r="AA776" s="17" t="s">
        <v>23</v>
      </c>
      <c r="AB776" s="17" t="s">
        <v>1036</v>
      </c>
    </row>
    <row r="777" spans="1:28" x14ac:dyDescent="0.25">
      <c r="A777" s="17">
        <v>6519</v>
      </c>
      <c r="B777" s="17" t="s">
        <v>3903</v>
      </c>
      <c r="C777" s="19">
        <v>42993</v>
      </c>
      <c r="D777" s="19">
        <v>42997</v>
      </c>
      <c r="E777" s="17" t="s">
        <v>5</v>
      </c>
      <c r="F777" s="17" t="s">
        <v>3904</v>
      </c>
      <c r="G777" s="17" t="s">
        <v>3905</v>
      </c>
      <c r="H777" s="17" t="s">
        <v>8</v>
      </c>
      <c r="I777" s="17" t="s">
        <v>671</v>
      </c>
      <c r="J777" s="17" t="s">
        <v>869</v>
      </c>
      <c r="K777" s="17" t="s">
        <v>908</v>
      </c>
      <c r="L777" s="17">
        <v>94122</v>
      </c>
      <c r="M777" s="17" t="s">
        <v>957</v>
      </c>
      <c r="N777" s="17" t="s">
        <v>2999</v>
      </c>
      <c r="O777" s="17" t="s">
        <v>960</v>
      </c>
      <c r="P777" s="17" t="s">
        <v>973</v>
      </c>
      <c r="Q777" s="17" t="s">
        <v>3000</v>
      </c>
      <c r="R777" s="17">
        <v>108.96</v>
      </c>
      <c r="S777" s="17">
        <v>2</v>
      </c>
      <c r="T777" s="17" t="s">
        <v>3001</v>
      </c>
      <c r="U777" s="17" t="s">
        <v>4138</v>
      </c>
      <c r="V777" s="17">
        <v>0</v>
      </c>
      <c r="W777" s="17" t="s">
        <v>1020</v>
      </c>
      <c r="X777" s="17">
        <v>30.508800000000001</v>
      </c>
      <c r="Y777" s="17">
        <v>4</v>
      </c>
      <c r="Z777" s="17">
        <v>2017</v>
      </c>
      <c r="AA777" s="17" t="s">
        <v>23</v>
      </c>
      <c r="AB777" s="17" t="s">
        <v>1036</v>
      </c>
    </row>
    <row r="778" spans="1:28" x14ac:dyDescent="0.25">
      <c r="A778" s="17">
        <v>6736</v>
      </c>
      <c r="B778" s="17" t="s">
        <v>4139</v>
      </c>
      <c r="C778" s="19">
        <v>42470</v>
      </c>
      <c r="D778" s="19">
        <v>42477</v>
      </c>
      <c r="E778" s="17" t="s">
        <v>5</v>
      </c>
      <c r="F778" s="17" t="s">
        <v>4140</v>
      </c>
      <c r="G778" s="17" t="s">
        <v>113</v>
      </c>
      <c r="H778" s="17" t="s">
        <v>8</v>
      </c>
      <c r="I778" s="17" t="s">
        <v>671</v>
      </c>
      <c r="J778" s="17" t="s">
        <v>869</v>
      </c>
      <c r="K778" s="17" t="s">
        <v>908</v>
      </c>
      <c r="L778" s="17">
        <v>94122</v>
      </c>
      <c r="M778" s="17" t="s">
        <v>957</v>
      </c>
      <c r="N778" s="17" t="s">
        <v>2803</v>
      </c>
      <c r="O778" s="17" t="s">
        <v>960</v>
      </c>
      <c r="P778" s="17" t="s">
        <v>973</v>
      </c>
      <c r="Q778" s="17" t="s">
        <v>2804</v>
      </c>
      <c r="R778" s="17">
        <v>113.76</v>
      </c>
      <c r="S778" s="17">
        <v>3</v>
      </c>
      <c r="T778" s="17" t="s">
        <v>2805</v>
      </c>
      <c r="U778" s="17" t="s">
        <v>4141</v>
      </c>
      <c r="V778" s="17">
        <v>0</v>
      </c>
      <c r="W778" s="17" t="s">
        <v>1020</v>
      </c>
      <c r="X778" s="17">
        <v>44.366399999999999</v>
      </c>
      <c r="Y778" s="17">
        <v>7</v>
      </c>
      <c r="Z778" s="17">
        <v>2016</v>
      </c>
      <c r="AA778" s="17" t="s">
        <v>12</v>
      </c>
      <c r="AB778" s="17" t="s">
        <v>1021</v>
      </c>
    </row>
    <row r="779" spans="1:28" x14ac:dyDescent="0.25">
      <c r="A779" s="17">
        <v>6737</v>
      </c>
      <c r="B779" s="17" t="s">
        <v>4139</v>
      </c>
      <c r="C779" s="19">
        <v>42470</v>
      </c>
      <c r="D779" s="19">
        <v>42477</v>
      </c>
      <c r="E779" s="17" t="s">
        <v>5</v>
      </c>
      <c r="F779" s="17" t="s">
        <v>4140</v>
      </c>
      <c r="G779" s="17" t="s">
        <v>113</v>
      </c>
      <c r="H779" s="17" t="s">
        <v>8</v>
      </c>
      <c r="I779" s="17" t="s">
        <v>671</v>
      </c>
      <c r="J779" s="17" t="s">
        <v>869</v>
      </c>
      <c r="K779" s="17" t="s">
        <v>908</v>
      </c>
      <c r="L779" s="17">
        <v>94122</v>
      </c>
      <c r="M779" s="17" t="s">
        <v>957</v>
      </c>
      <c r="N779" s="17" t="s">
        <v>1314</v>
      </c>
      <c r="O779" s="17" t="s">
        <v>960</v>
      </c>
      <c r="P779" s="17" t="s">
        <v>977</v>
      </c>
      <c r="Q779" s="17" t="s">
        <v>1315</v>
      </c>
      <c r="R779" s="17">
        <v>579.51</v>
      </c>
      <c r="S779" s="17">
        <v>3</v>
      </c>
      <c r="T779" s="17" t="s">
        <v>1316</v>
      </c>
      <c r="U779" s="17" t="s">
        <v>4142</v>
      </c>
      <c r="V779" s="17">
        <v>0</v>
      </c>
      <c r="W779" s="17" t="s">
        <v>1020</v>
      </c>
      <c r="X779" s="17">
        <v>81.131399999999999</v>
      </c>
      <c r="Y779" s="17">
        <v>7</v>
      </c>
      <c r="Z779" s="17">
        <v>2016</v>
      </c>
      <c r="AA779" s="17" t="s">
        <v>12</v>
      </c>
      <c r="AB779" s="17" t="s">
        <v>1021</v>
      </c>
    </row>
    <row r="780" spans="1:28" x14ac:dyDescent="0.25">
      <c r="A780" s="17">
        <v>6738</v>
      </c>
      <c r="B780" s="17" t="s">
        <v>4139</v>
      </c>
      <c r="C780" s="19">
        <v>42470</v>
      </c>
      <c r="D780" s="19">
        <v>42477</v>
      </c>
      <c r="E780" s="17" t="s">
        <v>5</v>
      </c>
      <c r="F780" s="17" t="s">
        <v>4140</v>
      </c>
      <c r="G780" s="17" t="s">
        <v>113</v>
      </c>
      <c r="H780" s="17" t="s">
        <v>8</v>
      </c>
      <c r="I780" s="17" t="s">
        <v>671</v>
      </c>
      <c r="J780" s="17" t="s">
        <v>869</v>
      </c>
      <c r="K780" s="17" t="s">
        <v>908</v>
      </c>
      <c r="L780" s="17">
        <v>94122</v>
      </c>
      <c r="M780" s="17" t="s">
        <v>957</v>
      </c>
      <c r="N780" s="17" t="s">
        <v>4143</v>
      </c>
      <c r="O780" s="17" t="s">
        <v>960</v>
      </c>
      <c r="P780" s="17" t="s">
        <v>977</v>
      </c>
      <c r="Q780" s="17" t="s">
        <v>4144</v>
      </c>
      <c r="R780" s="17">
        <v>150.66</v>
      </c>
      <c r="S780" s="17">
        <v>9</v>
      </c>
      <c r="T780" s="17" t="s">
        <v>4145</v>
      </c>
      <c r="U780" s="17" t="s">
        <v>4146</v>
      </c>
      <c r="V780" s="17">
        <v>0</v>
      </c>
      <c r="W780" s="17" t="s">
        <v>1020</v>
      </c>
      <c r="X780" s="17">
        <v>6.0263999999999998</v>
      </c>
      <c r="Y780" s="17">
        <v>7</v>
      </c>
      <c r="Z780" s="17">
        <v>2016</v>
      </c>
      <c r="AA780" s="17" t="s">
        <v>12</v>
      </c>
      <c r="AB780" s="17" t="s">
        <v>1021</v>
      </c>
    </row>
    <row r="781" spans="1:28" x14ac:dyDescent="0.25">
      <c r="A781" s="17">
        <v>7167</v>
      </c>
      <c r="B781" s="17" t="s">
        <v>4147</v>
      </c>
      <c r="C781" s="19">
        <v>41842</v>
      </c>
      <c r="D781" s="19">
        <v>41844</v>
      </c>
      <c r="E781" s="17" t="s">
        <v>4</v>
      </c>
      <c r="F781" s="17" t="s">
        <v>4148</v>
      </c>
      <c r="G781" s="17" t="s">
        <v>479</v>
      </c>
      <c r="H781" s="17" t="s">
        <v>8</v>
      </c>
      <c r="I781" s="17" t="s">
        <v>671</v>
      </c>
      <c r="J781" s="17" t="s">
        <v>869</v>
      </c>
      <c r="K781" s="17" t="s">
        <v>908</v>
      </c>
      <c r="L781" s="17">
        <v>94122</v>
      </c>
      <c r="M781" s="17" t="s">
        <v>957</v>
      </c>
      <c r="N781" s="17" t="s">
        <v>1338</v>
      </c>
      <c r="O781" s="17" t="s">
        <v>960</v>
      </c>
      <c r="P781" s="17" t="s">
        <v>1032</v>
      </c>
      <c r="Q781" s="17" t="s">
        <v>1339</v>
      </c>
      <c r="R781" s="17">
        <v>11.52</v>
      </c>
      <c r="S781" s="17">
        <v>4</v>
      </c>
      <c r="T781" s="17" t="s">
        <v>1340</v>
      </c>
      <c r="U781" s="17" t="s">
        <v>4149</v>
      </c>
      <c r="V781" s="17">
        <v>0</v>
      </c>
      <c r="W781" s="17" t="s">
        <v>1020</v>
      </c>
      <c r="X781" s="17">
        <v>3.2256</v>
      </c>
      <c r="Y781" s="17">
        <v>2</v>
      </c>
      <c r="Z781" s="17">
        <v>2014</v>
      </c>
      <c r="AA781" s="17" t="s">
        <v>17</v>
      </c>
      <c r="AB781" s="17" t="s">
        <v>1079</v>
      </c>
    </row>
    <row r="782" spans="1:28" x14ac:dyDescent="0.25">
      <c r="A782" s="17">
        <v>7169</v>
      </c>
      <c r="B782" s="17" t="s">
        <v>4147</v>
      </c>
      <c r="C782" s="19">
        <v>41842</v>
      </c>
      <c r="D782" s="19">
        <v>41844</v>
      </c>
      <c r="E782" s="17" t="s">
        <v>4</v>
      </c>
      <c r="F782" s="17" t="s">
        <v>4148</v>
      </c>
      <c r="G782" s="17" t="s">
        <v>479</v>
      </c>
      <c r="H782" s="17" t="s">
        <v>8</v>
      </c>
      <c r="I782" s="17" t="s">
        <v>671</v>
      </c>
      <c r="J782" s="17" t="s">
        <v>869</v>
      </c>
      <c r="K782" s="17" t="s">
        <v>908</v>
      </c>
      <c r="L782" s="17">
        <v>94122</v>
      </c>
      <c r="M782" s="17" t="s">
        <v>957</v>
      </c>
      <c r="N782" s="17" t="s">
        <v>4150</v>
      </c>
      <c r="O782" s="17" t="s">
        <v>960</v>
      </c>
      <c r="P782" s="17" t="s">
        <v>977</v>
      </c>
      <c r="Q782" s="17" t="s">
        <v>4151</v>
      </c>
      <c r="R782" s="17">
        <v>236.5</v>
      </c>
      <c r="S782" s="17">
        <v>10</v>
      </c>
      <c r="T782" s="17" t="s">
        <v>1684</v>
      </c>
      <c r="U782" s="17" t="s">
        <v>4152</v>
      </c>
      <c r="V782" s="17">
        <v>0</v>
      </c>
      <c r="W782" s="17" t="s">
        <v>1020</v>
      </c>
      <c r="X782" s="17">
        <v>68.584999999999994</v>
      </c>
      <c r="Y782" s="17">
        <v>2</v>
      </c>
      <c r="Z782" s="17">
        <v>2014</v>
      </c>
      <c r="AA782" s="17" t="s">
        <v>17</v>
      </c>
      <c r="AB782" s="17" t="s">
        <v>1079</v>
      </c>
    </row>
    <row r="783" spans="1:28" x14ac:dyDescent="0.25">
      <c r="A783" s="17">
        <v>7225</v>
      </c>
      <c r="B783" s="17" t="s">
        <v>3910</v>
      </c>
      <c r="C783" s="19">
        <v>42565</v>
      </c>
      <c r="D783" s="19">
        <v>42569</v>
      </c>
      <c r="E783" s="17" t="s">
        <v>5</v>
      </c>
      <c r="F783" s="17" t="s">
        <v>3911</v>
      </c>
      <c r="G783" s="17" t="s">
        <v>534</v>
      </c>
      <c r="H783" s="17" t="s">
        <v>8</v>
      </c>
      <c r="I783" s="17" t="s">
        <v>671</v>
      </c>
      <c r="J783" s="17" t="s">
        <v>869</v>
      </c>
      <c r="K783" s="17" t="s">
        <v>908</v>
      </c>
      <c r="L783" s="17">
        <v>94122</v>
      </c>
      <c r="M783" s="17" t="s">
        <v>957</v>
      </c>
      <c r="N783" s="17" t="s">
        <v>1207</v>
      </c>
      <c r="O783" s="17" t="s">
        <v>960</v>
      </c>
      <c r="P783" s="17" t="s">
        <v>973</v>
      </c>
      <c r="Q783" s="17" t="s">
        <v>1208</v>
      </c>
      <c r="R783" s="17">
        <v>151.62</v>
      </c>
      <c r="S783" s="17">
        <v>7</v>
      </c>
      <c r="T783" s="17" t="s">
        <v>1209</v>
      </c>
      <c r="U783" s="17" t="s">
        <v>4153</v>
      </c>
      <c r="V783" s="17">
        <v>0</v>
      </c>
      <c r="W783" s="17" t="s">
        <v>1020</v>
      </c>
      <c r="X783" s="17">
        <v>50.034599999999998</v>
      </c>
      <c r="Y783" s="17">
        <v>4</v>
      </c>
      <c r="Z783" s="17">
        <v>2016</v>
      </c>
      <c r="AA783" s="17" t="s">
        <v>17</v>
      </c>
      <c r="AB783" s="17" t="s">
        <v>1021</v>
      </c>
    </row>
    <row r="784" spans="1:28" x14ac:dyDescent="0.25">
      <c r="A784" s="17">
        <v>7230</v>
      </c>
      <c r="B784" s="17" t="s">
        <v>4154</v>
      </c>
      <c r="C784" s="19">
        <v>41840</v>
      </c>
      <c r="D784" s="19">
        <v>41842</v>
      </c>
      <c r="E784" s="17" t="s">
        <v>2</v>
      </c>
      <c r="F784" s="17" t="s">
        <v>4155</v>
      </c>
      <c r="G784" s="17" t="s">
        <v>549</v>
      </c>
      <c r="H784" s="17" t="s">
        <v>8</v>
      </c>
      <c r="I784" s="17" t="s">
        <v>671</v>
      </c>
      <c r="J784" s="17" t="s">
        <v>869</v>
      </c>
      <c r="K784" s="17" t="s">
        <v>908</v>
      </c>
      <c r="L784" s="17">
        <v>94122</v>
      </c>
      <c r="M784" s="17" t="s">
        <v>957</v>
      </c>
      <c r="N784" s="17" t="s">
        <v>4156</v>
      </c>
      <c r="O784" s="17" t="s">
        <v>960</v>
      </c>
      <c r="P784" s="17" t="s">
        <v>965</v>
      </c>
      <c r="Q784" s="17" t="s">
        <v>4157</v>
      </c>
      <c r="R784" s="17">
        <v>22.83</v>
      </c>
      <c r="S784" s="17">
        <v>3</v>
      </c>
      <c r="T784" s="17" t="s">
        <v>4158</v>
      </c>
      <c r="U784" s="17" t="s">
        <v>4159</v>
      </c>
      <c r="V784" s="17">
        <v>0</v>
      </c>
      <c r="W784" s="17" t="s">
        <v>1020</v>
      </c>
      <c r="X784" s="17">
        <v>10.7301</v>
      </c>
      <c r="Y784" s="17">
        <v>2</v>
      </c>
      <c r="Z784" s="17">
        <v>2014</v>
      </c>
      <c r="AA784" s="17" t="s">
        <v>17</v>
      </c>
      <c r="AB784" s="17" t="s">
        <v>1079</v>
      </c>
    </row>
    <row r="785" spans="1:28" x14ac:dyDescent="0.25">
      <c r="A785" s="17">
        <v>7290</v>
      </c>
      <c r="B785" s="17" t="s">
        <v>4160</v>
      </c>
      <c r="C785" s="19">
        <v>42399</v>
      </c>
      <c r="D785" s="19">
        <v>42400</v>
      </c>
      <c r="E785" s="17" t="s">
        <v>2</v>
      </c>
      <c r="F785" s="17" t="s">
        <v>1710</v>
      </c>
      <c r="G785" s="17" t="s">
        <v>605</v>
      </c>
      <c r="H785" s="17" t="s">
        <v>8</v>
      </c>
      <c r="I785" s="17" t="s">
        <v>671</v>
      </c>
      <c r="J785" s="17" t="s">
        <v>869</v>
      </c>
      <c r="K785" s="17" t="s">
        <v>908</v>
      </c>
      <c r="L785" s="17">
        <v>94122</v>
      </c>
      <c r="M785" s="17" t="s">
        <v>957</v>
      </c>
      <c r="N785" s="17" t="s">
        <v>1121</v>
      </c>
      <c r="O785" s="17" t="s">
        <v>960</v>
      </c>
      <c r="P785" s="17" t="s">
        <v>977</v>
      </c>
      <c r="Q785" s="17" t="s">
        <v>1122</v>
      </c>
      <c r="R785" s="17">
        <v>305.01</v>
      </c>
      <c r="S785" s="17">
        <v>9</v>
      </c>
      <c r="T785" s="17" t="s">
        <v>1123</v>
      </c>
      <c r="U785" s="17" t="s">
        <v>1124</v>
      </c>
      <c r="V785" s="17">
        <v>0</v>
      </c>
      <c r="W785" s="17" t="s">
        <v>1020</v>
      </c>
      <c r="X785" s="17">
        <v>76.252499999999998</v>
      </c>
      <c r="Y785" s="17">
        <v>1</v>
      </c>
      <c r="Z785" s="17">
        <v>2016</v>
      </c>
      <c r="AA785" s="17" t="s">
        <v>16</v>
      </c>
      <c r="AB785" s="17" t="s">
        <v>1021</v>
      </c>
    </row>
    <row r="786" spans="1:28" x14ac:dyDescent="0.25">
      <c r="A786" s="17">
        <v>7292</v>
      </c>
      <c r="B786" s="17" t="s">
        <v>4160</v>
      </c>
      <c r="C786" s="19">
        <v>42399</v>
      </c>
      <c r="D786" s="19">
        <v>42400</v>
      </c>
      <c r="E786" s="17" t="s">
        <v>2</v>
      </c>
      <c r="F786" s="17" t="s">
        <v>1710</v>
      </c>
      <c r="G786" s="17" t="s">
        <v>605</v>
      </c>
      <c r="H786" s="17" t="s">
        <v>8</v>
      </c>
      <c r="I786" s="17" t="s">
        <v>671</v>
      </c>
      <c r="J786" s="17" t="s">
        <v>869</v>
      </c>
      <c r="K786" s="17" t="s">
        <v>908</v>
      </c>
      <c r="L786" s="17">
        <v>94122</v>
      </c>
      <c r="M786" s="17" t="s">
        <v>957</v>
      </c>
      <c r="N786" s="17" t="s">
        <v>4161</v>
      </c>
      <c r="O786" s="17" t="s">
        <v>960</v>
      </c>
      <c r="P786" s="17" t="s">
        <v>1266</v>
      </c>
      <c r="Q786" s="17" t="s">
        <v>4162</v>
      </c>
      <c r="R786" s="17">
        <v>26.01</v>
      </c>
      <c r="S786" s="17">
        <v>9</v>
      </c>
      <c r="T786" s="17" t="s">
        <v>2253</v>
      </c>
      <c r="U786" s="17" t="s">
        <v>4163</v>
      </c>
      <c r="V786" s="17">
        <v>0</v>
      </c>
      <c r="W786" s="17" t="s">
        <v>1020</v>
      </c>
      <c r="X786" s="17">
        <v>12.2247</v>
      </c>
      <c r="Y786" s="17">
        <v>1</v>
      </c>
      <c r="Z786" s="17">
        <v>2016</v>
      </c>
      <c r="AA786" s="17" t="s">
        <v>16</v>
      </c>
      <c r="AB786" s="17" t="s">
        <v>1021</v>
      </c>
    </row>
    <row r="787" spans="1:28" x14ac:dyDescent="0.25">
      <c r="A787" s="17">
        <v>7508</v>
      </c>
      <c r="B787" s="17" t="s">
        <v>4164</v>
      </c>
      <c r="C787" s="19">
        <v>41945</v>
      </c>
      <c r="D787" s="19">
        <v>41949</v>
      </c>
      <c r="E787" s="17" t="s">
        <v>5</v>
      </c>
      <c r="F787" s="17" t="s">
        <v>4165</v>
      </c>
      <c r="G787" s="17" t="s">
        <v>588</v>
      </c>
      <c r="H787" s="17" t="s">
        <v>8</v>
      </c>
      <c r="I787" s="17" t="s">
        <v>671</v>
      </c>
      <c r="J787" s="17" t="s">
        <v>869</v>
      </c>
      <c r="K787" s="17" t="s">
        <v>908</v>
      </c>
      <c r="L787" s="17">
        <v>94122</v>
      </c>
      <c r="M787" s="17" t="s">
        <v>957</v>
      </c>
      <c r="N787" s="17" t="s">
        <v>1711</v>
      </c>
      <c r="O787" s="17" t="s">
        <v>960</v>
      </c>
      <c r="P787" s="17" t="s">
        <v>977</v>
      </c>
      <c r="Q787" s="17" t="s">
        <v>1712</v>
      </c>
      <c r="R787" s="17">
        <v>362.92</v>
      </c>
      <c r="S787" s="17">
        <v>2</v>
      </c>
      <c r="T787" s="17" t="s">
        <v>1713</v>
      </c>
      <c r="U787" s="17" t="s">
        <v>4166</v>
      </c>
      <c r="V787" s="17">
        <v>0</v>
      </c>
      <c r="W787" s="17" t="s">
        <v>1020</v>
      </c>
      <c r="X787" s="17">
        <v>105.24679999999999</v>
      </c>
      <c r="Y787" s="17">
        <v>4</v>
      </c>
      <c r="Z787" s="17">
        <v>2014</v>
      </c>
      <c r="AA787" s="17" t="s">
        <v>21</v>
      </c>
      <c r="AB787" s="17" t="s">
        <v>1079</v>
      </c>
    </row>
    <row r="788" spans="1:28" x14ac:dyDescent="0.25">
      <c r="A788" s="17">
        <v>7609</v>
      </c>
      <c r="B788" s="17" t="s">
        <v>4167</v>
      </c>
      <c r="C788" s="19">
        <v>42858</v>
      </c>
      <c r="D788" s="19">
        <v>42862</v>
      </c>
      <c r="E788" s="17" t="s">
        <v>5</v>
      </c>
      <c r="F788" s="17" t="s">
        <v>3994</v>
      </c>
      <c r="G788" s="17" t="s">
        <v>472</v>
      </c>
      <c r="H788" s="17" t="s">
        <v>8</v>
      </c>
      <c r="I788" s="17" t="s">
        <v>671</v>
      </c>
      <c r="J788" s="17" t="s">
        <v>869</v>
      </c>
      <c r="K788" s="17" t="s">
        <v>908</v>
      </c>
      <c r="L788" s="17">
        <v>94122</v>
      </c>
      <c r="M788" s="17" t="s">
        <v>957</v>
      </c>
      <c r="N788" s="17" t="s">
        <v>4168</v>
      </c>
      <c r="O788" s="17" t="s">
        <v>960</v>
      </c>
      <c r="P788" s="17" t="s">
        <v>965</v>
      </c>
      <c r="Q788" s="17" t="s">
        <v>4169</v>
      </c>
      <c r="R788" s="17">
        <v>25.92</v>
      </c>
      <c r="S788" s="17">
        <v>4</v>
      </c>
      <c r="T788" s="17" t="s">
        <v>1066</v>
      </c>
      <c r="U788" s="17" t="s">
        <v>2840</v>
      </c>
      <c r="V788" s="17">
        <v>0</v>
      </c>
      <c r="W788" s="17" t="s">
        <v>1020</v>
      </c>
      <c r="X788" s="17">
        <v>12.441599999999999</v>
      </c>
      <c r="Y788" s="17">
        <v>4</v>
      </c>
      <c r="Z788" s="17">
        <v>2017</v>
      </c>
      <c r="AA788" s="17" t="s">
        <v>20</v>
      </c>
      <c r="AB788" s="17" t="s">
        <v>1036</v>
      </c>
    </row>
    <row r="789" spans="1:28" x14ac:dyDescent="0.25">
      <c r="A789" s="17">
        <v>7610</v>
      </c>
      <c r="B789" s="17" t="s">
        <v>4167</v>
      </c>
      <c r="C789" s="19">
        <v>42858</v>
      </c>
      <c r="D789" s="19">
        <v>42862</v>
      </c>
      <c r="E789" s="17" t="s">
        <v>5</v>
      </c>
      <c r="F789" s="17" t="s">
        <v>3994</v>
      </c>
      <c r="G789" s="17" t="s">
        <v>472</v>
      </c>
      <c r="H789" s="17" t="s">
        <v>8</v>
      </c>
      <c r="I789" s="17" t="s">
        <v>671</v>
      </c>
      <c r="J789" s="17" t="s">
        <v>869</v>
      </c>
      <c r="K789" s="17" t="s">
        <v>908</v>
      </c>
      <c r="L789" s="17">
        <v>94122</v>
      </c>
      <c r="M789" s="17" t="s">
        <v>957</v>
      </c>
      <c r="N789" s="17" t="s">
        <v>3413</v>
      </c>
      <c r="O789" s="17" t="s">
        <v>960</v>
      </c>
      <c r="P789" s="17" t="s">
        <v>1032</v>
      </c>
      <c r="Q789" s="17" t="s">
        <v>3414</v>
      </c>
      <c r="R789" s="17">
        <v>22.96</v>
      </c>
      <c r="S789" s="17">
        <v>7</v>
      </c>
      <c r="T789" s="17" t="s">
        <v>1143</v>
      </c>
      <c r="U789" s="17" t="s">
        <v>4170</v>
      </c>
      <c r="V789" s="17">
        <v>0</v>
      </c>
      <c r="W789" s="17" t="s">
        <v>1020</v>
      </c>
      <c r="X789" s="17">
        <v>6.6584000000000003</v>
      </c>
      <c r="Y789" s="17">
        <v>4</v>
      </c>
      <c r="Z789" s="17">
        <v>2017</v>
      </c>
      <c r="AA789" s="17" t="s">
        <v>20</v>
      </c>
      <c r="AB789" s="17" t="s">
        <v>1036</v>
      </c>
    </row>
    <row r="790" spans="1:28" x14ac:dyDescent="0.25">
      <c r="A790" s="17">
        <v>7908</v>
      </c>
      <c r="B790" s="17" t="s">
        <v>4171</v>
      </c>
      <c r="C790" s="19">
        <v>42581</v>
      </c>
      <c r="D790" s="19">
        <v>42584</v>
      </c>
      <c r="E790" s="17" t="s">
        <v>2</v>
      </c>
      <c r="F790" s="17" t="s">
        <v>4172</v>
      </c>
      <c r="G790" s="17" t="s">
        <v>545</v>
      </c>
      <c r="H790" s="17" t="s">
        <v>9</v>
      </c>
      <c r="I790" s="17" t="s">
        <v>671</v>
      </c>
      <c r="J790" s="17" t="s">
        <v>869</v>
      </c>
      <c r="K790" s="17" t="s">
        <v>908</v>
      </c>
      <c r="L790" s="17">
        <v>94122</v>
      </c>
      <c r="M790" s="17" t="s">
        <v>957</v>
      </c>
      <c r="N790" s="17" t="s">
        <v>4173</v>
      </c>
      <c r="O790" s="17" t="s">
        <v>960</v>
      </c>
      <c r="P790" s="17" t="s">
        <v>973</v>
      </c>
      <c r="Q790" s="17" t="s">
        <v>4174</v>
      </c>
      <c r="R790" s="17">
        <v>715.64</v>
      </c>
      <c r="S790" s="17">
        <v>2</v>
      </c>
      <c r="T790" s="17" t="s">
        <v>4175</v>
      </c>
      <c r="U790" s="17" t="s">
        <v>4176</v>
      </c>
      <c r="V790" s="17">
        <v>0</v>
      </c>
      <c r="W790" s="17" t="s">
        <v>1020</v>
      </c>
      <c r="X790" s="17">
        <v>178.91</v>
      </c>
      <c r="Y790" s="17">
        <v>3</v>
      </c>
      <c r="Z790" s="17">
        <v>2016</v>
      </c>
      <c r="AA790" s="17" t="s">
        <v>17</v>
      </c>
      <c r="AB790" s="17" t="s">
        <v>1021</v>
      </c>
    </row>
    <row r="791" spans="1:28" x14ac:dyDescent="0.25">
      <c r="A791" s="17">
        <v>8309</v>
      </c>
      <c r="B791" s="17" t="s">
        <v>4177</v>
      </c>
      <c r="C791" s="19">
        <v>42576</v>
      </c>
      <c r="D791" s="19">
        <v>42576</v>
      </c>
      <c r="E791" s="17" t="s">
        <v>3</v>
      </c>
      <c r="F791" s="17" t="s">
        <v>3156</v>
      </c>
      <c r="G791" s="17" t="s">
        <v>87</v>
      </c>
      <c r="H791" s="17" t="s">
        <v>10</v>
      </c>
      <c r="I791" s="17" t="s">
        <v>671</v>
      </c>
      <c r="J791" s="17" t="s">
        <v>869</v>
      </c>
      <c r="K791" s="17" t="s">
        <v>908</v>
      </c>
      <c r="L791" s="17">
        <v>94122</v>
      </c>
      <c r="M791" s="17" t="s">
        <v>957</v>
      </c>
      <c r="N791" s="17" t="s">
        <v>1096</v>
      </c>
      <c r="O791" s="17" t="s">
        <v>960</v>
      </c>
      <c r="P791" s="17" t="s">
        <v>1032</v>
      </c>
      <c r="Q791" s="17" t="s">
        <v>1097</v>
      </c>
      <c r="R791" s="17">
        <v>37.17</v>
      </c>
      <c r="S791" s="17">
        <v>9</v>
      </c>
      <c r="T791" s="17" t="s">
        <v>1098</v>
      </c>
      <c r="U791" s="17" t="s">
        <v>4178</v>
      </c>
      <c r="V791" s="17">
        <v>0</v>
      </c>
      <c r="W791" s="17" t="s">
        <v>1020</v>
      </c>
      <c r="X791" s="17">
        <v>11.151</v>
      </c>
      <c r="Y791" s="17">
        <v>0</v>
      </c>
      <c r="Z791" s="17">
        <v>2016</v>
      </c>
      <c r="AA791" s="17" t="s">
        <v>17</v>
      </c>
      <c r="AB791" s="17" t="s">
        <v>1021</v>
      </c>
    </row>
    <row r="792" spans="1:28" x14ac:dyDescent="0.25">
      <c r="A792" s="17">
        <v>8666</v>
      </c>
      <c r="B792" s="17" t="s">
        <v>4179</v>
      </c>
      <c r="C792" s="19">
        <v>42691</v>
      </c>
      <c r="D792" s="19">
        <v>42692</v>
      </c>
      <c r="E792" s="17" t="s">
        <v>2</v>
      </c>
      <c r="F792" s="17" t="s">
        <v>4180</v>
      </c>
      <c r="G792" s="17" t="s">
        <v>4181</v>
      </c>
      <c r="H792" s="17" t="s">
        <v>10</v>
      </c>
      <c r="I792" s="17" t="s">
        <v>671</v>
      </c>
      <c r="J792" s="17" t="s">
        <v>869</v>
      </c>
      <c r="K792" s="17" t="s">
        <v>908</v>
      </c>
      <c r="L792" s="17">
        <v>94122</v>
      </c>
      <c r="M792" s="17" t="s">
        <v>957</v>
      </c>
      <c r="N792" s="17" t="s">
        <v>2944</v>
      </c>
      <c r="O792" s="17" t="s">
        <v>960</v>
      </c>
      <c r="P792" s="17" t="s">
        <v>1169</v>
      </c>
      <c r="Q792" s="17" t="s">
        <v>2945</v>
      </c>
      <c r="R792" s="17">
        <v>49.5</v>
      </c>
      <c r="S792" s="17">
        <v>5</v>
      </c>
      <c r="T792" s="17" t="s">
        <v>2946</v>
      </c>
      <c r="U792" s="17" t="s">
        <v>4182</v>
      </c>
      <c r="V792" s="17">
        <v>0</v>
      </c>
      <c r="W792" s="17" t="s">
        <v>1020</v>
      </c>
      <c r="X792" s="17">
        <v>13.365</v>
      </c>
      <c r="Y792" s="17">
        <v>1</v>
      </c>
      <c r="Z792" s="17">
        <v>2016</v>
      </c>
      <c r="AA792" s="17" t="s">
        <v>21</v>
      </c>
      <c r="AB792" s="17" t="s">
        <v>1021</v>
      </c>
    </row>
    <row r="793" spans="1:28" x14ac:dyDescent="0.25">
      <c r="A793" s="17">
        <v>8684</v>
      </c>
      <c r="B793" s="17" t="s">
        <v>4183</v>
      </c>
      <c r="C793" s="19">
        <v>43064</v>
      </c>
      <c r="D793" s="19">
        <v>43070</v>
      </c>
      <c r="E793" s="17" t="s">
        <v>5</v>
      </c>
      <c r="F793" s="17" t="s">
        <v>1732</v>
      </c>
      <c r="G793" s="17" t="s">
        <v>1733</v>
      </c>
      <c r="H793" s="17" t="s">
        <v>8</v>
      </c>
      <c r="I793" s="17" t="s">
        <v>671</v>
      </c>
      <c r="J793" s="17" t="s">
        <v>869</v>
      </c>
      <c r="K793" s="17" t="s">
        <v>908</v>
      </c>
      <c r="L793" s="17">
        <v>94122</v>
      </c>
      <c r="M793" s="17" t="s">
        <v>957</v>
      </c>
      <c r="N793" s="17" t="s">
        <v>4184</v>
      </c>
      <c r="O793" s="17" t="s">
        <v>960</v>
      </c>
      <c r="P793" s="17" t="s">
        <v>1032</v>
      </c>
      <c r="Q793" s="17" t="s">
        <v>4185</v>
      </c>
      <c r="R793" s="17">
        <v>5.16</v>
      </c>
      <c r="S793" s="17">
        <v>2</v>
      </c>
      <c r="T793" s="17" t="s">
        <v>4186</v>
      </c>
      <c r="U793" s="17" t="s">
        <v>4187</v>
      </c>
      <c r="V793" s="17">
        <v>0</v>
      </c>
      <c r="W793" s="17" t="s">
        <v>1020</v>
      </c>
      <c r="X793" s="17">
        <v>1.3415999999999999</v>
      </c>
      <c r="Y793" s="17">
        <v>6</v>
      </c>
      <c r="Z793" s="17">
        <v>2017</v>
      </c>
      <c r="AA793" s="17" t="s">
        <v>21</v>
      </c>
      <c r="AB793" s="17" t="s">
        <v>1036</v>
      </c>
    </row>
    <row r="794" spans="1:28" x14ac:dyDescent="0.25">
      <c r="A794" s="17">
        <v>9052</v>
      </c>
      <c r="B794" s="17" t="s">
        <v>4188</v>
      </c>
      <c r="C794" s="19">
        <v>41724</v>
      </c>
      <c r="D794" s="19">
        <v>41729</v>
      </c>
      <c r="E794" s="17" t="s">
        <v>4</v>
      </c>
      <c r="F794" s="17" t="s">
        <v>4189</v>
      </c>
      <c r="G794" s="17" t="s">
        <v>173</v>
      </c>
      <c r="H794" s="17" t="s">
        <v>9</v>
      </c>
      <c r="I794" s="17" t="s">
        <v>671</v>
      </c>
      <c r="J794" s="17" t="s">
        <v>869</v>
      </c>
      <c r="K794" s="17" t="s">
        <v>908</v>
      </c>
      <c r="L794" s="17">
        <v>94122</v>
      </c>
      <c r="M794" s="17" t="s">
        <v>957</v>
      </c>
      <c r="N794" s="17" t="s">
        <v>4190</v>
      </c>
      <c r="O794" s="17" t="s">
        <v>960</v>
      </c>
      <c r="P794" s="17" t="s">
        <v>1032</v>
      </c>
      <c r="Q794" s="17" t="s">
        <v>4191</v>
      </c>
      <c r="R794" s="17">
        <v>3.36</v>
      </c>
      <c r="S794" s="17">
        <v>2</v>
      </c>
      <c r="T794" s="17" t="s">
        <v>1459</v>
      </c>
      <c r="U794" s="17" t="s">
        <v>4192</v>
      </c>
      <c r="V794" s="17">
        <v>0</v>
      </c>
      <c r="W794" s="17" t="s">
        <v>1020</v>
      </c>
      <c r="X794" s="17">
        <v>0.84</v>
      </c>
      <c r="Y794" s="17">
        <v>5</v>
      </c>
      <c r="Z794" s="17">
        <v>2014</v>
      </c>
      <c r="AA794" s="17" t="s">
        <v>19</v>
      </c>
      <c r="AB794" s="17" t="s">
        <v>1079</v>
      </c>
    </row>
    <row r="795" spans="1:28" x14ac:dyDescent="0.25">
      <c r="A795" s="17">
        <v>9245</v>
      </c>
      <c r="B795" s="17" t="s">
        <v>4193</v>
      </c>
      <c r="C795" s="19">
        <v>41829</v>
      </c>
      <c r="D795" s="19">
        <v>41834</v>
      </c>
      <c r="E795" s="17" t="s">
        <v>5</v>
      </c>
      <c r="F795" s="17" t="s">
        <v>4194</v>
      </c>
      <c r="G795" s="17" t="s">
        <v>185</v>
      </c>
      <c r="H795" s="17" t="s">
        <v>10</v>
      </c>
      <c r="I795" s="17" t="s">
        <v>671</v>
      </c>
      <c r="J795" s="17" t="s">
        <v>869</v>
      </c>
      <c r="K795" s="17" t="s">
        <v>908</v>
      </c>
      <c r="L795" s="17">
        <v>94122</v>
      </c>
      <c r="M795" s="17" t="s">
        <v>957</v>
      </c>
      <c r="N795" s="17" t="s">
        <v>4039</v>
      </c>
      <c r="O795" s="17" t="s">
        <v>960</v>
      </c>
      <c r="P795" s="17" t="s">
        <v>1032</v>
      </c>
      <c r="Q795" s="17" t="s">
        <v>2981</v>
      </c>
      <c r="R795" s="17">
        <v>5.56</v>
      </c>
      <c r="S795" s="17">
        <v>2</v>
      </c>
      <c r="T795" s="17" t="s">
        <v>2648</v>
      </c>
      <c r="U795" s="17" t="s">
        <v>4040</v>
      </c>
      <c r="V795" s="17">
        <v>0</v>
      </c>
      <c r="W795" s="17" t="s">
        <v>1020</v>
      </c>
      <c r="X795" s="17">
        <v>2.2240000000000002</v>
      </c>
      <c r="Y795" s="17">
        <v>5</v>
      </c>
      <c r="Z795" s="17">
        <v>2014</v>
      </c>
      <c r="AA795" s="17" t="s">
        <v>17</v>
      </c>
      <c r="AB795" s="17" t="s">
        <v>1079</v>
      </c>
    </row>
    <row r="796" spans="1:28" x14ac:dyDescent="0.25">
      <c r="A796" s="17">
        <v>9246</v>
      </c>
      <c r="B796" s="17" t="s">
        <v>4193</v>
      </c>
      <c r="C796" s="19">
        <v>41829</v>
      </c>
      <c r="D796" s="19">
        <v>41834</v>
      </c>
      <c r="E796" s="17" t="s">
        <v>5</v>
      </c>
      <c r="F796" s="17" t="s">
        <v>4194</v>
      </c>
      <c r="G796" s="17" t="s">
        <v>185</v>
      </c>
      <c r="H796" s="17" t="s">
        <v>10</v>
      </c>
      <c r="I796" s="17" t="s">
        <v>671</v>
      </c>
      <c r="J796" s="17" t="s">
        <v>869</v>
      </c>
      <c r="K796" s="17" t="s">
        <v>908</v>
      </c>
      <c r="L796" s="17">
        <v>94122</v>
      </c>
      <c r="M796" s="17" t="s">
        <v>957</v>
      </c>
      <c r="N796" s="17" t="s">
        <v>4195</v>
      </c>
      <c r="O796" s="17" t="s">
        <v>960</v>
      </c>
      <c r="P796" s="17" t="s">
        <v>965</v>
      </c>
      <c r="Q796" s="17" t="s">
        <v>4196</v>
      </c>
      <c r="R796" s="17">
        <v>32.4</v>
      </c>
      <c r="S796" s="17">
        <v>5</v>
      </c>
      <c r="T796" s="17" t="s">
        <v>1066</v>
      </c>
      <c r="U796" s="17" t="s">
        <v>1454</v>
      </c>
      <c r="V796" s="17">
        <v>0</v>
      </c>
      <c r="W796" s="17" t="s">
        <v>1020</v>
      </c>
      <c r="X796" s="17">
        <v>15.552</v>
      </c>
      <c r="Y796" s="17">
        <v>5</v>
      </c>
      <c r="Z796" s="17">
        <v>2014</v>
      </c>
      <c r="AA796" s="17" t="s">
        <v>17</v>
      </c>
      <c r="AB796" s="17" t="s">
        <v>1079</v>
      </c>
    </row>
    <row r="797" spans="1:28" x14ac:dyDescent="0.25">
      <c r="A797" s="17">
        <v>9423</v>
      </c>
      <c r="B797" s="17" t="s">
        <v>3928</v>
      </c>
      <c r="C797" s="19">
        <v>41843</v>
      </c>
      <c r="D797" s="19">
        <v>41847</v>
      </c>
      <c r="E797" s="17" t="s">
        <v>5</v>
      </c>
      <c r="F797" s="17" t="s">
        <v>3929</v>
      </c>
      <c r="G797" s="17" t="s">
        <v>490</v>
      </c>
      <c r="H797" s="17" t="s">
        <v>9</v>
      </c>
      <c r="I797" s="17" t="s">
        <v>671</v>
      </c>
      <c r="J797" s="17" t="s">
        <v>869</v>
      </c>
      <c r="K797" s="17" t="s">
        <v>908</v>
      </c>
      <c r="L797" s="17">
        <v>94122</v>
      </c>
      <c r="M797" s="17" t="s">
        <v>957</v>
      </c>
      <c r="N797" s="17" t="s">
        <v>4197</v>
      </c>
      <c r="O797" s="17" t="s">
        <v>960</v>
      </c>
      <c r="P797" s="17" t="s">
        <v>1169</v>
      </c>
      <c r="Q797" s="17" t="s">
        <v>4198</v>
      </c>
      <c r="R797" s="17">
        <v>40.700000000000003</v>
      </c>
      <c r="S797" s="17">
        <v>5</v>
      </c>
      <c r="T797" s="17" t="s">
        <v>4199</v>
      </c>
      <c r="U797" s="17" t="s">
        <v>4200</v>
      </c>
      <c r="V797" s="17">
        <v>0</v>
      </c>
      <c r="W797" s="17" t="s">
        <v>1020</v>
      </c>
      <c r="X797" s="17">
        <v>11.803000000000001</v>
      </c>
      <c r="Y797" s="17">
        <v>4</v>
      </c>
      <c r="Z797" s="17">
        <v>2014</v>
      </c>
      <c r="AA797" s="17" t="s">
        <v>17</v>
      </c>
      <c r="AB797" s="17" t="s">
        <v>1079</v>
      </c>
    </row>
    <row r="798" spans="1:28" x14ac:dyDescent="0.25">
      <c r="A798" s="17">
        <v>9459</v>
      </c>
      <c r="B798" s="17" t="s">
        <v>4201</v>
      </c>
      <c r="C798" s="19">
        <v>41921</v>
      </c>
      <c r="D798" s="19">
        <v>41926</v>
      </c>
      <c r="E798" s="17" t="s">
        <v>5</v>
      </c>
      <c r="F798" s="17" t="s">
        <v>4202</v>
      </c>
      <c r="G798" s="17" t="s">
        <v>594</v>
      </c>
      <c r="H798" s="17" t="s">
        <v>8</v>
      </c>
      <c r="I798" s="17" t="s">
        <v>671</v>
      </c>
      <c r="J798" s="17" t="s">
        <v>869</v>
      </c>
      <c r="K798" s="17" t="s">
        <v>908</v>
      </c>
      <c r="L798" s="17">
        <v>94122</v>
      </c>
      <c r="M798" s="17" t="s">
        <v>957</v>
      </c>
      <c r="N798" s="17" t="s">
        <v>4203</v>
      </c>
      <c r="O798" s="17" t="s">
        <v>960</v>
      </c>
      <c r="P798" s="17" t="s">
        <v>1032</v>
      </c>
      <c r="Q798" s="17" t="s">
        <v>4204</v>
      </c>
      <c r="R798" s="17">
        <v>144.6</v>
      </c>
      <c r="S798" s="17">
        <v>3</v>
      </c>
      <c r="T798" s="17" t="s">
        <v>4205</v>
      </c>
      <c r="U798" s="17" t="s">
        <v>4206</v>
      </c>
      <c r="V798" s="17">
        <v>0</v>
      </c>
      <c r="W798" s="17" t="s">
        <v>1020</v>
      </c>
      <c r="X798" s="17">
        <v>41.933999999999997</v>
      </c>
      <c r="Y798" s="17">
        <v>5</v>
      </c>
      <c r="Z798" s="17">
        <v>2014</v>
      </c>
      <c r="AA798" s="17" t="s">
        <v>22</v>
      </c>
      <c r="AB798" s="17" t="s">
        <v>1079</v>
      </c>
    </row>
    <row r="799" spans="1:28" x14ac:dyDescent="0.25">
      <c r="A799" s="17">
        <v>9680</v>
      </c>
      <c r="B799" s="17" t="s">
        <v>4207</v>
      </c>
      <c r="C799" s="19">
        <v>42365</v>
      </c>
      <c r="D799" s="19">
        <v>42369</v>
      </c>
      <c r="E799" s="17" t="s">
        <v>5</v>
      </c>
      <c r="F799" s="17" t="s">
        <v>2808</v>
      </c>
      <c r="G799" s="17" t="s">
        <v>2809</v>
      </c>
      <c r="H799" s="17" t="s">
        <v>9</v>
      </c>
      <c r="I799" s="17" t="s">
        <v>671</v>
      </c>
      <c r="J799" s="17" t="s">
        <v>869</v>
      </c>
      <c r="K799" s="17" t="s">
        <v>908</v>
      </c>
      <c r="L799" s="17">
        <v>94122</v>
      </c>
      <c r="M799" s="17" t="s">
        <v>957</v>
      </c>
      <c r="N799" s="17" t="s">
        <v>1581</v>
      </c>
      <c r="O799" s="17" t="s">
        <v>960</v>
      </c>
      <c r="P799" s="17" t="s">
        <v>977</v>
      </c>
      <c r="Q799" s="17" t="s">
        <v>1582</v>
      </c>
      <c r="R799" s="17">
        <v>323.10000000000002</v>
      </c>
      <c r="S799" s="17">
        <v>2</v>
      </c>
      <c r="T799" s="17" t="s">
        <v>1583</v>
      </c>
      <c r="U799" s="17" t="s">
        <v>1584</v>
      </c>
      <c r="V799" s="17">
        <v>0</v>
      </c>
      <c r="W799" s="17" t="s">
        <v>1020</v>
      </c>
      <c r="X799" s="17">
        <v>61.389000000000003</v>
      </c>
      <c r="Y799" s="17">
        <v>4</v>
      </c>
      <c r="Z799" s="17">
        <v>2015</v>
      </c>
      <c r="AA799" s="17" t="s">
        <v>14</v>
      </c>
      <c r="AB799" s="17" t="s">
        <v>1061</v>
      </c>
    </row>
    <row r="800" spans="1:28" x14ac:dyDescent="0.25">
      <c r="A800" s="17">
        <v>9682</v>
      </c>
      <c r="B800" s="17" t="s">
        <v>3934</v>
      </c>
      <c r="C800" s="19">
        <v>43082</v>
      </c>
      <c r="D800" s="19">
        <v>43087</v>
      </c>
      <c r="E800" s="17" t="s">
        <v>5</v>
      </c>
      <c r="F800" s="17" t="s">
        <v>2340</v>
      </c>
      <c r="G800" s="17" t="s">
        <v>232</v>
      </c>
      <c r="H800" s="17" t="s">
        <v>8</v>
      </c>
      <c r="I800" s="17" t="s">
        <v>671</v>
      </c>
      <c r="J800" s="17" t="s">
        <v>869</v>
      </c>
      <c r="K800" s="17" t="s">
        <v>908</v>
      </c>
      <c r="L800" s="17">
        <v>94122</v>
      </c>
      <c r="M800" s="17" t="s">
        <v>957</v>
      </c>
      <c r="N800" s="17" t="s">
        <v>1404</v>
      </c>
      <c r="O800" s="17" t="s">
        <v>960</v>
      </c>
      <c r="P800" s="17" t="s">
        <v>1266</v>
      </c>
      <c r="Q800" s="17" t="s">
        <v>1405</v>
      </c>
      <c r="R800" s="17">
        <v>8.64</v>
      </c>
      <c r="S800" s="17">
        <v>3</v>
      </c>
      <c r="T800" s="17" t="s">
        <v>1340</v>
      </c>
      <c r="U800" s="17" t="s">
        <v>4208</v>
      </c>
      <c r="V800" s="17">
        <v>0</v>
      </c>
      <c r="W800" s="17" t="s">
        <v>1020</v>
      </c>
      <c r="X800" s="17">
        <v>4.2336</v>
      </c>
      <c r="Y800" s="17">
        <v>5</v>
      </c>
      <c r="Z800" s="17">
        <v>2017</v>
      </c>
      <c r="AA800" s="17" t="s">
        <v>14</v>
      </c>
      <c r="AB800" s="17" t="s">
        <v>1036</v>
      </c>
    </row>
    <row r="801" spans="1:28" x14ac:dyDescent="0.25">
      <c r="A801" s="17">
        <v>9683</v>
      </c>
      <c r="B801" s="17" t="s">
        <v>3934</v>
      </c>
      <c r="C801" s="19">
        <v>43082</v>
      </c>
      <c r="D801" s="19">
        <v>43087</v>
      </c>
      <c r="E801" s="17" t="s">
        <v>5</v>
      </c>
      <c r="F801" s="17" t="s">
        <v>2340</v>
      </c>
      <c r="G801" s="17" t="s">
        <v>232</v>
      </c>
      <c r="H801" s="17" t="s">
        <v>8</v>
      </c>
      <c r="I801" s="17" t="s">
        <v>671</v>
      </c>
      <c r="J801" s="17" t="s">
        <v>869</v>
      </c>
      <c r="K801" s="17" t="s">
        <v>908</v>
      </c>
      <c r="L801" s="17">
        <v>94122</v>
      </c>
      <c r="M801" s="17" t="s">
        <v>957</v>
      </c>
      <c r="N801" s="17" t="s">
        <v>2341</v>
      </c>
      <c r="O801" s="17" t="s">
        <v>960</v>
      </c>
      <c r="P801" s="17" t="s">
        <v>965</v>
      </c>
      <c r="Q801" s="17" t="s">
        <v>2342</v>
      </c>
      <c r="R801" s="17">
        <v>38.880000000000003</v>
      </c>
      <c r="S801" s="17">
        <v>6</v>
      </c>
      <c r="T801" s="17" t="s">
        <v>1066</v>
      </c>
      <c r="U801" s="17" t="s">
        <v>1335</v>
      </c>
      <c r="V801" s="17">
        <v>0</v>
      </c>
      <c r="W801" s="17" t="s">
        <v>1020</v>
      </c>
      <c r="X801" s="17">
        <v>18.662400000000002</v>
      </c>
      <c r="Y801" s="17">
        <v>5</v>
      </c>
      <c r="Z801" s="17">
        <v>2017</v>
      </c>
      <c r="AA801" s="17" t="s">
        <v>14</v>
      </c>
      <c r="AB801" s="17" t="s">
        <v>1036</v>
      </c>
    </row>
    <row r="802" spans="1:28" x14ac:dyDescent="0.25">
      <c r="A802" s="17">
        <v>9685</v>
      </c>
      <c r="B802" s="17" t="s">
        <v>3934</v>
      </c>
      <c r="C802" s="19">
        <v>43082</v>
      </c>
      <c r="D802" s="19">
        <v>43087</v>
      </c>
      <c r="E802" s="17" t="s">
        <v>5</v>
      </c>
      <c r="F802" s="17" t="s">
        <v>2340</v>
      </c>
      <c r="G802" s="17" t="s">
        <v>232</v>
      </c>
      <c r="H802" s="17" t="s">
        <v>8</v>
      </c>
      <c r="I802" s="17" t="s">
        <v>671</v>
      </c>
      <c r="J802" s="17" t="s">
        <v>869</v>
      </c>
      <c r="K802" s="17" t="s">
        <v>908</v>
      </c>
      <c r="L802" s="17">
        <v>94122</v>
      </c>
      <c r="M802" s="17" t="s">
        <v>957</v>
      </c>
      <c r="N802" s="17" t="s">
        <v>4209</v>
      </c>
      <c r="O802" s="17" t="s">
        <v>960</v>
      </c>
      <c r="P802" s="17" t="s">
        <v>965</v>
      </c>
      <c r="Q802" s="17" t="s">
        <v>4210</v>
      </c>
      <c r="R802" s="17">
        <v>12.96</v>
      </c>
      <c r="S802" s="17">
        <v>2</v>
      </c>
      <c r="T802" s="17" t="s">
        <v>1066</v>
      </c>
      <c r="U802" s="17" t="s">
        <v>4211</v>
      </c>
      <c r="V802" s="17">
        <v>0</v>
      </c>
      <c r="W802" s="17" t="s">
        <v>1020</v>
      </c>
      <c r="X802" s="17">
        <v>6.3503999999999996</v>
      </c>
      <c r="Y802" s="17">
        <v>5</v>
      </c>
      <c r="Z802" s="17">
        <v>2017</v>
      </c>
      <c r="AA802" s="17" t="s">
        <v>14</v>
      </c>
      <c r="AB802" s="17" t="s">
        <v>1036</v>
      </c>
    </row>
    <row r="803" spans="1:28" x14ac:dyDescent="0.25">
      <c r="A803" s="17">
        <v>9769</v>
      </c>
      <c r="B803" s="17" t="s">
        <v>4212</v>
      </c>
      <c r="C803" s="19">
        <v>43076</v>
      </c>
      <c r="D803" s="19">
        <v>43083</v>
      </c>
      <c r="E803" s="17" t="s">
        <v>5</v>
      </c>
      <c r="F803" s="17" t="s">
        <v>1456</v>
      </c>
      <c r="G803" s="17" t="s">
        <v>646</v>
      </c>
      <c r="H803" s="17" t="s">
        <v>10</v>
      </c>
      <c r="I803" s="17" t="s">
        <v>671</v>
      </c>
      <c r="J803" s="17" t="s">
        <v>869</v>
      </c>
      <c r="K803" s="17" t="s">
        <v>908</v>
      </c>
      <c r="L803" s="17">
        <v>94122</v>
      </c>
      <c r="M803" s="17" t="s">
        <v>957</v>
      </c>
      <c r="N803" s="17" t="s">
        <v>1378</v>
      </c>
      <c r="O803" s="17" t="s">
        <v>960</v>
      </c>
      <c r="P803" s="17" t="s">
        <v>965</v>
      </c>
      <c r="Q803" s="17" t="s">
        <v>1379</v>
      </c>
      <c r="R803" s="17">
        <v>50.04</v>
      </c>
      <c r="S803" s="17">
        <v>6</v>
      </c>
      <c r="T803" s="17" t="s">
        <v>1380</v>
      </c>
      <c r="U803" s="17" t="s">
        <v>4213</v>
      </c>
      <c r="V803" s="17">
        <v>0</v>
      </c>
      <c r="W803" s="17" t="s">
        <v>1020</v>
      </c>
      <c r="X803" s="17">
        <v>25.02</v>
      </c>
      <c r="Y803" s="17">
        <v>7</v>
      </c>
      <c r="Z803" s="17">
        <v>2017</v>
      </c>
      <c r="AA803" s="17" t="s">
        <v>14</v>
      </c>
      <c r="AB803" s="17" t="s">
        <v>1036</v>
      </c>
    </row>
    <row r="804" spans="1:28" x14ac:dyDescent="0.25">
      <c r="A804" s="17">
        <v>9823</v>
      </c>
      <c r="B804" s="17" t="s">
        <v>4214</v>
      </c>
      <c r="C804" s="19">
        <v>41866</v>
      </c>
      <c r="D804" s="19">
        <v>41870</v>
      </c>
      <c r="E804" s="17" t="s">
        <v>5</v>
      </c>
      <c r="F804" s="17" t="s">
        <v>3193</v>
      </c>
      <c r="G804" s="17" t="s">
        <v>109</v>
      </c>
      <c r="H804" s="17" t="s">
        <v>8</v>
      </c>
      <c r="I804" s="17" t="s">
        <v>671</v>
      </c>
      <c r="J804" s="17" t="s">
        <v>869</v>
      </c>
      <c r="K804" s="17" t="s">
        <v>908</v>
      </c>
      <c r="L804" s="17">
        <v>94122</v>
      </c>
      <c r="M804" s="17" t="s">
        <v>957</v>
      </c>
      <c r="N804" s="17" t="s">
        <v>4215</v>
      </c>
      <c r="O804" s="17" t="s">
        <v>960</v>
      </c>
      <c r="P804" s="17" t="s">
        <v>973</v>
      </c>
      <c r="Q804" s="17" t="s">
        <v>4216</v>
      </c>
      <c r="R804" s="17">
        <v>152.91</v>
      </c>
      <c r="S804" s="17">
        <v>3</v>
      </c>
      <c r="T804" s="17" t="s">
        <v>4217</v>
      </c>
      <c r="U804" s="17" t="s">
        <v>4218</v>
      </c>
      <c r="V804" s="17">
        <v>0</v>
      </c>
      <c r="W804" s="17" t="s">
        <v>1020</v>
      </c>
      <c r="X804" s="17">
        <v>42.814799999999998</v>
      </c>
      <c r="Y804" s="17">
        <v>4</v>
      </c>
      <c r="Z804" s="17">
        <v>2014</v>
      </c>
      <c r="AA804" s="17" t="s">
        <v>13</v>
      </c>
      <c r="AB804" s="17" t="s">
        <v>1079</v>
      </c>
    </row>
    <row r="805" spans="1:28" x14ac:dyDescent="0.25">
      <c r="A805" s="17">
        <v>9824</v>
      </c>
      <c r="B805" s="17" t="s">
        <v>4214</v>
      </c>
      <c r="C805" s="19">
        <v>41866</v>
      </c>
      <c r="D805" s="19">
        <v>41870</v>
      </c>
      <c r="E805" s="17" t="s">
        <v>5</v>
      </c>
      <c r="F805" s="17" t="s">
        <v>3193</v>
      </c>
      <c r="G805" s="17" t="s">
        <v>109</v>
      </c>
      <c r="H805" s="17" t="s">
        <v>8</v>
      </c>
      <c r="I805" s="17" t="s">
        <v>671</v>
      </c>
      <c r="J805" s="17" t="s">
        <v>869</v>
      </c>
      <c r="K805" s="17" t="s">
        <v>908</v>
      </c>
      <c r="L805" s="17">
        <v>94122</v>
      </c>
      <c r="M805" s="17" t="s">
        <v>957</v>
      </c>
      <c r="N805" s="17" t="s">
        <v>2435</v>
      </c>
      <c r="O805" s="17" t="s">
        <v>960</v>
      </c>
      <c r="P805" s="17" t="s">
        <v>965</v>
      </c>
      <c r="Q805" s="17" t="s">
        <v>2436</v>
      </c>
      <c r="R805" s="17">
        <v>92.94</v>
      </c>
      <c r="S805" s="17">
        <v>3</v>
      </c>
      <c r="T805" s="17" t="s">
        <v>1679</v>
      </c>
      <c r="U805" s="17" t="s">
        <v>4219</v>
      </c>
      <c r="V805" s="17">
        <v>0</v>
      </c>
      <c r="W805" s="17" t="s">
        <v>1020</v>
      </c>
      <c r="X805" s="17">
        <v>41.823</v>
      </c>
      <c r="Y805" s="17">
        <v>4</v>
      </c>
      <c r="Z805" s="17">
        <v>2014</v>
      </c>
      <c r="AA805" s="17" t="s">
        <v>13</v>
      </c>
      <c r="AB805" s="17" t="s">
        <v>1079</v>
      </c>
    </row>
    <row r="806" spans="1:28" x14ac:dyDescent="0.25">
      <c r="A806" s="17">
        <v>251</v>
      </c>
      <c r="B806" s="17" t="s">
        <v>4220</v>
      </c>
      <c r="C806" s="19">
        <v>42624</v>
      </c>
      <c r="D806" s="19">
        <v>42630</v>
      </c>
      <c r="E806" s="17" t="s">
        <v>5</v>
      </c>
      <c r="F806" s="17" t="s">
        <v>4221</v>
      </c>
      <c r="G806" s="17" t="s">
        <v>379</v>
      </c>
      <c r="H806" s="17" t="s">
        <v>8</v>
      </c>
      <c r="I806" s="17" t="s">
        <v>671</v>
      </c>
      <c r="J806" s="17" t="s">
        <v>868</v>
      </c>
      <c r="K806" s="17" t="s">
        <v>908</v>
      </c>
      <c r="L806" s="17">
        <v>92037</v>
      </c>
      <c r="M806" s="17" t="s">
        <v>957</v>
      </c>
      <c r="N806" s="17" t="s">
        <v>4156</v>
      </c>
      <c r="O806" s="17" t="s">
        <v>960</v>
      </c>
      <c r="P806" s="17" t="s">
        <v>965</v>
      </c>
      <c r="Q806" s="17" t="s">
        <v>4157</v>
      </c>
      <c r="R806" s="17">
        <v>7.61</v>
      </c>
      <c r="S806" s="17">
        <v>1</v>
      </c>
      <c r="T806" s="17" t="s">
        <v>4158</v>
      </c>
      <c r="U806" s="17" t="s">
        <v>4222</v>
      </c>
      <c r="V806" s="17">
        <v>0</v>
      </c>
      <c r="W806" s="17" t="s">
        <v>1020</v>
      </c>
      <c r="X806" s="17">
        <v>3.5767000000000002</v>
      </c>
      <c r="Y806" s="17">
        <v>6</v>
      </c>
      <c r="Z806" s="17">
        <v>2016</v>
      </c>
      <c r="AA806" s="17" t="s">
        <v>23</v>
      </c>
      <c r="AB806" s="17" t="s">
        <v>1021</v>
      </c>
    </row>
    <row r="807" spans="1:28" x14ac:dyDescent="0.25">
      <c r="A807" s="17">
        <v>252</v>
      </c>
      <c r="B807" s="17" t="s">
        <v>4220</v>
      </c>
      <c r="C807" s="19">
        <v>42624</v>
      </c>
      <c r="D807" s="19">
        <v>42630</v>
      </c>
      <c r="E807" s="17" t="s">
        <v>5</v>
      </c>
      <c r="F807" s="17" t="s">
        <v>4221</v>
      </c>
      <c r="G807" s="17" t="s">
        <v>379</v>
      </c>
      <c r="H807" s="17" t="s">
        <v>8</v>
      </c>
      <c r="I807" s="17" t="s">
        <v>671</v>
      </c>
      <c r="J807" s="17" t="s">
        <v>868</v>
      </c>
      <c r="K807" s="17" t="s">
        <v>908</v>
      </c>
      <c r="L807" s="17">
        <v>92037</v>
      </c>
      <c r="M807" s="17" t="s">
        <v>957</v>
      </c>
      <c r="N807" s="17" t="s">
        <v>1430</v>
      </c>
      <c r="O807" s="17" t="s">
        <v>961</v>
      </c>
      <c r="P807" s="17" t="s">
        <v>962</v>
      </c>
      <c r="Q807" s="17" t="s">
        <v>1431</v>
      </c>
      <c r="R807" s="17">
        <v>3347.37</v>
      </c>
      <c r="S807" s="17">
        <v>13</v>
      </c>
      <c r="T807" s="17" t="s">
        <v>1432</v>
      </c>
      <c r="U807" s="17" t="s">
        <v>4223</v>
      </c>
      <c r="V807" s="17">
        <v>0</v>
      </c>
      <c r="W807" s="17" t="s">
        <v>1020</v>
      </c>
      <c r="X807" s="17">
        <v>636.00030000000004</v>
      </c>
      <c r="Y807" s="17">
        <v>6</v>
      </c>
      <c r="Z807" s="17">
        <v>2016</v>
      </c>
      <c r="AA807" s="17" t="s">
        <v>23</v>
      </c>
      <c r="AB807" s="17" t="s">
        <v>1021</v>
      </c>
    </row>
    <row r="808" spans="1:28" x14ac:dyDescent="0.25">
      <c r="A808" s="17">
        <v>482</v>
      </c>
      <c r="B808" s="17" t="s">
        <v>4224</v>
      </c>
      <c r="C808" s="19">
        <v>41918</v>
      </c>
      <c r="D808" s="19">
        <v>41922</v>
      </c>
      <c r="E808" s="17" t="s">
        <v>5</v>
      </c>
      <c r="F808" s="17" t="s">
        <v>1202</v>
      </c>
      <c r="G808" s="17" t="s">
        <v>666</v>
      </c>
      <c r="H808" s="17" t="s">
        <v>8</v>
      </c>
      <c r="I808" s="17" t="s">
        <v>671</v>
      </c>
      <c r="J808" s="17" t="s">
        <v>868</v>
      </c>
      <c r="K808" s="17" t="s">
        <v>908</v>
      </c>
      <c r="L808" s="17">
        <v>92024</v>
      </c>
      <c r="M808" s="17" t="s">
        <v>957</v>
      </c>
      <c r="N808" s="17" t="s">
        <v>4225</v>
      </c>
      <c r="O808" s="17" t="s">
        <v>961</v>
      </c>
      <c r="P808" s="17" t="s">
        <v>962</v>
      </c>
      <c r="Q808" s="17" t="s">
        <v>4226</v>
      </c>
      <c r="R808" s="17">
        <v>9.09</v>
      </c>
      <c r="S808" s="17">
        <v>3</v>
      </c>
      <c r="T808" s="17" t="s">
        <v>4227</v>
      </c>
      <c r="U808" s="17" t="s">
        <v>4228</v>
      </c>
      <c r="V808" s="17">
        <v>0</v>
      </c>
      <c r="W808" s="17" t="s">
        <v>1020</v>
      </c>
      <c r="X808" s="17">
        <v>1.9089</v>
      </c>
      <c r="Y808" s="17">
        <v>4</v>
      </c>
      <c r="Z808" s="17">
        <v>2014</v>
      </c>
      <c r="AA808" s="17" t="s">
        <v>22</v>
      </c>
      <c r="AB808" s="17" t="s">
        <v>1079</v>
      </c>
    </row>
    <row r="809" spans="1:28" x14ac:dyDescent="0.25">
      <c r="A809" s="17">
        <v>595</v>
      </c>
      <c r="B809" s="17" t="s">
        <v>4229</v>
      </c>
      <c r="C809" s="19">
        <v>41859</v>
      </c>
      <c r="D809" s="19">
        <v>41866</v>
      </c>
      <c r="E809" s="17" t="s">
        <v>5</v>
      </c>
      <c r="F809" s="17" t="s">
        <v>1591</v>
      </c>
      <c r="G809" s="17" t="s">
        <v>397</v>
      </c>
      <c r="H809" s="17" t="s">
        <v>8</v>
      </c>
      <c r="I809" s="17" t="s">
        <v>671</v>
      </c>
      <c r="J809" s="17" t="s">
        <v>868</v>
      </c>
      <c r="K809" s="17" t="s">
        <v>908</v>
      </c>
      <c r="L809" s="17">
        <v>92024</v>
      </c>
      <c r="M809" s="17" t="s">
        <v>957</v>
      </c>
      <c r="N809" s="17" t="s">
        <v>4230</v>
      </c>
      <c r="O809" s="17" t="s">
        <v>960</v>
      </c>
      <c r="P809" s="17" t="s">
        <v>973</v>
      </c>
      <c r="Q809" s="17" t="s">
        <v>4231</v>
      </c>
      <c r="R809" s="17">
        <v>76.12</v>
      </c>
      <c r="S809" s="17">
        <v>2</v>
      </c>
      <c r="T809" s="17" t="s">
        <v>4232</v>
      </c>
      <c r="U809" s="17" t="s">
        <v>4233</v>
      </c>
      <c r="V809" s="17">
        <v>0</v>
      </c>
      <c r="W809" s="17" t="s">
        <v>1020</v>
      </c>
      <c r="X809" s="17">
        <v>22.0748</v>
      </c>
      <c r="Y809" s="17">
        <v>7</v>
      </c>
      <c r="Z809" s="17">
        <v>2014</v>
      </c>
      <c r="AA809" s="17" t="s">
        <v>13</v>
      </c>
      <c r="AB809" s="17" t="s">
        <v>1079</v>
      </c>
    </row>
    <row r="810" spans="1:28" x14ac:dyDescent="0.25">
      <c r="A810" s="17">
        <v>598</v>
      </c>
      <c r="B810" s="17" t="s">
        <v>4229</v>
      </c>
      <c r="C810" s="19">
        <v>41859</v>
      </c>
      <c r="D810" s="19">
        <v>41866</v>
      </c>
      <c r="E810" s="17" t="s">
        <v>5</v>
      </c>
      <c r="F810" s="17" t="s">
        <v>1591</v>
      </c>
      <c r="G810" s="17" t="s">
        <v>397</v>
      </c>
      <c r="H810" s="17" t="s">
        <v>8</v>
      </c>
      <c r="I810" s="17" t="s">
        <v>671</v>
      </c>
      <c r="J810" s="17" t="s">
        <v>868</v>
      </c>
      <c r="K810" s="17" t="s">
        <v>908</v>
      </c>
      <c r="L810" s="17">
        <v>92024</v>
      </c>
      <c r="M810" s="17" t="s">
        <v>957</v>
      </c>
      <c r="N810" s="17" t="s">
        <v>3609</v>
      </c>
      <c r="O810" s="17" t="s">
        <v>959</v>
      </c>
      <c r="P810" s="17" t="s">
        <v>1115</v>
      </c>
      <c r="Q810" s="17" t="s">
        <v>3610</v>
      </c>
      <c r="R810" s="17">
        <v>327.76</v>
      </c>
      <c r="S810" s="17">
        <v>8</v>
      </c>
      <c r="T810" s="17" t="s">
        <v>2574</v>
      </c>
      <c r="U810" s="17" t="s">
        <v>4234</v>
      </c>
      <c r="V810" s="17">
        <v>0</v>
      </c>
      <c r="W810" s="17" t="s">
        <v>1020</v>
      </c>
      <c r="X810" s="17">
        <v>91.772800000000004</v>
      </c>
      <c r="Y810" s="17">
        <v>7</v>
      </c>
      <c r="Z810" s="17">
        <v>2014</v>
      </c>
      <c r="AA810" s="17" t="s">
        <v>13</v>
      </c>
      <c r="AB810" s="17" t="s">
        <v>1079</v>
      </c>
    </row>
    <row r="811" spans="1:28" x14ac:dyDescent="0.25">
      <c r="A811" s="17">
        <v>748</v>
      </c>
      <c r="B811" s="17" t="s">
        <v>4235</v>
      </c>
      <c r="C811" s="19">
        <v>41786</v>
      </c>
      <c r="D811" s="19">
        <v>41786</v>
      </c>
      <c r="E811" s="17" t="s">
        <v>3</v>
      </c>
      <c r="F811" s="17" t="s">
        <v>4236</v>
      </c>
      <c r="G811" s="17" t="s">
        <v>448</v>
      </c>
      <c r="H811" s="17" t="s">
        <v>9</v>
      </c>
      <c r="I811" s="17" t="s">
        <v>671</v>
      </c>
      <c r="J811" s="17" t="s">
        <v>868</v>
      </c>
      <c r="K811" s="17" t="s">
        <v>908</v>
      </c>
      <c r="L811" s="17">
        <v>92105</v>
      </c>
      <c r="M811" s="17" t="s">
        <v>957</v>
      </c>
      <c r="N811" s="17" t="s">
        <v>2345</v>
      </c>
      <c r="O811" s="17" t="s">
        <v>960</v>
      </c>
      <c r="P811" s="17" t="s">
        <v>977</v>
      </c>
      <c r="Q811" s="17" t="s">
        <v>2346</v>
      </c>
      <c r="R811" s="17">
        <v>359.32</v>
      </c>
      <c r="S811" s="17">
        <v>4</v>
      </c>
      <c r="T811" s="17" t="s">
        <v>2347</v>
      </c>
      <c r="U811" s="17" t="s">
        <v>4237</v>
      </c>
      <c r="V811" s="17">
        <v>0</v>
      </c>
      <c r="W811" s="17" t="s">
        <v>1020</v>
      </c>
      <c r="X811" s="17">
        <v>7.1863999999999999</v>
      </c>
      <c r="Y811" s="17">
        <v>0</v>
      </c>
      <c r="Z811" s="17">
        <v>2014</v>
      </c>
      <c r="AA811" s="17" t="s">
        <v>20</v>
      </c>
      <c r="AB811" s="17" t="s">
        <v>1079</v>
      </c>
    </row>
    <row r="812" spans="1:28" x14ac:dyDescent="0.25">
      <c r="A812" s="17">
        <v>801</v>
      </c>
      <c r="B812" s="17" t="s">
        <v>4238</v>
      </c>
      <c r="C812" s="19">
        <v>42786</v>
      </c>
      <c r="D812" s="19">
        <v>42789</v>
      </c>
      <c r="E812" s="17" t="s">
        <v>2</v>
      </c>
      <c r="F812" s="17" t="s">
        <v>4239</v>
      </c>
      <c r="G812" s="17" t="s">
        <v>289</v>
      </c>
      <c r="H812" s="17" t="s">
        <v>9</v>
      </c>
      <c r="I812" s="17" t="s">
        <v>671</v>
      </c>
      <c r="J812" s="17" t="s">
        <v>868</v>
      </c>
      <c r="K812" s="17" t="s">
        <v>908</v>
      </c>
      <c r="L812" s="17">
        <v>92105</v>
      </c>
      <c r="M812" s="17" t="s">
        <v>957</v>
      </c>
      <c r="N812" s="17" t="s">
        <v>1131</v>
      </c>
      <c r="O812" s="17" t="s">
        <v>959</v>
      </c>
      <c r="P812" s="17" t="s">
        <v>1115</v>
      </c>
      <c r="Q812" s="17" t="s">
        <v>1132</v>
      </c>
      <c r="R812" s="17">
        <v>22.23</v>
      </c>
      <c r="S812" s="17">
        <v>1</v>
      </c>
      <c r="T812" s="17" t="s">
        <v>1133</v>
      </c>
      <c r="U812" s="17" t="s">
        <v>4240</v>
      </c>
      <c r="V812" s="17">
        <v>0</v>
      </c>
      <c r="W812" s="17" t="s">
        <v>1020</v>
      </c>
      <c r="X812" s="17">
        <v>7.3358999999999996</v>
      </c>
      <c r="Y812" s="17">
        <v>3</v>
      </c>
      <c r="Z812" s="17">
        <v>2017</v>
      </c>
      <c r="AA812" s="17" t="s">
        <v>15</v>
      </c>
      <c r="AB812" s="17" t="s">
        <v>1036</v>
      </c>
    </row>
    <row r="813" spans="1:28" x14ac:dyDescent="0.25">
      <c r="A813" s="17">
        <v>887</v>
      </c>
      <c r="B813" s="17" t="s">
        <v>4241</v>
      </c>
      <c r="C813" s="19">
        <v>42912</v>
      </c>
      <c r="D813" s="19">
        <v>42918</v>
      </c>
      <c r="E813" s="17" t="s">
        <v>5</v>
      </c>
      <c r="F813" s="17" t="s">
        <v>1509</v>
      </c>
      <c r="G813" s="17" t="s">
        <v>499</v>
      </c>
      <c r="H813" s="17" t="s">
        <v>8</v>
      </c>
      <c r="I813" s="17" t="s">
        <v>671</v>
      </c>
      <c r="J813" s="17" t="s">
        <v>868</v>
      </c>
      <c r="K813" s="17" t="s">
        <v>908</v>
      </c>
      <c r="L813" s="17">
        <v>92105</v>
      </c>
      <c r="M813" s="17" t="s">
        <v>957</v>
      </c>
      <c r="N813" s="17" t="s">
        <v>3174</v>
      </c>
      <c r="O813" s="17" t="s">
        <v>960</v>
      </c>
      <c r="P813" s="17" t="s">
        <v>977</v>
      </c>
      <c r="Q813" s="17" t="s">
        <v>3175</v>
      </c>
      <c r="R813" s="17">
        <v>83.76</v>
      </c>
      <c r="S813" s="17">
        <v>12</v>
      </c>
      <c r="T813" s="17" t="s">
        <v>1895</v>
      </c>
      <c r="U813" s="17" t="s">
        <v>4242</v>
      </c>
      <c r="V813" s="17">
        <v>0</v>
      </c>
      <c r="W813" s="17" t="s">
        <v>1020</v>
      </c>
      <c r="X813" s="17">
        <v>1.6752</v>
      </c>
      <c r="Y813" s="17">
        <v>6</v>
      </c>
      <c r="Z813" s="17">
        <v>2017</v>
      </c>
      <c r="AA813" s="17" t="s">
        <v>18</v>
      </c>
      <c r="AB813" s="17" t="s">
        <v>1036</v>
      </c>
    </row>
    <row r="814" spans="1:28" x14ac:dyDescent="0.25">
      <c r="A814" s="17">
        <v>1011</v>
      </c>
      <c r="B814" s="17" t="s">
        <v>4243</v>
      </c>
      <c r="C814" s="19">
        <v>41967</v>
      </c>
      <c r="D814" s="19">
        <v>41969</v>
      </c>
      <c r="E814" s="17" t="s">
        <v>2</v>
      </c>
      <c r="F814" s="17" t="s">
        <v>3209</v>
      </c>
      <c r="G814" s="17" t="s">
        <v>661</v>
      </c>
      <c r="H814" s="17" t="s">
        <v>8</v>
      </c>
      <c r="I814" s="17" t="s">
        <v>671</v>
      </c>
      <c r="J814" s="17" t="s">
        <v>868</v>
      </c>
      <c r="K814" s="17" t="s">
        <v>908</v>
      </c>
      <c r="L814" s="17">
        <v>92037</v>
      </c>
      <c r="M814" s="17" t="s">
        <v>957</v>
      </c>
      <c r="N814" s="17" t="s">
        <v>4244</v>
      </c>
      <c r="O814" s="17" t="s">
        <v>959</v>
      </c>
      <c r="P814" s="17" t="s">
        <v>1115</v>
      </c>
      <c r="Q814" s="17" t="s">
        <v>4245</v>
      </c>
      <c r="R814" s="17">
        <v>151.72</v>
      </c>
      <c r="S814" s="17">
        <v>4</v>
      </c>
      <c r="T814" s="17" t="s">
        <v>4246</v>
      </c>
      <c r="U814" s="17" t="s">
        <v>4247</v>
      </c>
      <c r="V814" s="17">
        <v>0</v>
      </c>
      <c r="W814" s="17" t="s">
        <v>1020</v>
      </c>
      <c r="X814" s="17">
        <v>27.3096</v>
      </c>
      <c r="Y814" s="17">
        <v>2</v>
      </c>
      <c r="Z814" s="17">
        <v>2014</v>
      </c>
      <c r="AA814" s="17" t="s">
        <v>21</v>
      </c>
      <c r="AB814" s="17" t="s">
        <v>1079</v>
      </c>
    </row>
    <row r="815" spans="1:28" x14ac:dyDescent="0.25">
      <c r="A815" s="17">
        <v>1092</v>
      </c>
      <c r="B815" s="17" t="s">
        <v>4248</v>
      </c>
      <c r="C815" s="19">
        <v>42344</v>
      </c>
      <c r="D815" s="19">
        <v>42351</v>
      </c>
      <c r="E815" s="17" t="s">
        <v>5</v>
      </c>
      <c r="F815" s="17" t="s">
        <v>4148</v>
      </c>
      <c r="G815" s="17" t="s">
        <v>479</v>
      </c>
      <c r="H815" s="17" t="s">
        <v>8</v>
      </c>
      <c r="I815" s="17" t="s">
        <v>671</v>
      </c>
      <c r="J815" s="17" t="s">
        <v>868</v>
      </c>
      <c r="K815" s="17" t="s">
        <v>908</v>
      </c>
      <c r="L815" s="17">
        <v>92105</v>
      </c>
      <c r="M815" s="17" t="s">
        <v>957</v>
      </c>
      <c r="N815" s="17" t="s">
        <v>4249</v>
      </c>
      <c r="O815" s="17" t="s">
        <v>960</v>
      </c>
      <c r="P815" s="17" t="s">
        <v>1032</v>
      </c>
      <c r="Q815" s="17" t="s">
        <v>4250</v>
      </c>
      <c r="R815" s="17">
        <v>120.15</v>
      </c>
      <c r="S815" s="17">
        <v>9</v>
      </c>
      <c r="T815" s="17" t="s">
        <v>4251</v>
      </c>
      <c r="U815" s="17" t="s">
        <v>4252</v>
      </c>
      <c r="V815" s="17">
        <v>0</v>
      </c>
      <c r="W815" s="17" t="s">
        <v>1020</v>
      </c>
      <c r="X815" s="17">
        <v>33.642000000000003</v>
      </c>
      <c r="Y815" s="17">
        <v>7</v>
      </c>
      <c r="Z815" s="17">
        <v>2015</v>
      </c>
      <c r="AA815" s="17" t="s">
        <v>14</v>
      </c>
      <c r="AB815" s="17" t="s">
        <v>1061</v>
      </c>
    </row>
    <row r="816" spans="1:28" x14ac:dyDescent="0.25">
      <c r="A816" s="17">
        <v>1293</v>
      </c>
      <c r="B816" s="17" t="s">
        <v>4253</v>
      </c>
      <c r="C816" s="19">
        <v>42243</v>
      </c>
      <c r="D816" s="19">
        <v>42248</v>
      </c>
      <c r="E816" s="17" t="s">
        <v>5</v>
      </c>
      <c r="F816" s="17" t="s">
        <v>4254</v>
      </c>
      <c r="G816" s="17" t="s">
        <v>522</v>
      </c>
      <c r="H816" s="17" t="s">
        <v>8</v>
      </c>
      <c r="I816" s="17" t="s">
        <v>671</v>
      </c>
      <c r="J816" s="17" t="s">
        <v>868</v>
      </c>
      <c r="K816" s="17" t="s">
        <v>908</v>
      </c>
      <c r="L816" s="17">
        <v>92105</v>
      </c>
      <c r="M816" s="17" t="s">
        <v>957</v>
      </c>
      <c r="N816" s="17" t="s">
        <v>4255</v>
      </c>
      <c r="O816" s="17" t="s">
        <v>960</v>
      </c>
      <c r="P816" s="17" t="s">
        <v>1169</v>
      </c>
      <c r="Q816" s="17" t="s">
        <v>4256</v>
      </c>
      <c r="R816" s="17">
        <v>32.94</v>
      </c>
      <c r="S816" s="17">
        <v>3</v>
      </c>
      <c r="T816" s="17" t="s">
        <v>2757</v>
      </c>
      <c r="U816" s="17" t="s">
        <v>4257</v>
      </c>
      <c r="V816" s="17">
        <v>0</v>
      </c>
      <c r="W816" s="17" t="s">
        <v>1020</v>
      </c>
      <c r="X816" s="17">
        <v>9.2232000000000003</v>
      </c>
      <c r="Y816" s="17">
        <v>5</v>
      </c>
      <c r="Z816" s="17">
        <v>2015</v>
      </c>
      <c r="AA816" s="17" t="s">
        <v>13</v>
      </c>
      <c r="AB816" s="17" t="s">
        <v>1061</v>
      </c>
    </row>
    <row r="817" spans="1:28" x14ac:dyDescent="0.25">
      <c r="A817" s="17">
        <v>1294</v>
      </c>
      <c r="B817" s="17" t="s">
        <v>4253</v>
      </c>
      <c r="C817" s="19">
        <v>42243</v>
      </c>
      <c r="D817" s="19">
        <v>42248</v>
      </c>
      <c r="E817" s="17" t="s">
        <v>5</v>
      </c>
      <c r="F817" s="17" t="s">
        <v>4254</v>
      </c>
      <c r="G817" s="17" t="s">
        <v>522</v>
      </c>
      <c r="H817" s="17" t="s">
        <v>8</v>
      </c>
      <c r="I817" s="17" t="s">
        <v>671</v>
      </c>
      <c r="J817" s="17" t="s">
        <v>868</v>
      </c>
      <c r="K817" s="17" t="s">
        <v>908</v>
      </c>
      <c r="L817" s="17">
        <v>92105</v>
      </c>
      <c r="M817" s="17" t="s">
        <v>957</v>
      </c>
      <c r="N817" s="17" t="s">
        <v>4258</v>
      </c>
      <c r="O817" s="17" t="s">
        <v>960</v>
      </c>
      <c r="P817" s="17" t="s">
        <v>965</v>
      </c>
      <c r="Q817" s="17" t="s">
        <v>4259</v>
      </c>
      <c r="R817" s="17">
        <v>114.2</v>
      </c>
      <c r="S817" s="17">
        <v>5</v>
      </c>
      <c r="T817" s="17" t="s">
        <v>1284</v>
      </c>
      <c r="U817" s="17" t="s">
        <v>4260</v>
      </c>
      <c r="V817" s="17">
        <v>0</v>
      </c>
      <c r="W817" s="17" t="s">
        <v>1020</v>
      </c>
      <c r="X817" s="17">
        <v>52.531999999999996</v>
      </c>
      <c r="Y817" s="17">
        <v>5</v>
      </c>
      <c r="Z817" s="17">
        <v>2015</v>
      </c>
      <c r="AA817" s="17" t="s">
        <v>13</v>
      </c>
      <c r="AB817" s="17" t="s">
        <v>1061</v>
      </c>
    </row>
    <row r="818" spans="1:28" x14ac:dyDescent="0.25">
      <c r="A818" s="17">
        <v>1295</v>
      </c>
      <c r="B818" s="17" t="s">
        <v>4253</v>
      </c>
      <c r="C818" s="19">
        <v>42243</v>
      </c>
      <c r="D818" s="19">
        <v>42248</v>
      </c>
      <c r="E818" s="17" t="s">
        <v>5</v>
      </c>
      <c r="F818" s="17" t="s">
        <v>4254</v>
      </c>
      <c r="G818" s="17" t="s">
        <v>522</v>
      </c>
      <c r="H818" s="17" t="s">
        <v>8</v>
      </c>
      <c r="I818" s="17" t="s">
        <v>671</v>
      </c>
      <c r="J818" s="17" t="s">
        <v>868</v>
      </c>
      <c r="K818" s="17" t="s">
        <v>908</v>
      </c>
      <c r="L818" s="17">
        <v>92105</v>
      </c>
      <c r="M818" s="17" t="s">
        <v>957</v>
      </c>
      <c r="N818" s="17" t="s">
        <v>4261</v>
      </c>
      <c r="O818" s="17" t="s">
        <v>960</v>
      </c>
      <c r="P818" s="17" t="s">
        <v>1266</v>
      </c>
      <c r="Q818" s="17" t="s">
        <v>4262</v>
      </c>
      <c r="R818" s="17">
        <v>3.08</v>
      </c>
      <c r="S818" s="17">
        <v>1</v>
      </c>
      <c r="T818" s="17" t="s">
        <v>1863</v>
      </c>
      <c r="U818" s="17" t="s">
        <v>4263</v>
      </c>
      <c r="V818" s="17">
        <v>0</v>
      </c>
      <c r="W818" s="17" t="s">
        <v>1020</v>
      </c>
      <c r="X818" s="17">
        <v>1.4783999999999999</v>
      </c>
      <c r="Y818" s="17">
        <v>5</v>
      </c>
      <c r="Z818" s="17">
        <v>2015</v>
      </c>
      <c r="AA818" s="17" t="s">
        <v>13</v>
      </c>
      <c r="AB818" s="17" t="s">
        <v>1061</v>
      </c>
    </row>
    <row r="819" spans="1:28" x14ac:dyDescent="0.25">
      <c r="A819" s="17">
        <v>1545</v>
      </c>
      <c r="B819" s="17" t="s">
        <v>4264</v>
      </c>
      <c r="C819" s="19">
        <v>41674</v>
      </c>
      <c r="D819" s="19">
        <v>41678</v>
      </c>
      <c r="E819" s="17" t="s">
        <v>5</v>
      </c>
      <c r="F819" s="17" t="s">
        <v>4265</v>
      </c>
      <c r="G819" s="17" t="s">
        <v>200</v>
      </c>
      <c r="H819" s="17" t="s">
        <v>10</v>
      </c>
      <c r="I819" s="17" t="s">
        <v>671</v>
      </c>
      <c r="J819" s="17" t="s">
        <v>868</v>
      </c>
      <c r="K819" s="17" t="s">
        <v>908</v>
      </c>
      <c r="L819" s="17">
        <v>92024</v>
      </c>
      <c r="M819" s="17" t="s">
        <v>957</v>
      </c>
      <c r="N819" s="17" t="s">
        <v>3493</v>
      </c>
      <c r="O819" s="17" t="s">
        <v>960</v>
      </c>
      <c r="P819" s="17" t="s">
        <v>965</v>
      </c>
      <c r="Q819" s="17" t="s">
        <v>3494</v>
      </c>
      <c r="R819" s="17">
        <v>34.24</v>
      </c>
      <c r="S819" s="17">
        <v>4</v>
      </c>
      <c r="T819" s="17" t="s">
        <v>3495</v>
      </c>
      <c r="U819" s="17" t="s">
        <v>4266</v>
      </c>
      <c r="V819" s="17">
        <v>0</v>
      </c>
      <c r="W819" s="17" t="s">
        <v>1020</v>
      </c>
      <c r="X819" s="17">
        <v>16.0928</v>
      </c>
      <c r="Y819" s="17">
        <v>4</v>
      </c>
      <c r="Z819" s="17">
        <v>2014</v>
      </c>
      <c r="AA819" s="17" t="s">
        <v>15</v>
      </c>
      <c r="AB819" s="17" t="s">
        <v>1079</v>
      </c>
    </row>
    <row r="820" spans="1:28" x14ac:dyDescent="0.25">
      <c r="A820" s="17">
        <v>1552</v>
      </c>
      <c r="B820" s="17" t="s">
        <v>4267</v>
      </c>
      <c r="C820" s="19">
        <v>42538</v>
      </c>
      <c r="D820" s="19">
        <v>42543</v>
      </c>
      <c r="E820" s="17" t="s">
        <v>5</v>
      </c>
      <c r="F820" s="17" t="s">
        <v>4268</v>
      </c>
      <c r="G820" s="17" t="s">
        <v>4269</v>
      </c>
      <c r="H820" s="17" t="s">
        <v>8</v>
      </c>
      <c r="I820" s="17" t="s">
        <v>671</v>
      </c>
      <c r="J820" s="17" t="s">
        <v>868</v>
      </c>
      <c r="K820" s="17" t="s">
        <v>908</v>
      </c>
      <c r="L820" s="17">
        <v>92024</v>
      </c>
      <c r="M820" s="17" t="s">
        <v>957</v>
      </c>
      <c r="N820" s="17" t="s">
        <v>4270</v>
      </c>
      <c r="O820" s="17" t="s">
        <v>960</v>
      </c>
      <c r="P820" s="17" t="s">
        <v>965</v>
      </c>
      <c r="Q820" s="17" t="s">
        <v>4271</v>
      </c>
      <c r="R820" s="17">
        <v>111.96</v>
      </c>
      <c r="S820" s="17">
        <v>2</v>
      </c>
      <c r="T820" s="17" t="s">
        <v>2259</v>
      </c>
      <c r="U820" s="17" t="s">
        <v>4272</v>
      </c>
      <c r="V820" s="17">
        <v>0</v>
      </c>
      <c r="W820" s="17" t="s">
        <v>1020</v>
      </c>
      <c r="X820" s="17">
        <v>54.860399999999998</v>
      </c>
      <c r="Y820" s="17">
        <v>5</v>
      </c>
      <c r="Z820" s="17">
        <v>2016</v>
      </c>
      <c r="AA820" s="17" t="s">
        <v>18</v>
      </c>
      <c r="AB820" s="17" t="s">
        <v>1021</v>
      </c>
    </row>
    <row r="821" spans="1:28" x14ac:dyDescent="0.25">
      <c r="A821" s="17">
        <v>1704</v>
      </c>
      <c r="B821" s="17" t="s">
        <v>4273</v>
      </c>
      <c r="C821" s="19">
        <v>41672</v>
      </c>
      <c r="D821" s="19">
        <v>41676</v>
      </c>
      <c r="E821" s="17" t="s">
        <v>5</v>
      </c>
      <c r="F821" s="17" t="s">
        <v>2333</v>
      </c>
      <c r="G821" s="17" t="s">
        <v>2334</v>
      </c>
      <c r="H821" s="17" t="s">
        <v>10</v>
      </c>
      <c r="I821" s="17" t="s">
        <v>671</v>
      </c>
      <c r="J821" s="17" t="s">
        <v>868</v>
      </c>
      <c r="K821" s="17" t="s">
        <v>908</v>
      </c>
      <c r="L821" s="17">
        <v>92037</v>
      </c>
      <c r="M821" s="17" t="s">
        <v>957</v>
      </c>
      <c r="N821" s="17" t="s">
        <v>4274</v>
      </c>
      <c r="O821" s="17" t="s">
        <v>960</v>
      </c>
      <c r="P821" s="17" t="s">
        <v>1075</v>
      </c>
      <c r="Q821" s="17" t="s">
        <v>1076</v>
      </c>
      <c r="R821" s="17">
        <v>12.35</v>
      </c>
      <c r="S821" s="17">
        <v>5</v>
      </c>
      <c r="T821" s="17" t="s">
        <v>4275</v>
      </c>
      <c r="U821" s="17" t="s">
        <v>4276</v>
      </c>
      <c r="V821" s="17">
        <v>0</v>
      </c>
      <c r="W821" s="17" t="s">
        <v>1020</v>
      </c>
      <c r="X821" s="17">
        <v>5.8045</v>
      </c>
      <c r="Y821" s="17">
        <v>4</v>
      </c>
      <c r="Z821" s="17">
        <v>2014</v>
      </c>
      <c r="AA821" s="17" t="s">
        <v>15</v>
      </c>
      <c r="AB821" s="17" t="s">
        <v>1079</v>
      </c>
    </row>
    <row r="822" spans="1:28" x14ac:dyDescent="0.25">
      <c r="A822" s="17">
        <v>1741</v>
      </c>
      <c r="B822" s="17" t="s">
        <v>4277</v>
      </c>
      <c r="C822" s="19">
        <v>41860</v>
      </c>
      <c r="D822" s="19">
        <v>41867</v>
      </c>
      <c r="E822" s="17" t="s">
        <v>5</v>
      </c>
      <c r="F822" s="17" t="s">
        <v>1624</v>
      </c>
      <c r="G822" s="17" t="s">
        <v>230</v>
      </c>
      <c r="H822" s="17" t="s">
        <v>10</v>
      </c>
      <c r="I822" s="17" t="s">
        <v>671</v>
      </c>
      <c r="J822" s="17" t="s">
        <v>868</v>
      </c>
      <c r="K822" s="17" t="s">
        <v>908</v>
      </c>
      <c r="L822" s="17">
        <v>92037</v>
      </c>
      <c r="M822" s="17" t="s">
        <v>957</v>
      </c>
      <c r="N822" s="17" t="s">
        <v>4278</v>
      </c>
      <c r="O822" s="17" t="s">
        <v>960</v>
      </c>
      <c r="P822" s="17" t="s">
        <v>1266</v>
      </c>
      <c r="Q822" s="17" t="s">
        <v>4279</v>
      </c>
      <c r="R822" s="17">
        <v>20.88</v>
      </c>
      <c r="S822" s="17">
        <v>8</v>
      </c>
      <c r="T822" s="17" t="s">
        <v>4280</v>
      </c>
      <c r="U822" s="17" t="s">
        <v>4281</v>
      </c>
      <c r="V822" s="17">
        <v>0</v>
      </c>
      <c r="W822" s="17" t="s">
        <v>1020</v>
      </c>
      <c r="X822" s="17">
        <v>9.6047999999999991</v>
      </c>
      <c r="Y822" s="17">
        <v>7</v>
      </c>
      <c r="Z822" s="17">
        <v>2014</v>
      </c>
      <c r="AA822" s="17" t="s">
        <v>13</v>
      </c>
      <c r="AB822" s="17" t="s">
        <v>1079</v>
      </c>
    </row>
    <row r="823" spans="1:28" x14ac:dyDescent="0.25">
      <c r="A823" s="17">
        <v>1925</v>
      </c>
      <c r="B823" s="17" t="s">
        <v>4282</v>
      </c>
      <c r="C823" s="19">
        <v>43074</v>
      </c>
      <c r="D823" s="19">
        <v>43076</v>
      </c>
      <c r="E823" s="17" t="s">
        <v>4</v>
      </c>
      <c r="F823" s="17" t="s">
        <v>4148</v>
      </c>
      <c r="G823" s="17" t="s">
        <v>479</v>
      </c>
      <c r="H823" s="17" t="s">
        <v>8</v>
      </c>
      <c r="I823" s="17" t="s">
        <v>671</v>
      </c>
      <c r="J823" s="17" t="s">
        <v>868</v>
      </c>
      <c r="K823" s="17" t="s">
        <v>908</v>
      </c>
      <c r="L823" s="17">
        <v>92024</v>
      </c>
      <c r="M823" s="17" t="s">
        <v>957</v>
      </c>
      <c r="N823" s="17" t="s">
        <v>4283</v>
      </c>
      <c r="O823" s="17" t="s">
        <v>960</v>
      </c>
      <c r="P823" s="17" t="s">
        <v>965</v>
      </c>
      <c r="Q823" s="17" t="s">
        <v>4284</v>
      </c>
      <c r="R823" s="17">
        <v>92.94</v>
      </c>
      <c r="S823" s="17">
        <v>3</v>
      </c>
      <c r="T823" s="17" t="s">
        <v>1679</v>
      </c>
      <c r="U823" s="17" t="s">
        <v>4219</v>
      </c>
      <c r="V823" s="17">
        <v>0</v>
      </c>
      <c r="W823" s="17" t="s">
        <v>1020</v>
      </c>
      <c r="X823" s="17">
        <v>41.823</v>
      </c>
      <c r="Y823" s="17">
        <v>2</v>
      </c>
      <c r="Z823" s="17">
        <v>2017</v>
      </c>
      <c r="AA823" s="17" t="s">
        <v>14</v>
      </c>
      <c r="AB823" s="17" t="s">
        <v>1036</v>
      </c>
    </row>
    <row r="824" spans="1:28" x14ac:dyDescent="0.25">
      <c r="A824" s="17">
        <v>2253</v>
      </c>
      <c r="B824" s="17" t="s">
        <v>4285</v>
      </c>
      <c r="C824" s="19">
        <v>42475</v>
      </c>
      <c r="D824" s="19">
        <v>42477</v>
      </c>
      <c r="E824" s="17" t="s">
        <v>4</v>
      </c>
      <c r="F824" s="17" t="s">
        <v>4286</v>
      </c>
      <c r="G824" s="17" t="s">
        <v>355</v>
      </c>
      <c r="H824" s="17" t="s">
        <v>10</v>
      </c>
      <c r="I824" s="17" t="s">
        <v>671</v>
      </c>
      <c r="J824" s="17" t="s">
        <v>868</v>
      </c>
      <c r="K824" s="17" t="s">
        <v>908</v>
      </c>
      <c r="L824" s="17">
        <v>92105</v>
      </c>
      <c r="M824" s="17" t="s">
        <v>957</v>
      </c>
      <c r="N824" s="17" t="s">
        <v>3957</v>
      </c>
      <c r="O824" s="17" t="s">
        <v>960</v>
      </c>
      <c r="P824" s="17" t="s">
        <v>965</v>
      </c>
      <c r="Q824" s="17" t="s">
        <v>3958</v>
      </c>
      <c r="R824" s="17">
        <v>143.69999999999999</v>
      </c>
      <c r="S824" s="17">
        <v>3</v>
      </c>
      <c r="T824" s="17" t="s">
        <v>3959</v>
      </c>
      <c r="U824" s="17" t="s">
        <v>3960</v>
      </c>
      <c r="V824" s="17">
        <v>0</v>
      </c>
      <c r="W824" s="17" t="s">
        <v>1020</v>
      </c>
      <c r="X824" s="17">
        <v>68.975999999999999</v>
      </c>
      <c r="Y824" s="17">
        <v>2</v>
      </c>
      <c r="Z824" s="17">
        <v>2016</v>
      </c>
      <c r="AA824" s="17" t="s">
        <v>12</v>
      </c>
      <c r="AB824" s="17" t="s">
        <v>1021</v>
      </c>
    </row>
    <row r="825" spans="1:28" x14ac:dyDescent="0.25">
      <c r="A825" s="17">
        <v>2260</v>
      </c>
      <c r="B825" s="17" t="s">
        <v>4287</v>
      </c>
      <c r="C825" s="19">
        <v>42316</v>
      </c>
      <c r="D825" s="19">
        <v>42318</v>
      </c>
      <c r="E825" s="17" t="s">
        <v>4</v>
      </c>
      <c r="F825" s="17" t="s">
        <v>3294</v>
      </c>
      <c r="G825" s="17" t="s">
        <v>3295</v>
      </c>
      <c r="H825" s="17" t="s">
        <v>10</v>
      </c>
      <c r="I825" s="17" t="s">
        <v>671</v>
      </c>
      <c r="J825" s="17" t="s">
        <v>868</v>
      </c>
      <c r="K825" s="17" t="s">
        <v>908</v>
      </c>
      <c r="L825" s="17">
        <v>92024</v>
      </c>
      <c r="M825" s="17" t="s">
        <v>957</v>
      </c>
      <c r="N825" s="17" t="s">
        <v>1804</v>
      </c>
      <c r="O825" s="17" t="s">
        <v>960</v>
      </c>
      <c r="P825" s="17" t="s">
        <v>1075</v>
      </c>
      <c r="Q825" s="17" t="s">
        <v>1805</v>
      </c>
      <c r="R825" s="17">
        <v>5</v>
      </c>
      <c r="S825" s="17">
        <v>1</v>
      </c>
      <c r="T825" s="17" t="s">
        <v>1806</v>
      </c>
      <c r="U825" s="17" t="s">
        <v>4288</v>
      </c>
      <c r="V825" s="17">
        <v>0</v>
      </c>
      <c r="W825" s="17" t="s">
        <v>1020</v>
      </c>
      <c r="X825" s="17">
        <v>2.4</v>
      </c>
      <c r="Y825" s="17">
        <v>2</v>
      </c>
      <c r="Z825" s="17">
        <v>2015</v>
      </c>
      <c r="AA825" s="17" t="s">
        <v>21</v>
      </c>
      <c r="AB825" s="17" t="s">
        <v>1061</v>
      </c>
    </row>
    <row r="826" spans="1:28" x14ac:dyDescent="0.25">
      <c r="A826" s="17">
        <v>2261</v>
      </c>
      <c r="B826" s="17" t="s">
        <v>4287</v>
      </c>
      <c r="C826" s="19">
        <v>42316</v>
      </c>
      <c r="D826" s="19">
        <v>42318</v>
      </c>
      <c r="E826" s="17" t="s">
        <v>4</v>
      </c>
      <c r="F826" s="17" t="s">
        <v>3294</v>
      </c>
      <c r="G826" s="17" t="s">
        <v>3295</v>
      </c>
      <c r="H826" s="17" t="s">
        <v>10</v>
      </c>
      <c r="I826" s="17" t="s">
        <v>671</v>
      </c>
      <c r="J826" s="17" t="s">
        <v>868</v>
      </c>
      <c r="K826" s="17" t="s">
        <v>908</v>
      </c>
      <c r="L826" s="17">
        <v>92024</v>
      </c>
      <c r="M826" s="17" t="s">
        <v>957</v>
      </c>
      <c r="N826" s="17" t="s">
        <v>1057</v>
      </c>
      <c r="O826" s="17" t="s">
        <v>961</v>
      </c>
      <c r="P826" s="17" t="s">
        <v>962</v>
      </c>
      <c r="Q826" s="17" t="s">
        <v>1565</v>
      </c>
      <c r="R826" s="17">
        <v>371.97</v>
      </c>
      <c r="S826" s="17">
        <v>3</v>
      </c>
      <c r="T826" s="17" t="s">
        <v>1566</v>
      </c>
      <c r="U826" s="17" t="s">
        <v>4289</v>
      </c>
      <c r="V826" s="17">
        <v>0</v>
      </c>
      <c r="W826" s="17" t="s">
        <v>1020</v>
      </c>
      <c r="X826" s="17">
        <v>66.954599999999999</v>
      </c>
      <c r="Y826" s="17">
        <v>2</v>
      </c>
      <c r="Z826" s="17">
        <v>2015</v>
      </c>
      <c r="AA826" s="17" t="s">
        <v>21</v>
      </c>
      <c r="AB826" s="17" t="s">
        <v>1061</v>
      </c>
    </row>
    <row r="827" spans="1:28" x14ac:dyDescent="0.25">
      <c r="A827" s="17">
        <v>2388</v>
      </c>
      <c r="B827" s="17" t="s">
        <v>4290</v>
      </c>
      <c r="C827" s="19">
        <v>42350</v>
      </c>
      <c r="D827" s="19">
        <v>42353</v>
      </c>
      <c r="E827" s="17" t="s">
        <v>2</v>
      </c>
      <c r="F827" s="17" t="s">
        <v>4291</v>
      </c>
      <c r="G827" s="17" t="s">
        <v>205</v>
      </c>
      <c r="H827" s="17" t="s">
        <v>8</v>
      </c>
      <c r="I827" s="17" t="s">
        <v>671</v>
      </c>
      <c r="J827" s="17" t="s">
        <v>868</v>
      </c>
      <c r="K827" s="17" t="s">
        <v>908</v>
      </c>
      <c r="L827" s="17">
        <v>92105</v>
      </c>
      <c r="M827" s="17" t="s">
        <v>957</v>
      </c>
      <c r="N827" s="17" t="s">
        <v>4292</v>
      </c>
      <c r="O827" s="17" t="s">
        <v>960</v>
      </c>
      <c r="P827" s="17" t="s">
        <v>1075</v>
      </c>
      <c r="Q827" s="17" t="s">
        <v>1076</v>
      </c>
      <c r="R827" s="17">
        <v>7.86</v>
      </c>
      <c r="S827" s="17">
        <v>2</v>
      </c>
      <c r="T827" s="17" t="s">
        <v>4293</v>
      </c>
      <c r="U827" s="17" t="s">
        <v>4294</v>
      </c>
      <c r="V827" s="17">
        <v>0</v>
      </c>
      <c r="W827" s="17" t="s">
        <v>1020</v>
      </c>
      <c r="X827" s="17">
        <v>3.6156000000000001</v>
      </c>
      <c r="Y827" s="17">
        <v>3</v>
      </c>
      <c r="Z827" s="17">
        <v>2015</v>
      </c>
      <c r="AA827" s="17" t="s">
        <v>14</v>
      </c>
      <c r="AB827" s="17" t="s">
        <v>1061</v>
      </c>
    </row>
    <row r="828" spans="1:28" x14ac:dyDescent="0.25">
      <c r="A828" s="17">
        <v>2497</v>
      </c>
      <c r="B828" s="17" t="s">
        <v>4295</v>
      </c>
      <c r="C828" s="19">
        <v>42273</v>
      </c>
      <c r="D828" s="19">
        <v>42278</v>
      </c>
      <c r="E828" s="17" t="s">
        <v>5</v>
      </c>
      <c r="F828" s="17" t="s">
        <v>4296</v>
      </c>
      <c r="G828" s="17" t="s">
        <v>4297</v>
      </c>
      <c r="H828" s="17" t="s">
        <v>10</v>
      </c>
      <c r="I828" s="17" t="s">
        <v>671</v>
      </c>
      <c r="J828" s="17" t="s">
        <v>868</v>
      </c>
      <c r="K828" s="17" t="s">
        <v>908</v>
      </c>
      <c r="L828" s="17">
        <v>92037</v>
      </c>
      <c r="M828" s="17" t="s">
        <v>957</v>
      </c>
      <c r="N828" s="17" t="s">
        <v>3952</v>
      </c>
      <c r="O828" s="17" t="s">
        <v>960</v>
      </c>
      <c r="P828" s="17" t="s">
        <v>977</v>
      </c>
      <c r="Q828" s="17" t="s">
        <v>3953</v>
      </c>
      <c r="R828" s="17">
        <v>64.17</v>
      </c>
      <c r="S828" s="17">
        <v>3</v>
      </c>
      <c r="T828" s="17" t="s">
        <v>3954</v>
      </c>
      <c r="U828" s="17" t="s">
        <v>4298</v>
      </c>
      <c r="V828" s="17">
        <v>0</v>
      </c>
      <c r="W828" s="17" t="s">
        <v>1020</v>
      </c>
      <c r="X828" s="17">
        <v>18.609300000000001</v>
      </c>
      <c r="Y828" s="17">
        <v>5</v>
      </c>
      <c r="Z828" s="17">
        <v>2015</v>
      </c>
      <c r="AA828" s="17" t="s">
        <v>23</v>
      </c>
      <c r="AB828" s="17" t="s">
        <v>1061</v>
      </c>
    </row>
    <row r="829" spans="1:28" x14ac:dyDescent="0.25">
      <c r="A829" s="17">
        <v>2498</v>
      </c>
      <c r="B829" s="17" t="s">
        <v>4295</v>
      </c>
      <c r="C829" s="19">
        <v>42273</v>
      </c>
      <c r="D829" s="19">
        <v>42278</v>
      </c>
      <c r="E829" s="17" t="s">
        <v>5</v>
      </c>
      <c r="F829" s="17" t="s">
        <v>4296</v>
      </c>
      <c r="G829" s="17" t="s">
        <v>4297</v>
      </c>
      <c r="H829" s="17" t="s">
        <v>10</v>
      </c>
      <c r="I829" s="17" t="s">
        <v>671</v>
      </c>
      <c r="J829" s="17" t="s">
        <v>868</v>
      </c>
      <c r="K829" s="17" t="s">
        <v>908</v>
      </c>
      <c r="L829" s="17">
        <v>92037</v>
      </c>
      <c r="M829" s="17" t="s">
        <v>957</v>
      </c>
      <c r="N829" s="17" t="s">
        <v>2772</v>
      </c>
      <c r="O829" s="17" t="s">
        <v>960</v>
      </c>
      <c r="P829" s="17" t="s">
        <v>1224</v>
      </c>
      <c r="Q829" s="17" t="s">
        <v>2773</v>
      </c>
      <c r="R829" s="17">
        <v>124.46</v>
      </c>
      <c r="S829" s="17">
        <v>2</v>
      </c>
      <c r="T829" s="17" t="s">
        <v>2774</v>
      </c>
      <c r="U829" s="17" t="s">
        <v>4299</v>
      </c>
      <c r="V829" s="17">
        <v>0</v>
      </c>
      <c r="W829" s="17" t="s">
        <v>1020</v>
      </c>
      <c r="X829" s="17">
        <v>58.496200000000002</v>
      </c>
      <c r="Y829" s="17">
        <v>5</v>
      </c>
      <c r="Z829" s="17">
        <v>2015</v>
      </c>
      <c r="AA829" s="17" t="s">
        <v>23</v>
      </c>
      <c r="AB829" s="17" t="s">
        <v>1061</v>
      </c>
    </row>
    <row r="830" spans="1:28" x14ac:dyDescent="0.25">
      <c r="A830" s="17">
        <v>2607</v>
      </c>
      <c r="B830" s="17" t="s">
        <v>4300</v>
      </c>
      <c r="C830" s="19">
        <v>42433</v>
      </c>
      <c r="D830" s="19">
        <v>42439</v>
      </c>
      <c r="E830" s="17" t="s">
        <v>5</v>
      </c>
      <c r="F830" s="17" t="s">
        <v>4301</v>
      </c>
      <c r="G830" s="17" t="s">
        <v>455</v>
      </c>
      <c r="H830" s="17" t="s">
        <v>10</v>
      </c>
      <c r="I830" s="17" t="s">
        <v>671</v>
      </c>
      <c r="J830" s="17" t="s">
        <v>868</v>
      </c>
      <c r="K830" s="17" t="s">
        <v>908</v>
      </c>
      <c r="L830" s="17">
        <v>92024</v>
      </c>
      <c r="M830" s="17" t="s">
        <v>957</v>
      </c>
      <c r="N830" s="17" t="s">
        <v>4302</v>
      </c>
      <c r="O830" s="17" t="s">
        <v>960</v>
      </c>
      <c r="P830" s="17" t="s">
        <v>1032</v>
      </c>
      <c r="Q830" s="17" t="s">
        <v>4303</v>
      </c>
      <c r="R830" s="17">
        <v>16.989999999999998</v>
      </c>
      <c r="S830" s="17">
        <v>1</v>
      </c>
      <c r="T830" s="17" t="s">
        <v>4304</v>
      </c>
      <c r="U830" s="17" t="s">
        <v>4305</v>
      </c>
      <c r="V830" s="17">
        <v>0</v>
      </c>
      <c r="W830" s="17" t="s">
        <v>1020</v>
      </c>
      <c r="X830" s="17">
        <v>4.9271000000000003</v>
      </c>
      <c r="Y830" s="17">
        <v>6</v>
      </c>
      <c r="Z830" s="17">
        <v>2016</v>
      </c>
      <c r="AA830" s="17" t="s">
        <v>19</v>
      </c>
      <c r="AB830" s="17" t="s">
        <v>1021</v>
      </c>
    </row>
    <row r="831" spans="1:28" x14ac:dyDescent="0.25">
      <c r="A831" s="17">
        <v>2675</v>
      </c>
      <c r="B831" s="17" t="s">
        <v>4306</v>
      </c>
      <c r="C831" s="19">
        <v>43072</v>
      </c>
      <c r="D831" s="19">
        <v>43072</v>
      </c>
      <c r="E831" s="17" t="s">
        <v>3</v>
      </c>
      <c r="F831" s="17" t="s">
        <v>4307</v>
      </c>
      <c r="G831" s="17" t="s">
        <v>635</v>
      </c>
      <c r="H831" s="17" t="s">
        <v>8</v>
      </c>
      <c r="I831" s="17" t="s">
        <v>671</v>
      </c>
      <c r="J831" s="17" t="s">
        <v>868</v>
      </c>
      <c r="K831" s="17" t="s">
        <v>908</v>
      </c>
      <c r="L831" s="17">
        <v>92024</v>
      </c>
      <c r="M831" s="17" t="s">
        <v>957</v>
      </c>
      <c r="N831" s="17" t="s">
        <v>2267</v>
      </c>
      <c r="O831" s="17" t="s">
        <v>960</v>
      </c>
      <c r="P831" s="17" t="s">
        <v>965</v>
      </c>
      <c r="Q831" s="17" t="s">
        <v>4308</v>
      </c>
      <c r="R831" s="17">
        <v>166.44</v>
      </c>
      <c r="S831" s="17">
        <v>3</v>
      </c>
      <c r="T831" s="17" t="s">
        <v>1305</v>
      </c>
      <c r="U831" s="17" t="s">
        <v>2427</v>
      </c>
      <c r="V831" s="17">
        <v>0</v>
      </c>
      <c r="W831" s="17" t="s">
        <v>1020</v>
      </c>
      <c r="X831" s="17">
        <v>79.891199999999998</v>
      </c>
      <c r="Y831" s="17">
        <v>0</v>
      </c>
      <c r="Z831" s="17">
        <v>2017</v>
      </c>
      <c r="AA831" s="17" t="s">
        <v>14</v>
      </c>
      <c r="AB831" s="17" t="s">
        <v>1036</v>
      </c>
    </row>
    <row r="832" spans="1:28" x14ac:dyDescent="0.25">
      <c r="A832" s="17">
        <v>2743</v>
      </c>
      <c r="B832" s="17" t="s">
        <v>4309</v>
      </c>
      <c r="C832" s="19">
        <v>41947</v>
      </c>
      <c r="D832" s="19">
        <v>41951</v>
      </c>
      <c r="E832" s="17" t="s">
        <v>5</v>
      </c>
      <c r="F832" s="17" t="s">
        <v>4310</v>
      </c>
      <c r="G832" s="17" t="s">
        <v>431</v>
      </c>
      <c r="H832" s="17" t="s">
        <v>8</v>
      </c>
      <c r="I832" s="17" t="s">
        <v>671</v>
      </c>
      <c r="J832" s="17" t="s">
        <v>868</v>
      </c>
      <c r="K832" s="17" t="s">
        <v>908</v>
      </c>
      <c r="L832" s="17">
        <v>92037</v>
      </c>
      <c r="M832" s="17" t="s">
        <v>957</v>
      </c>
      <c r="N832" s="17" t="s">
        <v>4311</v>
      </c>
      <c r="O832" s="17" t="s">
        <v>959</v>
      </c>
      <c r="P832" s="17" t="s">
        <v>1115</v>
      </c>
      <c r="Q832" s="17" t="s">
        <v>4312</v>
      </c>
      <c r="R832" s="17">
        <v>35.340000000000003</v>
      </c>
      <c r="S832" s="17">
        <v>2</v>
      </c>
      <c r="T832" s="17" t="s">
        <v>4313</v>
      </c>
      <c r="U832" s="17" t="s">
        <v>4314</v>
      </c>
      <c r="V832" s="17">
        <v>0</v>
      </c>
      <c r="W832" s="17" t="s">
        <v>1020</v>
      </c>
      <c r="X832" s="17">
        <v>13.4292</v>
      </c>
      <c r="Y832" s="17">
        <v>4</v>
      </c>
      <c r="Z832" s="17">
        <v>2014</v>
      </c>
      <c r="AA832" s="17" t="s">
        <v>21</v>
      </c>
      <c r="AB832" s="17" t="s">
        <v>1079</v>
      </c>
    </row>
    <row r="833" spans="1:28" x14ac:dyDescent="0.25">
      <c r="A833" s="17">
        <v>2776</v>
      </c>
      <c r="B833" s="17" t="s">
        <v>4315</v>
      </c>
      <c r="C833" s="19">
        <v>42664</v>
      </c>
      <c r="D833" s="19">
        <v>42668</v>
      </c>
      <c r="E833" s="17" t="s">
        <v>5</v>
      </c>
      <c r="F833" s="17" t="s">
        <v>2434</v>
      </c>
      <c r="G833" s="17" t="s">
        <v>333</v>
      </c>
      <c r="H833" s="17" t="s">
        <v>8</v>
      </c>
      <c r="I833" s="17" t="s">
        <v>671</v>
      </c>
      <c r="J833" s="17" t="s">
        <v>868</v>
      </c>
      <c r="K833" s="17" t="s">
        <v>908</v>
      </c>
      <c r="L833" s="17">
        <v>92037</v>
      </c>
      <c r="M833" s="17" t="s">
        <v>957</v>
      </c>
      <c r="N833" s="17" t="s">
        <v>4316</v>
      </c>
      <c r="O833" s="17" t="s">
        <v>960</v>
      </c>
      <c r="P833" s="17" t="s">
        <v>977</v>
      </c>
      <c r="Q833" s="17" t="s">
        <v>4317</v>
      </c>
      <c r="R833" s="17">
        <v>154.44</v>
      </c>
      <c r="S833" s="17">
        <v>3</v>
      </c>
      <c r="T833" s="17" t="s">
        <v>4318</v>
      </c>
      <c r="U833" s="17" t="s">
        <v>4319</v>
      </c>
      <c r="V833" s="17">
        <v>0</v>
      </c>
      <c r="W833" s="17" t="s">
        <v>1020</v>
      </c>
      <c r="X833" s="17">
        <v>1.5444</v>
      </c>
      <c r="Y833" s="17">
        <v>4</v>
      </c>
      <c r="Z833" s="17">
        <v>2016</v>
      </c>
      <c r="AA833" s="17" t="s">
        <v>22</v>
      </c>
      <c r="AB833" s="17" t="s">
        <v>1021</v>
      </c>
    </row>
    <row r="834" spans="1:28" x14ac:dyDescent="0.25">
      <c r="A834" s="17">
        <v>2874</v>
      </c>
      <c r="B834" s="17" t="s">
        <v>4320</v>
      </c>
      <c r="C834" s="19">
        <v>43055</v>
      </c>
      <c r="D834" s="19">
        <v>43061</v>
      </c>
      <c r="E834" s="17" t="s">
        <v>5</v>
      </c>
      <c r="F834" s="17" t="s">
        <v>4321</v>
      </c>
      <c r="G834" s="17" t="s">
        <v>4322</v>
      </c>
      <c r="H834" s="17" t="s">
        <v>8</v>
      </c>
      <c r="I834" s="17" t="s">
        <v>671</v>
      </c>
      <c r="J834" s="17" t="s">
        <v>868</v>
      </c>
      <c r="K834" s="17" t="s">
        <v>908</v>
      </c>
      <c r="L834" s="17">
        <v>92105</v>
      </c>
      <c r="M834" s="17" t="s">
        <v>957</v>
      </c>
      <c r="N834" s="17" t="s">
        <v>1088</v>
      </c>
      <c r="O834" s="17" t="s">
        <v>960</v>
      </c>
      <c r="P834" s="17" t="s">
        <v>977</v>
      </c>
      <c r="Q834" s="17" t="s">
        <v>1089</v>
      </c>
      <c r="R834" s="17">
        <v>811.28</v>
      </c>
      <c r="S834" s="17">
        <v>8</v>
      </c>
      <c r="T834" s="17" t="s">
        <v>1090</v>
      </c>
      <c r="U834" s="17" t="s">
        <v>4323</v>
      </c>
      <c r="V834" s="17">
        <v>0</v>
      </c>
      <c r="W834" s="17" t="s">
        <v>1020</v>
      </c>
      <c r="X834" s="17">
        <v>24.3384</v>
      </c>
      <c r="Y834" s="17">
        <v>6</v>
      </c>
      <c r="Z834" s="17">
        <v>2017</v>
      </c>
      <c r="AA834" s="17" t="s">
        <v>21</v>
      </c>
      <c r="AB834" s="17" t="s">
        <v>1036</v>
      </c>
    </row>
    <row r="835" spans="1:28" x14ac:dyDescent="0.25">
      <c r="A835" s="17">
        <v>2947</v>
      </c>
      <c r="B835" s="17" t="s">
        <v>4324</v>
      </c>
      <c r="C835" s="19">
        <v>43083</v>
      </c>
      <c r="D835" s="19">
        <v>43087</v>
      </c>
      <c r="E835" s="17" t="s">
        <v>5</v>
      </c>
      <c r="F835" s="17" t="s">
        <v>3655</v>
      </c>
      <c r="G835" s="17" t="s">
        <v>473</v>
      </c>
      <c r="H835" s="17" t="s">
        <v>10</v>
      </c>
      <c r="I835" s="17" t="s">
        <v>671</v>
      </c>
      <c r="J835" s="17" t="s">
        <v>868</v>
      </c>
      <c r="K835" s="17" t="s">
        <v>908</v>
      </c>
      <c r="L835" s="17">
        <v>92024</v>
      </c>
      <c r="M835" s="17" t="s">
        <v>957</v>
      </c>
      <c r="N835" s="17" t="s">
        <v>4325</v>
      </c>
      <c r="O835" s="17" t="s">
        <v>959</v>
      </c>
      <c r="P835" s="17" t="s">
        <v>1115</v>
      </c>
      <c r="Q835" s="17" t="s">
        <v>4326</v>
      </c>
      <c r="R835" s="17">
        <v>26.25</v>
      </c>
      <c r="S835" s="17">
        <v>3</v>
      </c>
      <c r="T835" s="17" t="s">
        <v>4327</v>
      </c>
      <c r="U835" s="17" t="s">
        <v>4328</v>
      </c>
      <c r="V835" s="17">
        <v>0</v>
      </c>
      <c r="W835" s="17" t="s">
        <v>1020</v>
      </c>
      <c r="X835" s="17">
        <v>11.025</v>
      </c>
      <c r="Y835" s="17">
        <v>4</v>
      </c>
      <c r="Z835" s="17">
        <v>2017</v>
      </c>
      <c r="AA835" s="17" t="s">
        <v>14</v>
      </c>
      <c r="AB835" s="17" t="s">
        <v>1036</v>
      </c>
    </row>
    <row r="836" spans="1:28" x14ac:dyDescent="0.25">
      <c r="A836" s="17">
        <v>2949</v>
      </c>
      <c r="B836" s="17" t="s">
        <v>4324</v>
      </c>
      <c r="C836" s="19">
        <v>43083</v>
      </c>
      <c r="D836" s="19">
        <v>43087</v>
      </c>
      <c r="E836" s="17" t="s">
        <v>5</v>
      </c>
      <c r="F836" s="17" t="s">
        <v>3655</v>
      </c>
      <c r="G836" s="17" t="s">
        <v>473</v>
      </c>
      <c r="H836" s="17" t="s">
        <v>10</v>
      </c>
      <c r="I836" s="17" t="s">
        <v>671</v>
      </c>
      <c r="J836" s="17" t="s">
        <v>868</v>
      </c>
      <c r="K836" s="17" t="s">
        <v>908</v>
      </c>
      <c r="L836" s="17">
        <v>92024</v>
      </c>
      <c r="M836" s="17" t="s">
        <v>957</v>
      </c>
      <c r="N836" s="17" t="s">
        <v>2683</v>
      </c>
      <c r="O836" s="17" t="s">
        <v>960</v>
      </c>
      <c r="P836" s="17" t="s">
        <v>1224</v>
      </c>
      <c r="Q836" s="17" t="s">
        <v>2684</v>
      </c>
      <c r="R836" s="17">
        <v>43.7</v>
      </c>
      <c r="S836" s="17">
        <v>5</v>
      </c>
      <c r="T836" s="17" t="s">
        <v>2685</v>
      </c>
      <c r="U836" s="17" t="s">
        <v>4329</v>
      </c>
      <c r="V836" s="17">
        <v>0</v>
      </c>
      <c r="W836" s="17" t="s">
        <v>1020</v>
      </c>
      <c r="X836" s="17">
        <v>20.539000000000001</v>
      </c>
      <c r="Y836" s="17">
        <v>4</v>
      </c>
      <c r="Z836" s="17">
        <v>2017</v>
      </c>
      <c r="AA836" s="17" t="s">
        <v>14</v>
      </c>
      <c r="AB836" s="17" t="s">
        <v>1036</v>
      </c>
    </row>
    <row r="837" spans="1:28" x14ac:dyDescent="0.25">
      <c r="A837" s="17">
        <v>3079</v>
      </c>
      <c r="B837" s="17" t="s">
        <v>4330</v>
      </c>
      <c r="C837" s="19">
        <v>41780</v>
      </c>
      <c r="D837" s="19">
        <v>41784</v>
      </c>
      <c r="E837" s="17" t="s">
        <v>5</v>
      </c>
      <c r="F837" s="17" t="s">
        <v>1445</v>
      </c>
      <c r="G837" s="17" t="s">
        <v>105</v>
      </c>
      <c r="H837" s="17" t="s">
        <v>10</v>
      </c>
      <c r="I837" s="17" t="s">
        <v>671</v>
      </c>
      <c r="J837" s="17" t="s">
        <v>868</v>
      </c>
      <c r="K837" s="17" t="s">
        <v>908</v>
      </c>
      <c r="L837" s="17">
        <v>92037</v>
      </c>
      <c r="M837" s="17" t="s">
        <v>957</v>
      </c>
      <c r="N837" s="17" t="s">
        <v>3198</v>
      </c>
      <c r="O837" s="17" t="s">
        <v>960</v>
      </c>
      <c r="P837" s="17" t="s">
        <v>1032</v>
      </c>
      <c r="Q837" s="17" t="s">
        <v>3199</v>
      </c>
      <c r="R837" s="17">
        <v>31.84</v>
      </c>
      <c r="S837" s="17">
        <v>8</v>
      </c>
      <c r="T837" s="17" t="s">
        <v>3200</v>
      </c>
      <c r="U837" s="17" t="s">
        <v>4331</v>
      </c>
      <c r="V837" s="17">
        <v>0</v>
      </c>
      <c r="W837" s="17" t="s">
        <v>1020</v>
      </c>
      <c r="X837" s="17">
        <v>10.507199999999999</v>
      </c>
      <c r="Y837" s="17">
        <v>4</v>
      </c>
      <c r="Z837" s="17">
        <v>2014</v>
      </c>
      <c r="AA837" s="17" t="s">
        <v>20</v>
      </c>
      <c r="AB837" s="17" t="s">
        <v>1079</v>
      </c>
    </row>
    <row r="838" spans="1:28" x14ac:dyDescent="0.25">
      <c r="A838" s="17">
        <v>3204</v>
      </c>
      <c r="B838" s="17" t="s">
        <v>4332</v>
      </c>
      <c r="C838" s="19">
        <v>41953</v>
      </c>
      <c r="D838" s="19">
        <v>41959</v>
      </c>
      <c r="E838" s="17" t="s">
        <v>5</v>
      </c>
      <c r="F838" s="17" t="s">
        <v>3341</v>
      </c>
      <c r="G838" s="17" t="s">
        <v>557</v>
      </c>
      <c r="H838" s="17" t="s">
        <v>8</v>
      </c>
      <c r="I838" s="17" t="s">
        <v>671</v>
      </c>
      <c r="J838" s="17" t="s">
        <v>868</v>
      </c>
      <c r="K838" s="17" t="s">
        <v>908</v>
      </c>
      <c r="L838" s="17">
        <v>92037</v>
      </c>
      <c r="M838" s="17" t="s">
        <v>957</v>
      </c>
      <c r="N838" s="17" t="s">
        <v>4333</v>
      </c>
      <c r="O838" s="17" t="s">
        <v>961</v>
      </c>
      <c r="P838" s="17" t="s">
        <v>962</v>
      </c>
      <c r="Q838" s="17" t="s">
        <v>4334</v>
      </c>
      <c r="R838" s="17">
        <v>10.99</v>
      </c>
      <c r="S838" s="17">
        <v>1</v>
      </c>
      <c r="T838" s="17" t="s">
        <v>4335</v>
      </c>
      <c r="U838" s="17" t="s">
        <v>4336</v>
      </c>
      <c r="V838" s="17">
        <v>0</v>
      </c>
      <c r="W838" s="17" t="s">
        <v>1020</v>
      </c>
      <c r="X838" s="17">
        <v>4.2861000000000002</v>
      </c>
      <c r="Y838" s="17">
        <v>6</v>
      </c>
      <c r="Z838" s="17">
        <v>2014</v>
      </c>
      <c r="AA838" s="17" t="s">
        <v>21</v>
      </c>
      <c r="AB838" s="17" t="s">
        <v>1079</v>
      </c>
    </row>
    <row r="839" spans="1:28" x14ac:dyDescent="0.25">
      <c r="A839" s="17">
        <v>3205</v>
      </c>
      <c r="B839" s="17" t="s">
        <v>4332</v>
      </c>
      <c r="C839" s="19">
        <v>41953</v>
      </c>
      <c r="D839" s="19">
        <v>41959</v>
      </c>
      <c r="E839" s="17" t="s">
        <v>5</v>
      </c>
      <c r="F839" s="17" t="s">
        <v>3341</v>
      </c>
      <c r="G839" s="17" t="s">
        <v>557</v>
      </c>
      <c r="H839" s="17" t="s">
        <v>8</v>
      </c>
      <c r="I839" s="17" t="s">
        <v>671</v>
      </c>
      <c r="J839" s="17" t="s">
        <v>868</v>
      </c>
      <c r="K839" s="17" t="s">
        <v>908</v>
      </c>
      <c r="L839" s="17">
        <v>92037</v>
      </c>
      <c r="M839" s="17" t="s">
        <v>957</v>
      </c>
      <c r="N839" s="17" t="s">
        <v>1903</v>
      </c>
      <c r="O839" s="17" t="s">
        <v>959</v>
      </c>
      <c r="P839" s="17" t="s">
        <v>1115</v>
      </c>
      <c r="Q839" s="17" t="s">
        <v>1904</v>
      </c>
      <c r="R839" s="17">
        <v>39.880000000000003</v>
      </c>
      <c r="S839" s="17">
        <v>2</v>
      </c>
      <c r="T839" s="17" t="s">
        <v>1905</v>
      </c>
      <c r="U839" s="17" t="s">
        <v>3764</v>
      </c>
      <c r="V839" s="17">
        <v>0</v>
      </c>
      <c r="W839" s="17" t="s">
        <v>1020</v>
      </c>
      <c r="X839" s="17">
        <v>11.166399999999999</v>
      </c>
      <c r="Y839" s="17">
        <v>6</v>
      </c>
      <c r="Z839" s="17">
        <v>2014</v>
      </c>
      <c r="AA839" s="17" t="s">
        <v>21</v>
      </c>
      <c r="AB839" s="17" t="s">
        <v>1079</v>
      </c>
    </row>
    <row r="840" spans="1:28" x14ac:dyDescent="0.25">
      <c r="A840" s="17">
        <v>3206</v>
      </c>
      <c r="B840" s="17" t="s">
        <v>4332</v>
      </c>
      <c r="C840" s="19">
        <v>41953</v>
      </c>
      <c r="D840" s="19">
        <v>41959</v>
      </c>
      <c r="E840" s="17" t="s">
        <v>5</v>
      </c>
      <c r="F840" s="17" t="s">
        <v>3341</v>
      </c>
      <c r="G840" s="17" t="s">
        <v>557</v>
      </c>
      <c r="H840" s="17" t="s">
        <v>8</v>
      </c>
      <c r="I840" s="17" t="s">
        <v>671</v>
      </c>
      <c r="J840" s="17" t="s">
        <v>868</v>
      </c>
      <c r="K840" s="17" t="s">
        <v>908</v>
      </c>
      <c r="L840" s="17">
        <v>92037</v>
      </c>
      <c r="M840" s="17" t="s">
        <v>957</v>
      </c>
      <c r="N840" s="17" t="s">
        <v>3409</v>
      </c>
      <c r="O840" s="17" t="s">
        <v>960</v>
      </c>
      <c r="P840" s="17" t="s">
        <v>965</v>
      </c>
      <c r="Q840" s="17" t="s">
        <v>3410</v>
      </c>
      <c r="R840" s="17">
        <v>62.24</v>
      </c>
      <c r="S840" s="17">
        <v>8</v>
      </c>
      <c r="T840" s="17" t="s">
        <v>3132</v>
      </c>
      <c r="U840" s="17" t="s">
        <v>4337</v>
      </c>
      <c r="V840" s="17">
        <v>0</v>
      </c>
      <c r="W840" s="17" t="s">
        <v>1020</v>
      </c>
      <c r="X840" s="17">
        <v>28.007999999999999</v>
      </c>
      <c r="Y840" s="17">
        <v>6</v>
      </c>
      <c r="Z840" s="17">
        <v>2014</v>
      </c>
      <c r="AA840" s="17" t="s">
        <v>21</v>
      </c>
      <c r="AB840" s="17" t="s">
        <v>1079</v>
      </c>
    </row>
    <row r="841" spans="1:28" x14ac:dyDescent="0.25">
      <c r="A841" s="17">
        <v>3207</v>
      </c>
      <c r="B841" s="17" t="s">
        <v>4332</v>
      </c>
      <c r="C841" s="19">
        <v>41953</v>
      </c>
      <c r="D841" s="19">
        <v>41959</v>
      </c>
      <c r="E841" s="17" t="s">
        <v>5</v>
      </c>
      <c r="F841" s="17" t="s">
        <v>3341</v>
      </c>
      <c r="G841" s="17" t="s">
        <v>557</v>
      </c>
      <c r="H841" s="17" t="s">
        <v>8</v>
      </c>
      <c r="I841" s="17" t="s">
        <v>671</v>
      </c>
      <c r="J841" s="17" t="s">
        <v>868</v>
      </c>
      <c r="K841" s="17" t="s">
        <v>908</v>
      </c>
      <c r="L841" s="17">
        <v>92037</v>
      </c>
      <c r="M841" s="17" t="s">
        <v>957</v>
      </c>
      <c r="N841" s="17" t="s">
        <v>4338</v>
      </c>
      <c r="O841" s="17" t="s">
        <v>959</v>
      </c>
      <c r="P841" s="17" t="s">
        <v>1115</v>
      </c>
      <c r="Q841" s="17" t="s">
        <v>4339</v>
      </c>
      <c r="R841" s="17">
        <v>53.2</v>
      </c>
      <c r="S841" s="17">
        <v>5</v>
      </c>
      <c r="T841" s="17" t="s">
        <v>4340</v>
      </c>
      <c r="U841" s="17" t="s">
        <v>4341</v>
      </c>
      <c r="V841" s="17">
        <v>0</v>
      </c>
      <c r="W841" s="17" t="s">
        <v>1020</v>
      </c>
      <c r="X841" s="17">
        <v>14.896000000000001</v>
      </c>
      <c r="Y841" s="17">
        <v>6</v>
      </c>
      <c r="Z841" s="17">
        <v>2014</v>
      </c>
      <c r="AA841" s="17" t="s">
        <v>21</v>
      </c>
      <c r="AB841" s="17" t="s">
        <v>1079</v>
      </c>
    </row>
    <row r="842" spans="1:28" x14ac:dyDescent="0.25">
      <c r="A842" s="17">
        <v>3208</v>
      </c>
      <c r="B842" s="17" t="s">
        <v>4332</v>
      </c>
      <c r="C842" s="19">
        <v>41953</v>
      </c>
      <c r="D842" s="19">
        <v>41959</v>
      </c>
      <c r="E842" s="17" t="s">
        <v>5</v>
      </c>
      <c r="F842" s="17" t="s">
        <v>3341</v>
      </c>
      <c r="G842" s="17" t="s">
        <v>557</v>
      </c>
      <c r="H842" s="17" t="s">
        <v>8</v>
      </c>
      <c r="I842" s="17" t="s">
        <v>671</v>
      </c>
      <c r="J842" s="17" t="s">
        <v>868</v>
      </c>
      <c r="K842" s="17" t="s">
        <v>908</v>
      </c>
      <c r="L842" s="17">
        <v>92037</v>
      </c>
      <c r="M842" s="17" t="s">
        <v>957</v>
      </c>
      <c r="N842" s="17" t="s">
        <v>4342</v>
      </c>
      <c r="O842" s="17" t="s">
        <v>960</v>
      </c>
      <c r="P842" s="17" t="s">
        <v>1266</v>
      </c>
      <c r="Q842" s="17" t="s">
        <v>4343</v>
      </c>
      <c r="R842" s="17">
        <v>39.840000000000003</v>
      </c>
      <c r="S842" s="17">
        <v>8</v>
      </c>
      <c r="T842" s="17" t="s">
        <v>1086</v>
      </c>
      <c r="U842" s="17" t="s">
        <v>4344</v>
      </c>
      <c r="V842" s="17">
        <v>0</v>
      </c>
      <c r="W842" s="17" t="s">
        <v>1020</v>
      </c>
      <c r="X842" s="17">
        <v>18.3264</v>
      </c>
      <c r="Y842" s="17">
        <v>6</v>
      </c>
      <c r="Z842" s="17">
        <v>2014</v>
      </c>
      <c r="AA842" s="17" t="s">
        <v>21</v>
      </c>
      <c r="AB842" s="17" t="s">
        <v>1079</v>
      </c>
    </row>
    <row r="843" spans="1:28" x14ac:dyDescent="0.25">
      <c r="A843" s="17">
        <v>3293</v>
      </c>
      <c r="B843" s="17" t="s">
        <v>4345</v>
      </c>
      <c r="C843" s="19">
        <v>41999</v>
      </c>
      <c r="D843" s="19">
        <v>42003</v>
      </c>
      <c r="E843" s="17" t="s">
        <v>5</v>
      </c>
      <c r="F843" s="17" t="s">
        <v>2012</v>
      </c>
      <c r="G843" s="17" t="s">
        <v>159</v>
      </c>
      <c r="H843" s="17" t="s">
        <v>8</v>
      </c>
      <c r="I843" s="17" t="s">
        <v>671</v>
      </c>
      <c r="J843" s="17" t="s">
        <v>868</v>
      </c>
      <c r="K843" s="17" t="s">
        <v>908</v>
      </c>
      <c r="L843" s="17">
        <v>92024</v>
      </c>
      <c r="M843" s="17" t="s">
        <v>957</v>
      </c>
      <c r="N843" s="17" t="s">
        <v>4346</v>
      </c>
      <c r="O843" s="17" t="s">
        <v>960</v>
      </c>
      <c r="P843" s="17" t="s">
        <v>1169</v>
      </c>
      <c r="Q843" s="17" t="s">
        <v>4347</v>
      </c>
      <c r="R843" s="17">
        <v>11.91</v>
      </c>
      <c r="S843" s="17">
        <v>3</v>
      </c>
      <c r="T843" s="17" t="s">
        <v>4348</v>
      </c>
      <c r="U843" s="17" t="s">
        <v>4349</v>
      </c>
      <c r="V843" s="17">
        <v>0</v>
      </c>
      <c r="W843" s="17" t="s">
        <v>1020</v>
      </c>
      <c r="X843" s="17">
        <v>0.1191</v>
      </c>
      <c r="Y843" s="17">
        <v>4</v>
      </c>
      <c r="Z843" s="17">
        <v>2014</v>
      </c>
      <c r="AA843" s="17" t="s">
        <v>14</v>
      </c>
      <c r="AB843" s="17" t="s">
        <v>1079</v>
      </c>
    </row>
    <row r="844" spans="1:28" x14ac:dyDescent="0.25">
      <c r="A844" s="17">
        <v>3294</v>
      </c>
      <c r="B844" s="17" t="s">
        <v>4345</v>
      </c>
      <c r="C844" s="19">
        <v>41999</v>
      </c>
      <c r="D844" s="19">
        <v>42003</v>
      </c>
      <c r="E844" s="17" t="s">
        <v>5</v>
      </c>
      <c r="F844" s="17" t="s">
        <v>2012</v>
      </c>
      <c r="G844" s="17" t="s">
        <v>159</v>
      </c>
      <c r="H844" s="17" t="s">
        <v>8</v>
      </c>
      <c r="I844" s="17" t="s">
        <v>671</v>
      </c>
      <c r="J844" s="17" t="s">
        <v>868</v>
      </c>
      <c r="K844" s="17" t="s">
        <v>908</v>
      </c>
      <c r="L844" s="17">
        <v>92024</v>
      </c>
      <c r="M844" s="17" t="s">
        <v>957</v>
      </c>
      <c r="N844" s="17" t="s">
        <v>3568</v>
      </c>
      <c r="O844" s="17" t="s">
        <v>959</v>
      </c>
      <c r="P844" s="17" t="s">
        <v>1115</v>
      </c>
      <c r="Q844" s="17" t="s">
        <v>3569</v>
      </c>
      <c r="R844" s="17">
        <v>3.48</v>
      </c>
      <c r="S844" s="17">
        <v>2</v>
      </c>
      <c r="T844" s="17" t="s">
        <v>3570</v>
      </c>
      <c r="U844" s="17" t="s">
        <v>4350</v>
      </c>
      <c r="V844" s="17">
        <v>0</v>
      </c>
      <c r="W844" s="17" t="s">
        <v>1020</v>
      </c>
      <c r="X844" s="17">
        <v>1.1135999999999999</v>
      </c>
      <c r="Y844" s="17">
        <v>4</v>
      </c>
      <c r="Z844" s="17">
        <v>2014</v>
      </c>
      <c r="AA844" s="17" t="s">
        <v>14</v>
      </c>
      <c r="AB844" s="17" t="s">
        <v>1079</v>
      </c>
    </row>
    <row r="845" spans="1:28" x14ac:dyDescent="0.25">
      <c r="A845" s="17">
        <v>3314</v>
      </c>
      <c r="B845" s="17" t="s">
        <v>4351</v>
      </c>
      <c r="C845" s="19">
        <v>41909</v>
      </c>
      <c r="D845" s="19">
        <v>41913</v>
      </c>
      <c r="E845" s="17" t="s">
        <v>5</v>
      </c>
      <c r="F845" s="17" t="s">
        <v>4352</v>
      </c>
      <c r="G845" s="17" t="s">
        <v>625</v>
      </c>
      <c r="H845" s="17" t="s">
        <v>8</v>
      </c>
      <c r="I845" s="17" t="s">
        <v>671</v>
      </c>
      <c r="J845" s="17" t="s">
        <v>868</v>
      </c>
      <c r="K845" s="17" t="s">
        <v>908</v>
      </c>
      <c r="L845" s="17">
        <v>92037</v>
      </c>
      <c r="M845" s="17" t="s">
        <v>957</v>
      </c>
      <c r="N845" s="17" t="s">
        <v>1607</v>
      </c>
      <c r="O845" s="17" t="s">
        <v>960</v>
      </c>
      <c r="P845" s="17" t="s">
        <v>965</v>
      </c>
      <c r="Q845" s="17" t="s">
        <v>1608</v>
      </c>
      <c r="R845" s="17">
        <v>81.98</v>
      </c>
      <c r="S845" s="17">
        <v>2</v>
      </c>
      <c r="T845" s="17" t="s">
        <v>1609</v>
      </c>
      <c r="U845" s="17" t="s">
        <v>3234</v>
      </c>
      <c r="V845" s="17">
        <v>0</v>
      </c>
      <c r="W845" s="17" t="s">
        <v>1020</v>
      </c>
      <c r="X845" s="17">
        <v>40.170200000000001</v>
      </c>
      <c r="Y845" s="17">
        <v>4</v>
      </c>
      <c r="Z845" s="17">
        <v>2014</v>
      </c>
      <c r="AA845" s="17" t="s">
        <v>23</v>
      </c>
      <c r="AB845" s="17" t="s">
        <v>1079</v>
      </c>
    </row>
    <row r="846" spans="1:28" x14ac:dyDescent="0.25">
      <c r="A846" s="17">
        <v>3524</v>
      </c>
      <c r="B846" s="17" t="s">
        <v>4353</v>
      </c>
      <c r="C846" s="19">
        <v>42618</v>
      </c>
      <c r="D846" s="19">
        <v>42623</v>
      </c>
      <c r="E846" s="17" t="s">
        <v>5</v>
      </c>
      <c r="F846" s="17" t="s">
        <v>1753</v>
      </c>
      <c r="G846" s="17" t="s">
        <v>423</v>
      </c>
      <c r="H846" s="17" t="s">
        <v>9</v>
      </c>
      <c r="I846" s="17" t="s">
        <v>671</v>
      </c>
      <c r="J846" s="17" t="s">
        <v>868</v>
      </c>
      <c r="K846" s="17" t="s">
        <v>908</v>
      </c>
      <c r="L846" s="17">
        <v>92105</v>
      </c>
      <c r="M846" s="17" t="s">
        <v>957</v>
      </c>
      <c r="N846" s="17" t="s">
        <v>4354</v>
      </c>
      <c r="O846" s="17" t="s">
        <v>961</v>
      </c>
      <c r="P846" s="17" t="s">
        <v>962</v>
      </c>
      <c r="Q846" s="17" t="s">
        <v>4355</v>
      </c>
      <c r="R846" s="17">
        <v>116</v>
      </c>
      <c r="S846" s="17">
        <v>8</v>
      </c>
      <c r="T846" s="17" t="s">
        <v>4356</v>
      </c>
      <c r="U846" s="17" t="s">
        <v>4357</v>
      </c>
      <c r="V846" s="17">
        <v>0</v>
      </c>
      <c r="W846" s="17" t="s">
        <v>1020</v>
      </c>
      <c r="X846" s="17">
        <v>29</v>
      </c>
      <c r="Y846" s="17">
        <v>5</v>
      </c>
      <c r="Z846" s="17">
        <v>2016</v>
      </c>
      <c r="AA846" s="17" t="s">
        <v>23</v>
      </c>
      <c r="AB846" s="17" t="s">
        <v>1021</v>
      </c>
    </row>
    <row r="847" spans="1:28" x14ac:dyDescent="0.25">
      <c r="A847" s="17">
        <v>3677</v>
      </c>
      <c r="B847" s="17" t="s">
        <v>4358</v>
      </c>
      <c r="C847" s="19">
        <v>42343</v>
      </c>
      <c r="D847" s="19">
        <v>42347</v>
      </c>
      <c r="E847" s="17" t="s">
        <v>5</v>
      </c>
      <c r="F847" s="17" t="s">
        <v>3532</v>
      </c>
      <c r="G847" s="17" t="s">
        <v>437</v>
      </c>
      <c r="H847" s="17" t="s">
        <v>9</v>
      </c>
      <c r="I847" s="17" t="s">
        <v>671</v>
      </c>
      <c r="J847" s="17" t="s">
        <v>868</v>
      </c>
      <c r="K847" s="17" t="s">
        <v>908</v>
      </c>
      <c r="L847" s="17">
        <v>92105</v>
      </c>
      <c r="M847" s="17" t="s">
        <v>957</v>
      </c>
      <c r="N847" s="17" t="s">
        <v>1131</v>
      </c>
      <c r="O847" s="17" t="s">
        <v>959</v>
      </c>
      <c r="P847" s="17" t="s">
        <v>1115</v>
      </c>
      <c r="Q847" s="17" t="s">
        <v>1132</v>
      </c>
      <c r="R847" s="17">
        <v>44.46</v>
      </c>
      <c r="S847" s="17">
        <v>2</v>
      </c>
      <c r="T847" s="17" t="s">
        <v>1133</v>
      </c>
      <c r="U847" s="17" t="s">
        <v>1134</v>
      </c>
      <c r="V847" s="17">
        <v>0</v>
      </c>
      <c r="W847" s="17" t="s">
        <v>1020</v>
      </c>
      <c r="X847" s="17">
        <v>14.671799999999999</v>
      </c>
      <c r="Y847" s="17">
        <v>4</v>
      </c>
      <c r="Z847" s="17">
        <v>2015</v>
      </c>
      <c r="AA847" s="17" t="s">
        <v>14</v>
      </c>
      <c r="AB847" s="17" t="s">
        <v>1061</v>
      </c>
    </row>
    <row r="848" spans="1:28" x14ac:dyDescent="0.25">
      <c r="A848" s="17">
        <v>3795</v>
      </c>
      <c r="B848" s="17" t="s">
        <v>4359</v>
      </c>
      <c r="C848" s="19">
        <v>41666</v>
      </c>
      <c r="D848" s="19">
        <v>41672</v>
      </c>
      <c r="E848" s="17" t="s">
        <v>5</v>
      </c>
      <c r="F848" s="17" t="s">
        <v>2121</v>
      </c>
      <c r="G848" s="17" t="s">
        <v>222</v>
      </c>
      <c r="H848" s="17" t="s">
        <v>8</v>
      </c>
      <c r="I848" s="17" t="s">
        <v>671</v>
      </c>
      <c r="J848" s="17" t="s">
        <v>868</v>
      </c>
      <c r="K848" s="17" t="s">
        <v>908</v>
      </c>
      <c r="L848" s="17">
        <v>92037</v>
      </c>
      <c r="M848" s="17" t="s">
        <v>957</v>
      </c>
      <c r="N848" s="17" t="s">
        <v>1592</v>
      </c>
      <c r="O848" s="17" t="s">
        <v>960</v>
      </c>
      <c r="P848" s="17" t="s">
        <v>977</v>
      </c>
      <c r="Q848" s="17" t="s">
        <v>1593</v>
      </c>
      <c r="R848" s="17">
        <v>57.23</v>
      </c>
      <c r="S848" s="17">
        <v>1</v>
      </c>
      <c r="T848" s="17" t="s">
        <v>1594</v>
      </c>
      <c r="U848" s="17" t="s">
        <v>4360</v>
      </c>
      <c r="V848" s="17">
        <v>0</v>
      </c>
      <c r="W848" s="17" t="s">
        <v>1020</v>
      </c>
      <c r="X848" s="17">
        <v>14.307499999999999</v>
      </c>
      <c r="Y848" s="17">
        <v>6</v>
      </c>
      <c r="Z848" s="17">
        <v>2014</v>
      </c>
      <c r="AA848" s="17" t="s">
        <v>16</v>
      </c>
      <c r="AB848" s="17" t="s">
        <v>1079</v>
      </c>
    </row>
    <row r="849" spans="1:28" x14ac:dyDescent="0.25">
      <c r="A849" s="17">
        <v>3797</v>
      </c>
      <c r="B849" s="17" t="s">
        <v>4359</v>
      </c>
      <c r="C849" s="19">
        <v>41666</v>
      </c>
      <c r="D849" s="19">
        <v>41672</v>
      </c>
      <c r="E849" s="17" t="s">
        <v>5</v>
      </c>
      <c r="F849" s="17" t="s">
        <v>2121</v>
      </c>
      <c r="G849" s="17" t="s">
        <v>222</v>
      </c>
      <c r="H849" s="17" t="s">
        <v>8</v>
      </c>
      <c r="I849" s="17" t="s">
        <v>671</v>
      </c>
      <c r="J849" s="17" t="s">
        <v>868</v>
      </c>
      <c r="K849" s="17" t="s">
        <v>908</v>
      </c>
      <c r="L849" s="17">
        <v>92037</v>
      </c>
      <c r="M849" s="17" t="s">
        <v>957</v>
      </c>
      <c r="N849" s="17" t="s">
        <v>4361</v>
      </c>
      <c r="O849" s="17" t="s">
        <v>960</v>
      </c>
      <c r="P849" s="17" t="s">
        <v>1032</v>
      </c>
      <c r="Q849" s="17" t="s">
        <v>4362</v>
      </c>
      <c r="R849" s="17">
        <v>36.44</v>
      </c>
      <c r="S849" s="17">
        <v>4</v>
      </c>
      <c r="T849" s="17" t="s">
        <v>4363</v>
      </c>
      <c r="U849" s="17" t="s">
        <v>4364</v>
      </c>
      <c r="V849" s="17">
        <v>0</v>
      </c>
      <c r="W849" s="17" t="s">
        <v>1020</v>
      </c>
      <c r="X849" s="17">
        <v>12.0252</v>
      </c>
      <c r="Y849" s="17">
        <v>6</v>
      </c>
      <c r="Z849" s="17">
        <v>2014</v>
      </c>
      <c r="AA849" s="17" t="s">
        <v>16</v>
      </c>
      <c r="AB849" s="17" t="s">
        <v>1079</v>
      </c>
    </row>
    <row r="850" spans="1:28" x14ac:dyDescent="0.25">
      <c r="A850" s="17">
        <v>3864</v>
      </c>
      <c r="B850" s="17" t="s">
        <v>4365</v>
      </c>
      <c r="C850" s="19">
        <v>43025</v>
      </c>
      <c r="D850" s="19">
        <v>43027</v>
      </c>
      <c r="E850" s="17" t="s">
        <v>4</v>
      </c>
      <c r="F850" s="17" t="s">
        <v>4366</v>
      </c>
      <c r="G850" s="17" t="s">
        <v>4367</v>
      </c>
      <c r="H850" s="17" t="s">
        <v>8</v>
      </c>
      <c r="I850" s="17" t="s">
        <v>671</v>
      </c>
      <c r="J850" s="17" t="s">
        <v>868</v>
      </c>
      <c r="K850" s="17" t="s">
        <v>908</v>
      </c>
      <c r="L850" s="17">
        <v>92037</v>
      </c>
      <c r="M850" s="17" t="s">
        <v>957</v>
      </c>
      <c r="N850" s="17" t="s">
        <v>4368</v>
      </c>
      <c r="O850" s="17" t="s">
        <v>960</v>
      </c>
      <c r="P850" s="17" t="s">
        <v>1032</v>
      </c>
      <c r="Q850" s="17" t="s">
        <v>4369</v>
      </c>
      <c r="R850" s="17">
        <v>10.64</v>
      </c>
      <c r="S850" s="17">
        <v>4</v>
      </c>
      <c r="T850" s="17" t="s">
        <v>4370</v>
      </c>
      <c r="U850" s="17" t="s">
        <v>4371</v>
      </c>
      <c r="V850" s="17">
        <v>0</v>
      </c>
      <c r="W850" s="17" t="s">
        <v>1020</v>
      </c>
      <c r="X850" s="17">
        <v>2.7664</v>
      </c>
      <c r="Y850" s="17">
        <v>2</v>
      </c>
      <c r="Z850" s="17">
        <v>2017</v>
      </c>
      <c r="AA850" s="17" t="s">
        <v>22</v>
      </c>
      <c r="AB850" s="17" t="s">
        <v>1036</v>
      </c>
    </row>
    <row r="851" spans="1:28" x14ac:dyDescent="0.25">
      <c r="A851" s="17">
        <v>3868</v>
      </c>
      <c r="B851" s="17" t="s">
        <v>4372</v>
      </c>
      <c r="C851" s="19">
        <v>42300</v>
      </c>
      <c r="D851" s="19">
        <v>42304</v>
      </c>
      <c r="E851" s="17" t="s">
        <v>4</v>
      </c>
      <c r="F851" s="17" t="s">
        <v>4373</v>
      </c>
      <c r="G851" s="17" t="s">
        <v>4374</v>
      </c>
      <c r="H851" s="17" t="s">
        <v>8</v>
      </c>
      <c r="I851" s="17" t="s">
        <v>671</v>
      </c>
      <c r="J851" s="17" t="s">
        <v>868</v>
      </c>
      <c r="K851" s="17" t="s">
        <v>908</v>
      </c>
      <c r="L851" s="17">
        <v>92105</v>
      </c>
      <c r="M851" s="17" t="s">
        <v>957</v>
      </c>
      <c r="N851" s="17" t="s">
        <v>4375</v>
      </c>
      <c r="O851" s="17" t="s">
        <v>961</v>
      </c>
      <c r="P851" s="17" t="s">
        <v>962</v>
      </c>
      <c r="Q851" s="17" t="s">
        <v>4376</v>
      </c>
      <c r="R851" s="17">
        <v>148.32</v>
      </c>
      <c r="S851" s="17">
        <v>9</v>
      </c>
      <c r="T851" s="17" t="s">
        <v>4377</v>
      </c>
      <c r="U851" s="17" t="s">
        <v>4378</v>
      </c>
      <c r="V851" s="17">
        <v>0</v>
      </c>
      <c r="W851" s="17" t="s">
        <v>1020</v>
      </c>
      <c r="X851" s="17">
        <v>63.7776</v>
      </c>
      <c r="Y851" s="17">
        <v>4</v>
      </c>
      <c r="Z851" s="17">
        <v>2015</v>
      </c>
      <c r="AA851" s="17" t="s">
        <v>22</v>
      </c>
      <c r="AB851" s="17" t="s">
        <v>1061</v>
      </c>
    </row>
    <row r="852" spans="1:28" x14ac:dyDescent="0.25">
      <c r="A852" s="17">
        <v>3871</v>
      </c>
      <c r="B852" s="17" t="s">
        <v>4372</v>
      </c>
      <c r="C852" s="19">
        <v>42300</v>
      </c>
      <c r="D852" s="19">
        <v>42304</v>
      </c>
      <c r="E852" s="17" t="s">
        <v>4</v>
      </c>
      <c r="F852" s="17" t="s">
        <v>4373</v>
      </c>
      <c r="G852" s="17" t="s">
        <v>4374</v>
      </c>
      <c r="H852" s="17" t="s">
        <v>8</v>
      </c>
      <c r="I852" s="17" t="s">
        <v>671</v>
      </c>
      <c r="J852" s="17" t="s">
        <v>868</v>
      </c>
      <c r="K852" s="17" t="s">
        <v>908</v>
      </c>
      <c r="L852" s="17">
        <v>92105</v>
      </c>
      <c r="M852" s="17" t="s">
        <v>957</v>
      </c>
      <c r="N852" s="17" t="s">
        <v>2374</v>
      </c>
      <c r="O852" s="17" t="s">
        <v>960</v>
      </c>
      <c r="P852" s="17" t="s">
        <v>965</v>
      </c>
      <c r="Q852" s="17" t="s">
        <v>2375</v>
      </c>
      <c r="R852" s="17">
        <v>11.56</v>
      </c>
      <c r="S852" s="17">
        <v>2</v>
      </c>
      <c r="T852" s="17" t="s">
        <v>2263</v>
      </c>
      <c r="U852" s="17" t="s">
        <v>2589</v>
      </c>
      <c r="V852" s="17">
        <v>0</v>
      </c>
      <c r="W852" s="17" t="s">
        <v>1020</v>
      </c>
      <c r="X852" s="17">
        <v>5.6643999999999997</v>
      </c>
      <c r="Y852" s="17">
        <v>4</v>
      </c>
      <c r="Z852" s="17">
        <v>2015</v>
      </c>
      <c r="AA852" s="17" t="s">
        <v>22</v>
      </c>
      <c r="AB852" s="17" t="s">
        <v>1061</v>
      </c>
    </row>
    <row r="853" spans="1:28" x14ac:dyDescent="0.25">
      <c r="A853" s="17">
        <v>3872</v>
      </c>
      <c r="B853" s="17" t="s">
        <v>4372</v>
      </c>
      <c r="C853" s="19">
        <v>42300</v>
      </c>
      <c r="D853" s="19">
        <v>42304</v>
      </c>
      <c r="E853" s="17" t="s">
        <v>4</v>
      </c>
      <c r="F853" s="17" t="s">
        <v>4373</v>
      </c>
      <c r="G853" s="17" t="s">
        <v>4374</v>
      </c>
      <c r="H853" s="17" t="s">
        <v>8</v>
      </c>
      <c r="I853" s="17" t="s">
        <v>671</v>
      </c>
      <c r="J853" s="17" t="s">
        <v>868</v>
      </c>
      <c r="K853" s="17" t="s">
        <v>908</v>
      </c>
      <c r="L853" s="17">
        <v>92105</v>
      </c>
      <c r="M853" s="17" t="s">
        <v>957</v>
      </c>
      <c r="N853" s="17" t="s">
        <v>4379</v>
      </c>
      <c r="O853" s="17" t="s">
        <v>960</v>
      </c>
      <c r="P853" s="17" t="s">
        <v>1224</v>
      </c>
      <c r="Q853" s="17" t="s">
        <v>4380</v>
      </c>
      <c r="R853" s="17">
        <v>11.8</v>
      </c>
      <c r="S853" s="17">
        <v>4</v>
      </c>
      <c r="T853" s="17" t="s">
        <v>4381</v>
      </c>
      <c r="U853" s="17" t="s">
        <v>4382</v>
      </c>
      <c r="V853" s="17">
        <v>0</v>
      </c>
      <c r="W853" s="17" t="s">
        <v>1020</v>
      </c>
      <c r="X853" s="17">
        <v>5.6639999999999997</v>
      </c>
      <c r="Y853" s="17">
        <v>4</v>
      </c>
      <c r="Z853" s="17">
        <v>2015</v>
      </c>
      <c r="AA853" s="17" t="s">
        <v>22</v>
      </c>
      <c r="AB853" s="17" t="s">
        <v>1061</v>
      </c>
    </row>
    <row r="854" spans="1:28" x14ac:dyDescent="0.25">
      <c r="A854" s="17">
        <v>4195</v>
      </c>
      <c r="B854" s="17" t="s">
        <v>4383</v>
      </c>
      <c r="C854" s="19">
        <v>42173</v>
      </c>
      <c r="D854" s="19">
        <v>42177</v>
      </c>
      <c r="E854" s="17" t="s">
        <v>5</v>
      </c>
      <c r="F854" s="17" t="s">
        <v>2104</v>
      </c>
      <c r="G854" s="17" t="s">
        <v>2105</v>
      </c>
      <c r="H854" s="17" t="s">
        <v>8</v>
      </c>
      <c r="I854" s="17" t="s">
        <v>671</v>
      </c>
      <c r="J854" s="17" t="s">
        <v>868</v>
      </c>
      <c r="K854" s="17" t="s">
        <v>908</v>
      </c>
      <c r="L854" s="17">
        <v>92105</v>
      </c>
      <c r="M854" s="17" t="s">
        <v>957</v>
      </c>
      <c r="N854" s="17" t="s">
        <v>4384</v>
      </c>
      <c r="O854" s="17" t="s">
        <v>960</v>
      </c>
      <c r="P854" s="17" t="s">
        <v>1032</v>
      </c>
      <c r="Q854" s="17" t="s">
        <v>4385</v>
      </c>
      <c r="R854" s="17">
        <v>51.98</v>
      </c>
      <c r="S854" s="17">
        <v>2</v>
      </c>
      <c r="T854" s="17" t="s">
        <v>4386</v>
      </c>
      <c r="U854" s="17" t="s">
        <v>4387</v>
      </c>
      <c r="V854" s="17">
        <v>0</v>
      </c>
      <c r="W854" s="17" t="s">
        <v>1020</v>
      </c>
      <c r="X854" s="17">
        <v>15.074199999999999</v>
      </c>
      <c r="Y854" s="17">
        <v>4</v>
      </c>
      <c r="Z854" s="17">
        <v>2015</v>
      </c>
      <c r="AA854" s="17" t="s">
        <v>18</v>
      </c>
      <c r="AB854" s="17" t="s">
        <v>1061</v>
      </c>
    </row>
    <row r="855" spans="1:28" x14ac:dyDescent="0.25">
      <c r="A855" s="17">
        <v>4731</v>
      </c>
      <c r="B855" s="17" t="s">
        <v>4388</v>
      </c>
      <c r="C855" s="19">
        <v>42092</v>
      </c>
      <c r="D855" s="19">
        <v>42094</v>
      </c>
      <c r="E855" s="17" t="s">
        <v>4</v>
      </c>
      <c r="F855" s="17" t="s">
        <v>2953</v>
      </c>
      <c r="G855" s="17" t="s">
        <v>536</v>
      </c>
      <c r="H855" s="17" t="s">
        <v>8</v>
      </c>
      <c r="I855" s="17" t="s">
        <v>671</v>
      </c>
      <c r="J855" s="17" t="s">
        <v>868</v>
      </c>
      <c r="K855" s="17" t="s">
        <v>908</v>
      </c>
      <c r="L855" s="17">
        <v>92105</v>
      </c>
      <c r="M855" s="17" t="s">
        <v>957</v>
      </c>
      <c r="N855" s="17" t="s">
        <v>3369</v>
      </c>
      <c r="O855" s="17" t="s">
        <v>960</v>
      </c>
      <c r="P855" s="17" t="s">
        <v>965</v>
      </c>
      <c r="Q855" s="17" t="s">
        <v>3370</v>
      </c>
      <c r="R855" s="17">
        <v>212.64</v>
      </c>
      <c r="S855" s="17">
        <v>6</v>
      </c>
      <c r="T855" s="17" t="s">
        <v>3371</v>
      </c>
      <c r="U855" s="17" t="s">
        <v>4389</v>
      </c>
      <c r="V855" s="17">
        <v>0</v>
      </c>
      <c r="W855" s="17" t="s">
        <v>1020</v>
      </c>
      <c r="X855" s="17">
        <v>99.940799999999996</v>
      </c>
      <c r="Y855" s="17">
        <v>2</v>
      </c>
      <c r="Z855" s="17">
        <v>2015</v>
      </c>
      <c r="AA855" s="17" t="s">
        <v>19</v>
      </c>
      <c r="AB855" s="17" t="s">
        <v>1061</v>
      </c>
    </row>
    <row r="856" spans="1:28" x14ac:dyDescent="0.25">
      <c r="A856" s="17">
        <v>4732</v>
      </c>
      <c r="B856" s="17" t="s">
        <v>4388</v>
      </c>
      <c r="C856" s="19">
        <v>42092</v>
      </c>
      <c r="D856" s="19">
        <v>42094</v>
      </c>
      <c r="E856" s="17" t="s">
        <v>4</v>
      </c>
      <c r="F856" s="17" t="s">
        <v>2953</v>
      </c>
      <c r="G856" s="17" t="s">
        <v>536</v>
      </c>
      <c r="H856" s="17" t="s">
        <v>8</v>
      </c>
      <c r="I856" s="17" t="s">
        <v>671</v>
      </c>
      <c r="J856" s="17" t="s">
        <v>868</v>
      </c>
      <c r="K856" s="17" t="s">
        <v>908</v>
      </c>
      <c r="L856" s="17">
        <v>92105</v>
      </c>
      <c r="M856" s="17" t="s">
        <v>957</v>
      </c>
      <c r="N856" s="17" t="s">
        <v>3716</v>
      </c>
      <c r="O856" s="17" t="s">
        <v>960</v>
      </c>
      <c r="P856" s="17" t="s">
        <v>965</v>
      </c>
      <c r="Q856" s="17" t="s">
        <v>3717</v>
      </c>
      <c r="R856" s="17">
        <v>9.8699999999999992</v>
      </c>
      <c r="S856" s="17">
        <v>3</v>
      </c>
      <c r="T856" s="17" t="s">
        <v>3718</v>
      </c>
      <c r="U856" s="17" t="s">
        <v>4390</v>
      </c>
      <c r="V856" s="17">
        <v>0</v>
      </c>
      <c r="W856" s="17" t="s">
        <v>1020</v>
      </c>
      <c r="X856" s="17">
        <v>4.5401999999999996</v>
      </c>
      <c r="Y856" s="17">
        <v>2</v>
      </c>
      <c r="Z856" s="17">
        <v>2015</v>
      </c>
      <c r="AA856" s="17" t="s">
        <v>19</v>
      </c>
      <c r="AB856" s="17" t="s">
        <v>1061</v>
      </c>
    </row>
    <row r="857" spans="1:28" x14ac:dyDescent="0.25">
      <c r="A857" s="17">
        <v>4733</v>
      </c>
      <c r="B857" s="17" t="s">
        <v>4388</v>
      </c>
      <c r="C857" s="19">
        <v>42092</v>
      </c>
      <c r="D857" s="19">
        <v>42094</v>
      </c>
      <c r="E857" s="17" t="s">
        <v>4</v>
      </c>
      <c r="F857" s="17" t="s">
        <v>2953</v>
      </c>
      <c r="G857" s="17" t="s">
        <v>536</v>
      </c>
      <c r="H857" s="17" t="s">
        <v>8</v>
      </c>
      <c r="I857" s="17" t="s">
        <v>671</v>
      </c>
      <c r="J857" s="17" t="s">
        <v>868</v>
      </c>
      <c r="K857" s="17" t="s">
        <v>908</v>
      </c>
      <c r="L857" s="17">
        <v>92105</v>
      </c>
      <c r="M857" s="17" t="s">
        <v>957</v>
      </c>
      <c r="N857" s="17" t="s">
        <v>4391</v>
      </c>
      <c r="O857" s="17" t="s">
        <v>961</v>
      </c>
      <c r="P857" s="17" t="s">
        <v>962</v>
      </c>
      <c r="Q857" s="17" t="s">
        <v>4392</v>
      </c>
      <c r="R857" s="17">
        <v>53.25</v>
      </c>
      <c r="S857" s="17">
        <v>3</v>
      </c>
      <c r="T857" s="17" t="s">
        <v>4393</v>
      </c>
      <c r="U857" s="17" t="s">
        <v>4394</v>
      </c>
      <c r="V857" s="17">
        <v>0</v>
      </c>
      <c r="W857" s="17" t="s">
        <v>1020</v>
      </c>
      <c r="X857" s="17">
        <v>20.767499999999998</v>
      </c>
      <c r="Y857" s="17">
        <v>2</v>
      </c>
      <c r="Z857" s="17">
        <v>2015</v>
      </c>
      <c r="AA857" s="17" t="s">
        <v>19</v>
      </c>
      <c r="AB857" s="17" t="s">
        <v>1061</v>
      </c>
    </row>
    <row r="858" spans="1:28" x14ac:dyDescent="0.25">
      <c r="A858" s="17">
        <v>4734</v>
      </c>
      <c r="B858" s="17" t="s">
        <v>4388</v>
      </c>
      <c r="C858" s="19">
        <v>42092</v>
      </c>
      <c r="D858" s="19">
        <v>42094</v>
      </c>
      <c r="E858" s="17" t="s">
        <v>4</v>
      </c>
      <c r="F858" s="17" t="s">
        <v>2953</v>
      </c>
      <c r="G858" s="17" t="s">
        <v>536</v>
      </c>
      <c r="H858" s="17" t="s">
        <v>8</v>
      </c>
      <c r="I858" s="17" t="s">
        <v>671</v>
      </c>
      <c r="J858" s="17" t="s">
        <v>868</v>
      </c>
      <c r="K858" s="17" t="s">
        <v>908</v>
      </c>
      <c r="L858" s="17">
        <v>92105</v>
      </c>
      <c r="M858" s="17" t="s">
        <v>957</v>
      </c>
      <c r="N858" s="17" t="s">
        <v>4395</v>
      </c>
      <c r="O858" s="17" t="s">
        <v>959</v>
      </c>
      <c r="P858" s="17" t="s">
        <v>1115</v>
      </c>
      <c r="Q858" s="17" t="s">
        <v>4396</v>
      </c>
      <c r="R858" s="17">
        <v>19.920000000000002</v>
      </c>
      <c r="S858" s="17">
        <v>3</v>
      </c>
      <c r="T858" s="17" t="s">
        <v>4397</v>
      </c>
      <c r="U858" s="17" t="s">
        <v>4398</v>
      </c>
      <c r="V858" s="17">
        <v>0</v>
      </c>
      <c r="W858" s="17" t="s">
        <v>1020</v>
      </c>
      <c r="X858" s="17">
        <v>9.5616000000000003</v>
      </c>
      <c r="Y858" s="17">
        <v>2</v>
      </c>
      <c r="Z858" s="17">
        <v>2015</v>
      </c>
      <c r="AA858" s="17" t="s">
        <v>19</v>
      </c>
      <c r="AB858" s="17" t="s">
        <v>1061</v>
      </c>
    </row>
    <row r="859" spans="1:28" x14ac:dyDescent="0.25">
      <c r="A859" s="17">
        <v>4984</v>
      </c>
      <c r="B859" s="17" t="s">
        <v>4399</v>
      </c>
      <c r="C859" s="19">
        <v>42680</v>
      </c>
      <c r="D859" s="19">
        <v>42684</v>
      </c>
      <c r="E859" s="17" t="s">
        <v>4</v>
      </c>
      <c r="F859" s="17" t="s">
        <v>4400</v>
      </c>
      <c r="G859" s="17" t="s">
        <v>296</v>
      </c>
      <c r="H859" s="17" t="s">
        <v>8</v>
      </c>
      <c r="I859" s="17" t="s">
        <v>671</v>
      </c>
      <c r="J859" s="17" t="s">
        <v>868</v>
      </c>
      <c r="K859" s="17" t="s">
        <v>908</v>
      </c>
      <c r="L859" s="17">
        <v>92105</v>
      </c>
      <c r="M859" s="17" t="s">
        <v>957</v>
      </c>
      <c r="N859" s="17" t="s">
        <v>1187</v>
      </c>
      <c r="O859" s="17" t="s">
        <v>960</v>
      </c>
      <c r="P859" s="17" t="s">
        <v>977</v>
      </c>
      <c r="Q859" s="17" t="s">
        <v>1188</v>
      </c>
      <c r="R859" s="17">
        <v>84.84</v>
      </c>
      <c r="S859" s="17">
        <v>3</v>
      </c>
      <c r="T859" s="17" t="s">
        <v>1189</v>
      </c>
      <c r="U859" s="17" t="s">
        <v>4401</v>
      </c>
      <c r="V859" s="17">
        <v>0</v>
      </c>
      <c r="W859" s="17" t="s">
        <v>1020</v>
      </c>
      <c r="X859" s="17">
        <v>22.9068</v>
      </c>
      <c r="Y859" s="17">
        <v>4</v>
      </c>
      <c r="Z859" s="17">
        <v>2016</v>
      </c>
      <c r="AA859" s="17" t="s">
        <v>21</v>
      </c>
      <c r="AB859" s="17" t="s">
        <v>1021</v>
      </c>
    </row>
    <row r="860" spans="1:28" x14ac:dyDescent="0.25">
      <c r="A860" s="17">
        <v>5022</v>
      </c>
      <c r="B860" s="17" t="s">
        <v>4402</v>
      </c>
      <c r="C860" s="19">
        <v>42722</v>
      </c>
      <c r="D860" s="19">
        <v>42728</v>
      </c>
      <c r="E860" s="17" t="s">
        <v>5</v>
      </c>
      <c r="F860" s="17" t="s">
        <v>4403</v>
      </c>
      <c r="G860" s="17" t="s">
        <v>317</v>
      </c>
      <c r="H860" s="17" t="s">
        <v>8</v>
      </c>
      <c r="I860" s="17" t="s">
        <v>671</v>
      </c>
      <c r="J860" s="17" t="s">
        <v>868</v>
      </c>
      <c r="K860" s="17" t="s">
        <v>908</v>
      </c>
      <c r="L860" s="17">
        <v>92037</v>
      </c>
      <c r="M860" s="17" t="s">
        <v>957</v>
      </c>
      <c r="N860" s="17" t="s">
        <v>1068</v>
      </c>
      <c r="O860" s="17" t="s">
        <v>961</v>
      </c>
      <c r="P860" s="17" t="s">
        <v>962</v>
      </c>
      <c r="Q860" s="17" t="s">
        <v>1069</v>
      </c>
      <c r="R860" s="17">
        <v>72.64</v>
      </c>
      <c r="S860" s="17">
        <v>2</v>
      </c>
      <c r="T860" s="17" t="s">
        <v>1070</v>
      </c>
      <c r="U860" s="17" t="s">
        <v>4404</v>
      </c>
      <c r="V860" s="17">
        <v>0</v>
      </c>
      <c r="W860" s="17" t="s">
        <v>1020</v>
      </c>
      <c r="X860" s="17">
        <v>21.792000000000002</v>
      </c>
      <c r="Y860" s="17">
        <v>6</v>
      </c>
      <c r="Z860" s="17">
        <v>2016</v>
      </c>
      <c r="AA860" s="17" t="s">
        <v>14</v>
      </c>
      <c r="AB860" s="17" t="s">
        <v>1021</v>
      </c>
    </row>
    <row r="861" spans="1:28" x14ac:dyDescent="0.25">
      <c r="A861" s="17">
        <v>5023</v>
      </c>
      <c r="B861" s="17" t="s">
        <v>4402</v>
      </c>
      <c r="C861" s="19">
        <v>42722</v>
      </c>
      <c r="D861" s="19">
        <v>42728</v>
      </c>
      <c r="E861" s="17" t="s">
        <v>5</v>
      </c>
      <c r="F861" s="17" t="s">
        <v>4403</v>
      </c>
      <c r="G861" s="17" t="s">
        <v>317</v>
      </c>
      <c r="H861" s="17" t="s">
        <v>8</v>
      </c>
      <c r="I861" s="17" t="s">
        <v>671</v>
      </c>
      <c r="J861" s="17" t="s">
        <v>868</v>
      </c>
      <c r="K861" s="17" t="s">
        <v>908</v>
      </c>
      <c r="L861" s="17">
        <v>92037</v>
      </c>
      <c r="M861" s="17" t="s">
        <v>957</v>
      </c>
      <c r="N861" s="17" t="s">
        <v>1430</v>
      </c>
      <c r="O861" s="17" t="s">
        <v>961</v>
      </c>
      <c r="P861" s="17" t="s">
        <v>962</v>
      </c>
      <c r="Q861" s="17" t="s">
        <v>1431</v>
      </c>
      <c r="R861" s="17">
        <v>772.47</v>
      </c>
      <c r="S861" s="17">
        <v>3</v>
      </c>
      <c r="T861" s="17" t="s">
        <v>1432</v>
      </c>
      <c r="U861" s="17" t="s">
        <v>2045</v>
      </c>
      <c r="V861" s="17">
        <v>0</v>
      </c>
      <c r="W861" s="17" t="s">
        <v>1020</v>
      </c>
      <c r="X861" s="17">
        <v>146.76929999999999</v>
      </c>
      <c r="Y861" s="17">
        <v>6</v>
      </c>
      <c r="Z861" s="17">
        <v>2016</v>
      </c>
      <c r="AA861" s="17" t="s">
        <v>14</v>
      </c>
      <c r="AB861" s="17" t="s">
        <v>1021</v>
      </c>
    </row>
    <row r="862" spans="1:28" x14ac:dyDescent="0.25">
      <c r="A862" s="17">
        <v>5024</v>
      </c>
      <c r="B862" s="17" t="s">
        <v>4402</v>
      </c>
      <c r="C862" s="19">
        <v>42722</v>
      </c>
      <c r="D862" s="19">
        <v>42728</v>
      </c>
      <c r="E862" s="17" t="s">
        <v>5</v>
      </c>
      <c r="F862" s="17" t="s">
        <v>4403</v>
      </c>
      <c r="G862" s="17" t="s">
        <v>317</v>
      </c>
      <c r="H862" s="17" t="s">
        <v>8</v>
      </c>
      <c r="I862" s="17" t="s">
        <v>671</v>
      </c>
      <c r="J862" s="17" t="s">
        <v>868</v>
      </c>
      <c r="K862" s="17" t="s">
        <v>908</v>
      </c>
      <c r="L862" s="17">
        <v>92037</v>
      </c>
      <c r="M862" s="17" t="s">
        <v>957</v>
      </c>
      <c r="N862" s="17" t="s">
        <v>1879</v>
      </c>
      <c r="O862" s="17" t="s">
        <v>959</v>
      </c>
      <c r="P862" s="17" t="s">
        <v>1115</v>
      </c>
      <c r="Q862" s="17" t="s">
        <v>1880</v>
      </c>
      <c r="R862" s="17">
        <v>39.92</v>
      </c>
      <c r="S862" s="17">
        <v>4</v>
      </c>
      <c r="T862" s="17" t="s">
        <v>1881</v>
      </c>
      <c r="U862" s="17" t="s">
        <v>4405</v>
      </c>
      <c r="V862" s="17">
        <v>0</v>
      </c>
      <c r="W862" s="17" t="s">
        <v>1020</v>
      </c>
      <c r="X862" s="17">
        <v>11.1776</v>
      </c>
      <c r="Y862" s="17">
        <v>6</v>
      </c>
      <c r="Z862" s="17">
        <v>2016</v>
      </c>
      <c r="AA862" s="17" t="s">
        <v>14</v>
      </c>
      <c r="AB862" s="17" t="s">
        <v>1021</v>
      </c>
    </row>
    <row r="863" spans="1:28" x14ac:dyDescent="0.25">
      <c r="A863" s="17">
        <v>5299</v>
      </c>
      <c r="B863" s="17" t="s">
        <v>4406</v>
      </c>
      <c r="C863" s="19">
        <v>42636</v>
      </c>
      <c r="D863" s="19">
        <v>42639</v>
      </c>
      <c r="E863" s="17" t="s">
        <v>2</v>
      </c>
      <c r="F863" s="17" t="s">
        <v>2234</v>
      </c>
      <c r="G863" s="17" t="s">
        <v>186</v>
      </c>
      <c r="H863" s="17" t="s">
        <v>9</v>
      </c>
      <c r="I863" s="17" t="s">
        <v>671</v>
      </c>
      <c r="J863" s="17" t="s">
        <v>868</v>
      </c>
      <c r="K863" s="17" t="s">
        <v>908</v>
      </c>
      <c r="L863" s="17">
        <v>92037</v>
      </c>
      <c r="M863" s="17" t="s">
        <v>957</v>
      </c>
      <c r="N863" s="17" t="s">
        <v>3379</v>
      </c>
      <c r="O863" s="17" t="s">
        <v>960</v>
      </c>
      <c r="P863" s="17" t="s">
        <v>1224</v>
      </c>
      <c r="Q863" s="17" t="s">
        <v>3380</v>
      </c>
      <c r="R863" s="17">
        <v>4.08</v>
      </c>
      <c r="S863" s="17">
        <v>2</v>
      </c>
      <c r="T863" s="17" t="s">
        <v>3381</v>
      </c>
      <c r="U863" s="17" t="s">
        <v>4407</v>
      </c>
      <c r="V863" s="17">
        <v>0</v>
      </c>
      <c r="W863" s="17" t="s">
        <v>1020</v>
      </c>
      <c r="X863" s="17">
        <v>1.9176</v>
      </c>
      <c r="Y863" s="17">
        <v>3</v>
      </c>
      <c r="Z863" s="17">
        <v>2016</v>
      </c>
      <c r="AA863" s="17" t="s">
        <v>23</v>
      </c>
      <c r="AB863" s="17" t="s">
        <v>1021</v>
      </c>
    </row>
    <row r="864" spans="1:28" x14ac:dyDescent="0.25">
      <c r="A864" s="17">
        <v>5300</v>
      </c>
      <c r="B864" s="17" t="s">
        <v>4406</v>
      </c>
      <c r="C864" s="19">
        <v>42636</v>
      </c>
      <c r="D864" s="19">
        <v>42639</v>
      </c>
      <c r="E864" s="17" t="s">
        <v>2</v>
      </c>
      <c r="F864" s="17" t="s">
        <v>2234</v>
      </c>
      <c r="G864" s="17" t="s">
        <v>186</v>
      </c>
      <c r="H864" s="17" t="s">
        <v>9</v>
      </c>
      <c r="I864" s="17" t="s">
        <v>671</v>
      </c>
      <c r="J864" s="17" t="s">
        <v>868</v>
      </c>
      <c r="K864" s="17" t="s">
        <v>908</v>
      </c>
      <c r="L864" s="17">
        <v>92037</v>
      </c>
      <c r="M864" s="17" t="s">
        <v>957</v>
      </c>
      <c r="N864" s="17" t="s">
        <v>4408</v>
      </c>
      <c r="O864" s="17" t="s">
        <v>960</v>
      </c>
      <c r="P864" s="17" t="s">
        <v>1266</v>
      </c>
      <c r="Q864" s="17" t="s">
        <v>4409</v>
      </c>
      <c r="R864" s="17">
        <v>18.899999999999999</v>
      </c>
      <c r="S864" s="17">
        <v>3</v>
      </c>
      <c r="T864" s="17" t="s">
        <v>1762</v>
      </c>
      <c r="U864" s="17" t="s">
        <v>2922</v>
      </c>
      <c r="V864" s="17">
        <v>0</v>
      </c>
      <c r="W864" s="17" t="s">
        <v>1020</v>
      </c>
      <c r="X864" s="17">
        <v>8.6940000000000008</v>
      </c>
      <c r="Y864" s="17">
        <v>3</v>
      </c>
      <c r="Z864" s="17">
        <v>2016</v>
      </c>
      <c r="AA864" s="17" t="s">
        <v>23</v>
      </c>
      <c r="AB864" s="17" t="s">
        <v>1021</v>
      </c>
    </row>
    <row r="865" spans="1:28" x14ac:dyDescent="0.25">
      <c r="A865" s="17">
        <v>5470</v>
      </c>
      <c r="B865" s="17" t="s">
        <v>4410</v>
      </c>
      <c r="C865" s="19">
        <v>41908</v>
      </c>
      <c r="D865" s="19">
        <v>41909</v>
      </c>
      <c r="E865" s="17" t="s">
        <v>2</v>
      </c>
      <c r="F865" s="17" t="s">
        <v>2459</v>
      </c>
      <c r="G865" s="17" t="s">
        <v>984</v>
      </c>
      <c r="H865" s="17" t="s">
        <v>10</v>
      </c>
      <c r="I865" s="17" t="s">
        <v>671</v>
      </c>
      <c r="J865" s="17" t="s">
        <v>868</v>
      </c>
      <c r="K865" s="17" t="s">
        <v>908</v>
      </c>
      <c r="L865" s="17">
        <v>92105</v>
      </c>
      <c r="M865" s="17" t="s">
        <v>957</v>
      </c>
      <c r="N865" s="17" t="s">
        <v>4411</v>
      </c>
      <c r="O865" s="17" t="s">
        <v>960</v>
      </c>
      <c r="P865" s="17" t="s">
        <v>965</v>
      </c>
      <c r="Q865" s="17" t="s">
        <v>4412</v>
      </c>
      <c r="R865" s="17">
        <v>19.440000000000001</v>
      </c>
      <c r="S865" s="17">
        <v>3</v>
      </c>
      <c r="T865" s="17" t="s">
        <v>1066</v>
      </c>
      <c r="U865" s="17" t="s">
        <v>1216</v>
      </c>
      <c r="V865" s="17">
        <v>0</v>
      </c>
      <c r="W865" s="17" t="s">
        <v>1020</v>
      </c>
      <c r="X865" s="17">
        <v>9.3312000000000008</v>
      </c>
      <c r="Y865" s="17">
        <v>1</v>
      </c>
      <c r="Z865" s="17">
        <v>2014</v>
      </c>
      <c r="AA865" s="17" t="s">
        <v>23</v>
      </c>
      <c r="AB865" s="17" t="s">
        <v>1079</v>
      </c>
    </row>
    <row r="866" spans="1:28" x14ac:dyDescent="0.25">
      <c r="A866" s="17">
        <v>5482</v>
      </c>
      <c r="B866" s="17" t="s">
        <v>4413</v>
      </c>
      <c r="C866" s="19">
        <v>43016</v>
      </c>
      <c r="D866" s="19">
        <v>43022</v>
      </c>
      <c r="E866" s="17" t="s">
        <v>5</v>
      </c>
      <c r="F866" s="17" t="s">
        <v>2528</v>
      </c>
      <c r="G866" s="17" t="s">
        <v>2529</v>
      </c>
      <c r="H866" s="17" t="s">
        <v>9</v>
      </c>
      <c r="I866" s="17" t="s">
        <v>671</v>
      </c>
      <c r="J866" s="17" t="s">
        <v>868</v>
      </c>
      <c r="K866" s="17" t="s">
        <v>908</v>
      </c>
      <c r="L866" s="17">
        <v>92105</v>
      </c>
      <c r="M866" s="17" t="s">
        <v>957</v>
      </c>
      <c r="N866" s="17" t="s">
        <v>4414</v>
      </c>
      <c r="O866" s="17" t="s">
        <v>961</v>
      </c>
      <c r="P866" s="17" t="s">
        <v>962</v>
      </c>
      <c r="Q866" s="17" t="s">
        <v>4415</v>
      </c>
      <c r="R866" s="17">
        <v>36</v>
      </c>
      <c r="S866" s="17">
        <v>2</v>
      </c>
      <c r="T866" s="17" t="s">
        <v>4416</v>
      </c>
      <c r="U866" s="17" t="s">
        <v>4417</v>
      </c>
      <c r="V866" s="17">
        <v>0</v>
      </c>
      <c r="W866" s="17" t="s">
        <v>1020</v>
      </c>
      <c r="X866" s="17">
        <v>6.48</v>
      </c>
      <c r="Y866" s="17">
        <v>6</v>
      </c>
      <c r="Z866" s="17">
        <v>2017</v>
      </c>
      <c r="AA866" s="17" t="s">
        <v>22</v>
      </c>
      <c r="AB866" s="17" t="s">
        <v>1036</v>
      </c>
    </row>
    <row r="867" spans="1:28" x14ac:dyDescent="0.25">
      <c r="A867" s="17">
        <v>5483</v>
      </c>
      <c r="B867" s="17" t="s">
        <v>4413</v>
      </c>
      <c r="C867" s="19">
        <v>43016</v>
      </c>
      <c r="D867" s="19">
        <v>43022</v>
      </c>
      <c r="E867" s="17" t="s">
        <v>5</v>
      </c>
      <c r="F867" s="17" t="s">
        <v>2528</v>
      </c>
      <c r="G867" s="17" t="s">
        <v>2529</v>
      </c>
      <c r="H867" s="17" t="s">
        <v>9</v>
      </c>
      <c r="I867" s="17" t="s">
        <v>671</v>
      </c>
      <c r="J867" s="17" t="s">
        <v>868</v>
      </c>
      <c r="K867" s="17" t="s">
        <v>908</v>
      </c>
      <c r="L867" s="17">
        <v>92105</v>
      </c>
      <c r="M867" s="17" t="s">
        <v>957</v>
      </c>
      <c r="N867" s="17" t="s">
        <v>3685</v>
      </c>
      <c r="O867" s="17" t="s">
        <v>961</v>
      </c>
      <c r="P867" s="17" t="s">
        <v>962</v>
      </c>
      <c r="Q867" s="17" t="s">
        <v>3686</v>
      </c>
      <c r="R867" s="17">
        <v>239.96</v>
      </c>
      <c r="S867" s="17">
        <v>4</v>
      </c>
      <c r="T867" s="17" t="s">
        <v>2153</v>
      </c>
      <c r="U867" s="17" t="s">
        <v>4418</v>
      </c>
      <c r="V867" s="17">
        <v>0</v>
      </c>
      <c r="W867" s="17" t="s">
        <v>1020</v>
      </c>
      <c r="X867" s="17">
        <v>115.1808</v>
      </c>
      <c r="Y867" s="17">
        <v>6</v>
      </c>
      <c r="Z867" s="17">
        <v>2017</v>
      </c>
      <c r="AA867" s="17" t="s">
        <v>22</v>
      </c>
      <c r="AB867" s="17" t="s">
        <v>1036</v>
      </c>
    </row>
    <row r="868" spans="1:28" x14ac:dyDescent="0.25">
      <c r="A868" s="17">
        <v>5484</v>
      </c>
      <c r="B868" s="17" t="s">
        <v>4413</v>
      </c>
      <c r="C868" s="19">
        <v>43016</v>
      </c>
      <c r="D868" s="19">
        <v>43022</v>
      </c>
      <c r="E868" s="17" t="s">
        <v>5</v>
      </c>
      <c r="F868" s="17" t="s">
        <v>2528</v>
      </c>
      <c r="G868" s="17" t="s">
        <v>2529</v>
      </c>
      <c r="H868" s="17" t="s">
        <v>9</v>
      </c>
      <c r="I868" s="17" t="s">
        <v>671</v>
      </c>
      <c r="J868" s="17" t="s">
        <v>868</v>
      </c>
      <c r="K868" s="17" t="s">
        <v>908</v>
      </c>
      <c r="L868" s="17">
        <v>92105</v>
      </c>
      <c r="M868" s="17" t="s">
        <v>957</v>
      </c>
      <c r="N868" s="17" t="s">
        <v>1663</v>
      </c>
      <c r="O868" s="17" t="s">
        <v>960</v>
      </c>
      <c r="P868" s="17" t="s">
        <v>977</v>
      </c>
      <c r="Q868" s="17" t="s">
        <v>1664</v>
      </c>
      <c r="R868" s="17">
        <v>40.68</v>
      </c>
      <c r="S868" s="17">
        <v>2</v>
      </c>
      <c r="T868" s="17" t="s">
        <v>1665</v>
      </c>
      <c r="U868" s="17" t="s">
        <v>4419</v>
      </c>
      <c r="V868" s="17">
        <v>0</v>
      </c>
      <c r="W868" s="17" t="s">
        <v>1020</v>
      </c>
      <c r="X868" s="17">
        <v>0.40679999999999999</v>
      </c>
      <c r="Y868" s="17">
        <v>6</v>
      </c>
      <c r="Z868" s="17">
        <v>2017</v>
      </c>
      <c r="AA868" s="17" t="s">
        <v>22</v>
      </c>
      <c r="AB868" s="17" t="s">
        <v>1036</v>
      </c>
    </row>
    <row r="869" spans="1:28" x14ac:dyDescent="0.25">
      <c r="A869" s="17">
        <v>5584</v>
      </c>
      <c r="B869" s="17" t="s">
        <v>4420</v>
      </c>
      <c r="C869" s="19">
        <v>41988</v>
      </c>
      <c r="D869" s="19">
        <v>41992</v>
      </c>
      <c r="E869" s="17" t="s">
        <v>4</v>
      </c>
      <c r="F869" s="17" t="s">
        <v>1042</v>
      </c>
      <c r="G869" s="17" t="s">
        <v>308</v>
      </c>
      <c r="H869" s="17" t="s">
        <v>8</v>
      </c>
      <c r="I869" s="17" t="s">
        <v>671</v>
      </c>
      <c r="J869" s="17" t="s">
        <v>868</v>
      </c>
      <c r="K869" s="17" t="s">
        <v>908</v>
      </c>
      <c r="L869" s="17">
        <v>92037</v>
      </c>
      <c r="M869" s="17" t="s">
        <v>957</v>
      </c>
      <c r="N869" s="17" t="s">
        <v>3363</v>
      </c>
      <c r="O869" s="17" t="s">
        <v>959</v>
      </c>
      <c r="P869" s="17" t="s">
        <v>1115</v>
      </c>
      <c r="Q869" s="17" t="s">
        <v>3364</v>
      </c>
      <c r="R869" s="17">
        <v>6.16</v>
      </c>
      <c r="S869" s="17">
        <v>2</v>
      </c>
      <c r="T869" s="17" t="s">
        <v>1863</v>
      </c>
      <c r="U869" s="17" t="s">
        <v>4421</v>
      </c>
      <c r="V869" s="17">
        <v>0</v>
      </c>
      <c r="W869" s="17" t="s">
        <v>1020</v>
      </c>
      <c r="X869" s="17">
        <v>1.9712000000000001</v>
      </c>
      <c r="Y869" s="17">
        <v>4</v>
      </c>
      <c r="Z869" s="17">
        <v>2014</v>
      </c>
      <c r="AA869" s="17" t="s">
        <v>14</v>
      </c>
      <c r="AB869" s="17" t="s">
        <v>1079</v>
      </c>
    </row>
    <row r="870" spans="1:28" x14ac:dyDescent="0.25">
      <c r="A870" s="17">
        <v>5619</v>
      </c>
      <c r="B870" s="17" t="s">
        <v>4422</v>
      </c>
      <c r="C870" s="19">
        <v>42265</v>
      </c>
      <c r="D870" s="19">
        <v>42268</v>
      </c>
      <c r="E870" s="17" t="s">
        <v>2</v>
      </c>
      <c r="F870" s="17" t="s">
        <v>2355</v>
      </c>
      <c r="G870" s="17" t="s">
        <v>138</v>
      </c>
      <c r="H870" s="17" t="s">
        <v>8</v>
      </c>
      <c r="I870" s="17" t="s">
        <v>671</v>
      </c>
      <c r="J870" s="17" t="s">
        <v>868</v>
      </c>
      <c r="K870" s="17" t="s">
        <v>908</v>
      </c>
      <c r="L870" s="17">
        <v>92105</v>
      </c>
      <c r="M870" s="17" t="s">
        <v>957</v>
      </c>
      <c r="N870" s="17" t="s">
        <v>2948</v>
      </c>
      <c r="O870" s="17" t="s">
        <v>960</v>
      </c>
      <c r="P870" s="17" t="s">
        <v>977</v>
      </c>
      <c r="Q870" s="17" t="s">
        <v>2949</v>
      </c>
      <c r="R870" s="17">
        <v>443.92</v>
      </c>
      <c r="S870" s="17">
        <v>4</v>
      </c>
      <c r="T870" s="17" t="s">
        <v>2950</v>
      </c>
      <c r="U870" s="17" t="s">
        <v>4423</v>
      </c>
      <c r="V870" s="17">
        <v>0</v>
      </c>
      <c r="W870" s="17" t="s">
        <v>1020</v>
      </c>
      <c r="X870" s="17">
        <v>8.8783999999999992</v>
      </c>
      <c r="Y870" s="17">
        <v>3</v>
      </c>
      <c r="Z870" s="17">
        <v>2015</v>
      </c>
      <c r="AA870" s="17" t="s">
        <v>23</v>
      </c>
      <c r="AB870" s="17" t="s">
        <v>1061</v>
      </c>
    </row>
    <row r="871" spans="1:28" x14ac:dyDescent="0.25">
      <c r="A871" s="17">
        <v>5752</v>
      </c>
      <c r="B871" s="17" t="s">
        <v>4424</v>
      </c>
      <c r="C871" s="19">
        <v>42391</v>
      </c>
      <c r="D871" s="19">
        <v>42397</v>
      </c>
      <c r="E871" s="17" t="s">
        <v>5</v>
      </c>
      <c r="F871" s="17" t="s">
        <v>1337</v>
      </c>
      <c r="G871" s="17" t="s">
        <v>259</v>
      </c>
      <c r="H871" s="17" t="s">
        <v>8</v>
      </c>
      <c r="I871" s="17" t="s">
        <v>671</v>
      </c>
      <c r="J871" s="17" t="s">
        <v>868</v>
      </c>
      <c r="K871" s="17" t="s">
        <v>908</v>
      </c>
      <c r="L871" s="17">
        <v>92037</v>
      </c>
      <c r="M871" s="17" t="s">
        <v>957</v>
      </c>
      <c r="N871" s="17" t="s">
        <v>1265</v>
      </c>
      <c r="O871" s="17" t="s">
        <v>960</v>
      </c>
      <c r="P871" s="17" t="s">
        <v>1266</v>
      </c>
      <c r="Q871" s="17" t="s">
        <v>1267</v>
      </c>
      <c r="R871" s="17">
        <v>44.4</v>
      </c>
      <c r="S871" s="17">
        <v>3</v>
      </c>
      <c r="T871" s="17" t="s">
        <v>1268</v>
      </c>
      <c r="U871" s="17" t="s">
        <v>1269</v>
      </c>
      <c r="V871" s="17">
        <v>0</v>
      </c>
      <c r="W871" s="17" t="s">
        <v>1020</v>
      </c>
      <c r="X871" s="17">
        <v>22.2</v>
      </c>
      <c r="Y871" s="17">
        <v>6</v>
      </c>
      <c r="Z871" s="17">
        <v>2016</v>
      </c>
      <c r="AA871" s="17" t="s">
        <v>16</v>
      </c>
      <c r="AB871" s="17" t="s">
        <v>1021</v>
      </c>
    </row>
    <row r="872" spans="1:28" x14ac:dyDescent="0.25">
      <c r="A872" s="17">
        <v>5753</v>
      </c>
      <c r="B872" s="17" t="s">
        <v>4424</v>
      </c>
      <c r="C872" s="19">
        <v>42391</v>
      </c>
      <c r="D872" s="19">
        <v>42397</v>
      </c>
      <c r="E872" s="17" t="s">
        <v>5</v>
      </c>
      <c r="F872" s="17" t="s">
        <v>1337</v>
      </c>
      <c r="G872" s="17" t="s">
        <v>259</v>
      </c>
      <c r="H872" s="17" t="s">
        <v>8</v>
      </c>
      <c r="I872" s="17" t="s">
        <v>671</v>
      </c>
      <c r="J872" s="17" t="s">
        <v>868</v>
      </c>
      <c r="K872" s="17" t="s">
        <v>908</v>
      </c>
      <c r="L872" s="17">
        <v>92037</v>
      </c>
      <c r="M872" s="17" t="s">
        <v>957</v>
      </c>
      <c r="N872" s="17" t="s">
        <v>1823</v>
      </c>
      <c r="O872" s="17" t="s">
        <v>960</v>
      </c>
      <c r="P872" s="17" t="s">
        <v>1266</v>
      </c>
      <c r="Q872" s="17" t="s">
        <v>1824</v>
      </c>
      <c r="R872" s="17">
        <v>20.65</v>
      </c>
      <c r="S872" s="17">
        <v>5</v>
      </c>
      <c r="T872" s="17" t="s">
        <v>1098</v>
      </c>
      <c r="U872" s="17" t="s">
        <v>4425</v>
      </c>
      <c r="V872" s="17">
        <v>0</v>
      </c>
      <c r="W872" s="17" t="s">
        <v>1020</v>
      </c>
      <c r="X872" s="17">
        <v>9.4990000000000006</v>
      </c>
      <c r="Y872" s="17">
        <v>6</v>
      </c>
      <c r="Z872" s="17">
        <v>2016</v>
      </c>
      <c r="AA872" s="17" t="s">
        <v>16</v>
      </c>
      <c r="AB872" s="17" t="s">
        <v>1021</v>
      </c>
    </row>
    <row r="873" spans="1:28" x14ac:dyDescent="0.25">
      <c r="A873" s="17">
        <v>5811</v>
      </c>
      <c r="B873" s="17" t="s">
        <v>4426</v>
      </c>
      <c r="C873" s="19">
        <v>42085</v>
      </c>
      <c r="D873" s="19">
        <v>42089</v>
      </c>
      <c r="E873" s="17" t="s">
        <v>5</v>
      </c>
      <c r="F873" s="17" t="s">
        <v>2547</v>
      </c>
      <c r="G873" s="17" t="s">
        <v>357</v>
      </c>
      <c r="H873" s="17" t="s">
        <v>9</v>
      </c>
      <c r="I873" s="17" t="s">
        <v>671</v>
      </c>
      <c r="J873" s="17" t="s">
        <v>868</v>
      </c>
      <c r="K873" s="17" t="s">
        <v>908</v>
      </c>
      <c r="L873" s="17">
        <v>92037</v>
      </c>
      <c r="M873" s="17" t="s">
        <v>957</v>
      </c>
      <c r="N873" s="17" t="s">
        <v>2501</v>
      </c>
      <c r="O873" s="17" t="s">
        <v>960</v>
      </c>
      <c r="P873" s="17" t="s">
        <v>965</v>
      </c>
      <c r="Q873" s="17" t="s">
        <v>1271</v>
      </c>
      <c r="R873" s="17">
        <v>105.52</v>
      </c>
      <c r="S873" s="17">
        <v>4</v>
      </c>
      <c r="T873" s="17" t="s">
        <v>1249</v>
      </c>
      <c r="U873" s="17" t="s">
        <v>2968</v>
      </c>
      <c r="V873" s="17">
        <v>0</v>
      </c>
      <c r="W873" s="17" t="s">
        <v>1020</v>
      </c>
      <c r="X873" s="17">
        <v>48.539200000000001</v>
      </c>
      <c r="Y873" s="17">
        <v>4</v>
      </c>
      <c r="Z873" s="17">
        <v>2015</v>
      </c>
      <c r="AA873" s="17" t="s">
        <v>19</v>
      </c>
      <c r="AB873" s="17" t="s">
        <v>1061</v>
      </c>
    </row>
    <row r="874" spans="1:28" x14ac:dyDescent="0.25">
      <c r="A874" s="17">
        <v>5812</v>
      </c>
      <c r="B874" s="17" t="s">
        <v>4426</v>
      </c>
      <c r="C874" s="19">
        <v>42085</v>
      </c>
      <c r="D874" s="19">
        <v>42089</v>
      </c>
      <c r="E874" s="17" t="s">
        <v>5</v>
      </c>
      <c r="F874" s="17" t="s">
        <v>2547</v>
      </c>
      <c r="G874" s="17" t="s">
        <v>357</v>
      </c>
      <c r="H874" s="17" t="s">
        <v>9</v>
      </c>
      <c r="I874" s="17" t="s">
        <v>671</v>
      </c>
      <c r="J874" s="17" t="s">
        <v>868</v>
      </c>
      <c r="K874" s="17" t="s">
        <v>908</v>
      </c>
      <c r="L874" s="17">
        <v>92037</v>
      </c>
      <c r="M874" s="17" t="s">
        <v>957</v>
      </c>
      <c r="N874" s="17" t="s">
        <v>1293</v>
      </c>
      <c r="O874" s="17" t="s">
        <v>959</v>
      </c>
      <c r="P874" s="17" t="s">
        <v>1115</v>
      </c>
      <c r="Q874" s="17" t="s">
        <v>1294</v>
      </c>
      <c r="R874" s="17">
        <v>91.96</v>
      </c>
      <c r="S874" s="17">
        <v>2</v>
      </c>
      <c r="T874" s="17" t="s">
        <v>1295</v>
      </c>
      <c r="U874" s="17" t="s">
        <v>1296</v>
      </c>
      <c r="V874" s="17">
        <v>0</v>
      </c>
      <c r="W874" s="17" t="s">
        <v>1020</v>
      </c>
      <c r="X874" s="17">
        <v>15.6332</v>
      </c>
      <c r="Y874" s="17">
        <v>4</v>
      </c>
      <c r="Z874" s="17">
        <v>2015</v>
      </c>
      <c r="AA874" s="17" t="s">
        <v>19</v>
      </c>
      <c r="AB874" s="17" t="s">
        <v>1061</v>
      </c>
    </row>
    <row r="875" spans="1:28" x14ac:dyDescent="0.25">
      <c r="A875" s="17">
        <v>5832</v>
      </c>
      <c r="B875" s="17" t="s">
        <v>4427</v>
      </c>
      <c r="C875" s="19">
        <v>42203</v>
      </c>
      <c r="D875" s="19">
        <v>42207</v>
      </c>
      <c r="E875" s="17" t="s">
        <v>5</v>
      </c>
      <c r="F875" s="17" t="s">
        <v>4428</v>
      </c>
      <c r="G875" s="17" t="s">
        <v>4429</v>
      </c>
      <c r="H875" s="17" t="s">
        <v>8</v>
      </c>
      <c r="I875" s="17" t="s">
        <v>671</v>
      </c>
      <c r="J875" s="17" t="s">
        <v>868</v>
      </c>
      <c r="K875" s="17" t="s">
        <v>908</v>
      </c>
      <c r="L875" s="17">
        <v>92105</v>
      </c>
      <c r="M875" s="17" t="s">
        <v>957</v>
      </c>
      <c r="N875" s="17" t="s">
        <v>3704</v>
      </c>
      <c r="O875" s="17" t="s">
        <v>961</v>
      </c>
      <c r="P875" s="17" t="s">
        <v>962</v>
      </c>
      <c r="Q875" s="17" t="s">
        <v>3705</v>
      </c>
      <c r="R875" s="17">
        <v>519.96</v>
      </c>
      <c r="S875" s="17">
        <v>4</v>
      </c>
      <c r="T875" s="17" t="s">
        <v>3706</v>
      </c>
      <c r="U875" s="17" t="s">
        <v>4430</v>
      </c>
      <c r="V875" s="17">
        <v>0</v>
      </c>
      <c r="W875" s="17" t="s">
        <v>1020</v>
      </c>
      <c r="X875" s="17">
        <v>176.78639999999999</v>
      </c>
      <c r="Y875" s="17">
        <v>4</v>
      </c>
      <c r="Z875" s="17">
        <v>2015</v>
      </c>
      <c r="AA875" s="17" t="s">
        <v>17</v>
      </c>
      <c r="AB875" s="17" t="s">
        <v>1061</v>
      </c>
    </row>
    <row r="876" spans="1:28" x14ac:dyDescent="0.25">
      <c r="A876" s="17">
        <v>5843</v>
      </c>
      <c r="B876" s="17" t="s">
        <v>4431</v>
      </c>
      <c r="C876" s="19">
        <v>42325</v>
      </c>
      <c r="D876" s="19">
        <v>42329</v>
      </c>
      <c r="E876" s="17" t="s">
        <v>5</v>
      </c>
      <c r="F876" s="17" t="s">
        <v>4432</v>
      </c>
      <c r="G876" s="17" t="s">
        <v>112</v>
      </c>
      <c r="H876" s="17" t="s">
        <v>8</v>
      </c>
      <c r="I876" s="17" t="s">
        <v>671</v>
      </c>
      <c r="J876" s="17" t="s">
        <v>868</v>
      </c>
      <c r="K876" s="17" t="s">
        <v>908</v>
      </c>
      <c r="L876" s="17">
        <v>92105</v>
      </c>
      <c r="M876" s="17" t="s">
        <v>957</v>
      </c>
      <c r="N876" s="17" t="s">
        <v>4433</v>
      </c>
      <c r="O876" s="17" t="s">
        <v>960</v>
      </c>
      <c r="P876" s="17" t="s">
        <v>977</v>
      </c>
      <c r="Q876" s="17" t="s">
        <v>4434</v>
      </c>
      <c r="R876" s="17">
        <v>304.89999999999998</v>
      </c>
      <c r="S876" s="17">
        <v>5</v>
      </c>
      <c r="T876" s="17" t="s">
        <v>1322</v>
      </c>
      <c r="U876" s="17" t="s">
        <v>4435</v>
      </c>
      <c r="V876" s="17">
        <v>0</v>
      </c>
      <c r="W876" s="17" t="s">
        <v>1020</v>
      </c>
      <c r="X876" s="17">
        <v>6.0979999999999999</v>
      </c>
      <c r="Y876" s="17">
        <v>4</v>
      </c>
      <c r="Z876" s="17">
        <v>2015</v>
      </c>
      <c r="AA876" s="17" t="s">
        <v>21</v>
      </c>
      <c r="AB876" s="17" t="s">
        <v>1061</v>
      </c>
    </row>
    <row r="877" spans="1:28" x14ac:dyDescent="0.25">
      <c r="A877" s="17">
        <v>5844</v>
      </c>
      <c r="B877" s="17" t="s">
        <v>4431</v>
      </c>
      <c r="C877" s="19">
        <v>42325</v>
      </c>
      <c r="D877" s="19">
        <v>42329</v>
      </c>
      <c r="E877" s="17" t="s">
        <v>5</v>
      </c>
      <c r="F877" s="17" t="s">
        <v>4432</v>
      </c>
      <c r="G877" s="17" t="s">
        <v>112</v>
      </c>
      <c r="H877" s="17" t="s">
        <v>8</v>
      </c>
      <c r="I877" s="17" t="s">
        <v>671</v>
      </c>
      <c r="J877" s="17" t="s">
        <v>868</v>
      </c>
      <c r="K877" s="17" t="s">
        <v>908</v>
      </c>
      <c r="L877" s="17">
        <v>92105</v>
      </c>
      <c r="M877" s="17" t="s">
        <v>957</v>
      </c>
      <c r="N877" s="17" t="s">
        <v>4436</v>
      </c>
      <c r="O877" s="17" t="s">
        <v>959</v>
      </c>
      <c r="P877" s="17" t="s">
        <v>1115</v>
      </c>
      <c r="Q877" s="17" t="s">
        <v>4437</v>
      </c>
      <c r="R877" s="17">
        <v>80.959999999999994</v>
      </c>
      <c r="S877" s="17">
        <v>4</v>
      </c>
      <c r="T877" s="17" t="s">
        <v>4438</v>
      </c>
      <c r="U877" s="17" t="s">
        <v>4439</v>
      </c>
      <c r="V877" s="17">
        <v>0</v>
      </c>
      <c r="W877" s="17" t="s">
        <v>1020</v>
      </c>
      <c r="X877" s="17">
        <v>29.145600000000002</v>
      </c>
      <c r="Y877" s="17">
        <v>4</v>
      </c>
      <c r="Z877" s="17">
        <v>2015</v>
      </c>
      <c r="AA877" s="17" t="s">
        <v>21</v>
      </c>
      <c r="AB877" s="17" t="s">
        <v>1061</v>
      </c>
    </row>
    <row r="878" spans="1:28" x14ac:dyDescent="0.25">
      <c r="A878" s="17">
        <v>5845</v>
      </c>
      <c r="B878" s="17" t="s">
        <v>4431</v>
      </c>
      <c r="C878" s="19">
        <v>42325</v>
      </c>
      <c r="D878" s="19">
        <v>42329</v>
      </c>
      <c r="E878" s="17" t="s">
        <v>5</v>
      </c>
      <c r="F878" s="17" t="s">
        <v>4432</v>
      </c>
      <c r="G878" s="17" t="s">
        <v>112</v>
      </c>
      <c r="H878" s="17" t="s">
        <v>8</v>
      </c>
      <c r="I878" s="17" t="s">
        <v>671</v>
      </c>
      <c r="J878" s="17" t="s">
        <v>868</v>
      </c>
      <c r="K878" s="17" t="s">
        <v>908</v>
      </c>
      <c r="L878" s="17">
        <v>92105</v>
      </c>
      <c r="M878" s="17" t="s">
        <v>957</v>
      </c>
      <c r="N878" s="17" t="s">
        <v>4440</v>
      </c>
      <c r="O878" s="17" t="s">
        <v>960</v>
      </c>
      <c r="P878" s="17" t="s">
        <v>977</v>
      </c>
      <c r="Q878" s="17" t="s">
        <v>4441</v>
      </c>
      <c r="R878" s="17">
        <v>777.21</v>
      </c>
      <c r="S878" s="17">
        <v>7</v>
      </c>
      <c r="T878" s="17" t="s">
        <v>4442</v>
      </c>
      <c r="U878" s="17" t="s">
        <v>4443</v>
      </c>
      <c r="V878" s="17">
        <v>0</v>
      </c>
      <c r="W878" s="17" t="s">
        <v>1020</v>
      </c>
      <c r="X878" s="17">
        <v>54.404699999999998</v>
      </c>
      <c r="Y878" s="17">
        <v>4</v>
      </c>
      <c r="Z878" s="17">
        <v>2015</v>
      </c>
      <c r="AA878" s="17" t="s">
        <v>21</v>
      </c>
      <c r="AB878" s="17" t="s">
        <v>1061</v>
      </c>
    </row>
    <row r="879" spans="1:28" x14ac:dyDescent="0.25">
      <c r="A879" s="17">
        <v>5846</v>
      </c>
      <c r="B879" s="17" t="s">
        <v>4431</v>
      </c>
      <c r="C879" s="19">
        <v>42325</v>
      </c>
      <c r="D879" s="19">
        <v>42329</v>
      </c>
      <c r="E879" s="17" t="s">
        <v>5</v>
      </c>
      <c r="F879" s="17" t="s">
        <v>4432</v>
      </c>
      <c r="G879" s="17" t="s">
        <v>112</v>
      </c>
      <c r="H879" s="17" t="s">
        <v>8</v>
      </c>
      <c r="I879" s="17" t="s">
        <v>671</v>
      </c>
      <c r="J879" s="17" t="s">
        <v>868</v>
      </c>
      <c r="K879" s="17" t="s">
        <v>908</v>
      </c>
      <c r="L879" s="17">
        <v>92105</v>
      </c>
      <c r="M879" s="17" t="s">
        <v>957</v>
      </c>
      <c r="N879" s="17" t="s">
        <v>2959</v>
      </c>
      <c r="O879" s="17" t="s">
        <v>960</v>
      </c>
      <c r="P879" s="17" t="s">
        <v>965</v>
      </c>
      <c r="Q879" s="17" t="s">
        <v>2960</v>
      </c>
      <c r="R879" s="17">
        <v>32.4</v>
      </c>
      <c r="S879" s="17">
        <v>5</v>
      </c>
      <c r="T879" s="17" t="s">
        <v>1066</v>
      </c>
      <c r="U879" s="17" t="s">
        <v>1454</v>
      </c>
      <c r="V879" s="17">
        <v>0</v>
      </c>
      <c r="W879" s="17" t="s">
        <v>1020</v>
      </c>
      <c r="X879" s="17">
        <v>15.552</v>
      </c>
      <c r="Y879" s="17">
        <v>4</v>
      </c>
      <c r="Z879" s="17">
        <v>2015</v>
      </c>
      <c r="AA879" s="17" t="s">
        <v>21</v>
      </c>
      <c r="AB879" s="17" t="s">
        <v>1061</v>
      </c>
    </row>
    <row r="880" spans="1:28" x14ac:dyDescent="0.25">
      <c r="A880" s="17">
        <v>5848</v>
      </c>
      <c r="B880" s="17" t="s">
        <v>4431</v>
      </c>
      <c r="C880" s="19">
        <v>42325</v>
      </c>
      <c r="D880" s="19">
        <v>42329</v>
      </c>
      <c r="E880" s="17" t="s">
        <v>5</v>
      </c>
      <c r="F880" s="17" t="s">
        <v>4432</v>
      </c>
      <c r="G880" s="17" t="s">
        <v>112</v>
      </c>
      <c r="H880" s="17" t="s">
        <v>8</v>
      </c>
      <c r="I880" s="17" t="s">
        <v>671</v>
      </c>
      <c r="J880" s="17" t="s">
        <v>868</v>
      </c>
      <c r="K880" s="17" t="s">
        <v>908</v>
      </c>
      <c r="L880" s="17">
        <v>92105</v>
      </c>
      <c r="M880" s="17" t="s">
        <v>957</v>
      </c>
      <c r="N880" s="17" t="s">
        <v>1173</v>
      </c>
      <c r="O880" s="17" t="s">
        <v>959</v>
      </c>
      <c r="P880" s="17" t="s">
        <v>1115</v>
      </c>
      <c r="Q880" s="17" t="s">
        <v>1174</v>
      </c>
      <c r="R880" s="17">
        <v>36.6</v>
      </c>
      <c r="S880" s="17">
        <v>3</v>
      </c>
      <c r="T880" s="17" t="s">
        <v>1175</v>
      </c>
      <c r="U880" s="17" t="s">
        <v>4444</v>
      </c>
      <c r="V880" s="17">
        <v>0</v>
      </c>
      <c r="W880" s="17" t="s">
        <v>1020</v>
      </c>
      <c r="X880" s="17">
        <v>15.372</v>
      </c>
      <c r="Y880" s="17">
        <v>4</v>
      </c>
      <c r="Z880" s="17">
        <v>2015</v>
      </c>
      <c r="AA880" s="17" t="s">
        <v>21</v>
      </c>
      <c r="AB880" s="17" t="s">
        <v>1061</v>
      </c>
    </row>
    <row r="881" spans="1:28" x14ac:dyDescent="0.25">
      <c r="A881" s="17">
        <v>5882</v>
      </c>
      <c r="B881" s="17" t="s">
        <v>4445</v>
      </c>
      <c r="C881" s="19">
        <v>42631</v>
      </c>
      <c r="D881" s="19">
        <v>42635</v>
      </c>
      <c r="E881" s="17" t="s">
        <v>5</v>
      </c>
      <c r="F881" s="17" t="s">
        <v>4446</v>
      </c>
      <c r="G881" s="17" t="s">
        <v>304</v>
      </c>
      <c r="H881" s="17" t="s">
        <v>9</v>
      </c>
      <c r="I881" s="17" t="s">
        <v>671</v>
      </c>
      <c r="J881" s="17" t="s">
        <v>868</v>
      </c>
      <c r="K881" s="17" t="s">
        <v>908</v>
      </c>
      <c r="L881" s="17">
        <v>92105</v>
      </c>
      <c r="M881" s="17" t="s">
        <v>957</v>
      </c>
      <c r="N881" s="17" t="s">
        <v>4447</v>
      </c>
      <c r="O881" s="17" t="s">
        <v>960</v>
      </c>
      <c r="P881" s="17" t="s">
        <v>965</v>
      </c>
      <c r="Q881" s="17" t="s">
        <v>4448</v>
      </c>
      <c r="R881" s="17">
        <v>368.91</v>
      </c>
      <c r="S881" s="17">
        <v>9</v>
      </c>
      <c r="T881" s="17" t="s">
        <v>1609</v>
      </c>
      <c r="U881" s="17" t="s">
        <v>2672</v>
      </c>
      <c r="V881" s="17">
        <v>0</v>
      </c>
      <c r="W881" s="17" t="s">
        <v>1020</v>
      </c>
      <c r="X881" s="17">
        <v>180.76589999999999</v>
      </c>
      <c r="Y881" s="17">
        <v>4</v>
      </c>
      <c r="Z881" s="17">
        <v>2016</v>
      </c>
      <c r="AA881" s="17" t="s">
        <v>23</v>
      </c>
      <c r="AB881" s="17" t="s">
        <v>1021</v>
      </c>
    </row>
    <row r="882" spans="1:28" x14ac:dyDescent="0.25">
      <c r="A882" s="17">
        <v>5969</v>
      </c>
      <c r="B882" s="17" t="s">
        <v>4449</v>
      </c>
      <c r="C882" s="19">
        <v>41840</v>
      </c>
      <c r="D882" s="19">
        <v>41842</v>
      </c>
      <c r="E882" s="17" t="s">
        <v>2</v>
      </c>
      <c r="F882" s="17" t="s">
        <v>1113</v>
      </c>
      <c r="G882" s="17" t="s">
        <v>135</v>
      </c>
      <c r="H882" s="17" t="s">
        <v>8</v>
      </c>
      <c r="I882" s="17" t="s">
        <v>671</v>
      </c>
      <c r="J882" s="17" t="s">
        <v>868</v>
      </c>
      <c r="K882" s="17" t="s">
        <v>908</v>
      </c>
      <c r="L882" s="17">
        <v>92105</v>
      </c>
      <c r="M882" s="17" t="s">
        <v>957</v>
      </c>
      <c r="N882" s="17" t="s">
        <v>4450</v>
      </c>
      <c r="O882" s="17" t="s">
        <v>960</v>
      </c>
      <c r="P882" s="17" t="s">
        <v>965</v>
      </c>
      <c r="Q882" s="17" t="s">
        <v>4451</v>
      </c>
      <c r="R882" s="17">
        <v>104.85</v>
      </c>
      <c r="S882" s="17">
        <v>1</v>
      </c>
      <c r="T882" s="17" t="s">
        <v>1219</v>
      </c>
      <c r="U882" s="17" t="s">
        <v>3264</v>
      </c>
      <c r="V882" s="17">
        <v>0</v>
      </c>
      <c r="W882" s="17" t="s">
        <v>1020</v>
      </c>
      <c r="X882" s="17">
        <v>50.328000000000003</v>
      </c>
      <c r="Y882" s="17">
        <v>2</v>
      </c>
      <c r="Z882" s="17">
        <v>2014</v>
      </c>
      <c r="AA882" s="17" t="s">
        <v>17</v>
      </c>
      <c r="AB882" s="17" t="s">
        <v>1079</v>
      </c>
    </row>
    <row r="883" spans="1:28" x14ac:dyDescent="0.25">
      <c r="A883" s="17">
        <v>5971</v>
      </c>
      <c r="B883" s="17" t="s">
        <v>4449</v>
      </c>
      <c r="C883" s="19">
        <v>41840</v>
      </c>
      <c r="D883" s="19">
        <v>41842</v>
      </c>
      <c r="E883" s="17" t="s">
        <v>2</v>
      </c>
      <c r="F883" s="17" t="s">
        <v>1113</v>
      </c>
      <c r="G883" s="17" t="s">
        <v>135</v>
      </c>
      <c r="H883" s="17" t="s">
        <v>8</v>
      </c>
      <c r="I883" s="17" t="s">
        <v>671</v>
      </c>
      <c r="J883" s="17" t="s">
        <v>868</v>
      </c>
      <c r="K883" s="17" t="s">
        <v>908</v>
      </c>
      <c r="L883" s="17">
        <v>92105</v>
      </c>
      <c r="M883" s="17" t="s">
        <v>957</v>
      </c>
      <c r="N883" s="17" t="s">
        <v>4452</v>
      </c>
      <c r="O883" s="17" t="s">
        <v>960</v>
      </c>
      <c r="P883" s="17" t="s">
        <v>965</v>
      </c>
      <c r="Q883" s="17" t="s">
        <v>4453</v>
      </c>
      <c r="R883" s="17">
        <v>19.920000000000002</v>
      </c>
      <c r="S883" s="17">
        <v>4</v>
      </c>
      <c r="T883" s="17" t="s">
        <v>1086</v>
      </c>
      <c r="U883" s="17" t="s">
        <v>4454</v>
      </c>
      <c r="V883" s="17">
        <v>0</v>
      </c>
      <c r="W883" s="17" t="s">
        <v>1020</v>
      </c>
      <c r="X883" s="17">
        <v>9.7607999999999997</v>
      </c>
      <c r="Y883" s="17">
        <v>2</v>
      </c>
      <c r="Z883" s="17">
        <v>2014</v>
      </c>
      <c r="AA883" s="17" t="s">
        <v>17</v>
      </c>
      <c r="AB883" s="17" t="s">
        <v>1079</v>
      </c>
    </row>
    <row r="884" spans="1:28" x14ac:dyDescent="0.25">
      <c r="A884" s="17">
        <v>5972</v>
      </c>
      <c r="B884" s="17" t="s">
        <v>4449</v>
      </c>
      <c r="C884" s="19">
        <v>41840</v>
      </c>
      <c r="D884" s="19">
        <v>41842</v>
      </c>
      <c r="E884" s="17" t="s">
        <v>2</v>
      </c>
      <c r="F884" s="17" t="s">
        <v>1113</v>
      </c>
      <c r="G884" s="17" t="s">
        <v>135</v>
      </c>
      <c r="H884" s="17" t="s">
        <v>8</v>
      </c>
      <c r="I884" s="17" t="s">
        <v>671</v>
      </c>
      <c r="J884" s="17" t="s">
        <v>868</v>
      </c>
      <c r="K884" s="17" t="s">
        <v>908</v>
      </c>
      <c r="L884" s="17">
        <v>92105</v>
      </c>
      <c r="M884" s="17" t="s">
        <v>957</v>
      </c>
      <c r="N884" s="17" t="s">
        <v>4455</v>
      </c>
      <c r="O884" s="17" t="s">
        <v>959</v>
      </c>
      <c r="P884" s="17" t="s">
        <v>1115</v>
      </c>
      <c r="Q884" s="17" t="s">
        <v>4456</v>
      </c>
      <c r="R884" s="17">
        <v>43.02</v>
      </c>
      <c r="S884" s="17">
        <v>3</v>
      </c>
      <c r="T884" s="17" t="s">
        <v>4457</v>
      </c>
      <c r="U884" s="17" t="s">
        <v>4458</v>
      </c>
      <c r="V884" s="17">
        <v>0</v>
      </c>
      <c r="W884" s="17" t="s">
        <v>1020</v>
      </c>
      <c r="X884" s="17">
        <v>15.4872</v>
      </c>
      <c r="Y884" s="17">
        <v>2</v>
      </c>
      <c r="Z884" s="17">
        <v>2014</v>
      </c>
      <c r="AA884" s="17" t="s">
        <v>17</v>
      </c>
      <c r="AB884" s="17" t="s">
        <v>1079</v>
      </c>
    </row>
    <row r="885" spans="1:28" x14ac:dyDescent="0.25">
      <c r="A885" s="17">
        <v>6064</v>
      </c>
      <c r="B885" s="17" t="s">
        <v>4459</v>
      </c>
      <c r="C885" s="19">
        <v>42363</v>
      </c>
      <c r="D885" s="19">
        <v>42368</v>
      </c>
      <c r="E885" s="17" t="s">
        <v>4</v>
      </c>
      <c r="F885" s="17" t="s">
        <v>2729</v>
      </c>
      <c r="G885" s="17" t="s">
        <v>529</v>
      </c>
      <c r="H885" s="17" t="s">
        <v>8</v>
      </c>
      <c r="I885" s="17" t="s">
        <v>671</v>
      </c>
      <c r="J885" s="17" t="s">
        <v>868</v>
      </c>
      <c r="K885" s="17" t="s">
        <v>908</v>
      </c>
      <c r="L885" s="17">
        <v>92037</v>
      </c>
      <c r="M885" s="17" t="s">
        <v>957</v>
      </c>
      <c r="N885" s="17" t="s">
        <v>4460</v>
      </c>
      <c r="O885" s="17" t="s">
        <v>960</v>
      </c>
      <c r="P885" s="17" t="s">
        <v>965</v>
      </c>
      <c r="Q885" s="17" t="s">
        <v>4461</v>
      </c>
      <c r="R885" s="17">
        <v>12.6</v>
      </c>
      <c r="S885" s="17">
        <v>3</v>
      </c>
      <c r="T885" s="17" t="s">
        <v>4462</v>
      </c>
      <c r="U885" s="17" t="s">
        <v>4463</v>
      </c>
      <c r="V885" s="17">
        <v>0</v>
      </c>
      <c r="W885" s="17" t="s">
        <v>1020</v>
      </c>
      <c r="X885" s="17">
        <v>6.1740000000000004</v>
      </c>
      <c r="Y885" s="17">
        <v>5</v>
      </c>
      <c r="Z885" s="17">
        <v>2015</v>
      </c>
      <c r="AA885" s="17" t="s">
        <v>14</v>
      </c>
      <c r="AB885" s="17" t="s">
        <v>1061</v>
      </c>
    </row>
    <row r="886" spans="1:28" x14ac:dyDescent="0.25">
      <c r="A886" s="17">
        <v>6065</v>
      </c>
      <c r="B886" s="17" t="s">
        <v>4459</v>
      </c>
      <c r="C886" s="19">
        <v>42363</v>
      </c>
      <c r="D886" s="19">
        <v>42368</v>
      </c>
      <c r="E886" s="17" t="s">
        <v>4</v>
      </c>
      <c r="F886" s="17" t="s">
        <v>2729</v>
      </c>
      <c r="G886" s="17" t="s">
        <v>529</v>
      </c>
      <c r="H886" s="17" t="s">
        <v>8</v>
      </c>
      <c r="I886" s="17" t="s">
        <v>671</v>
      </c>
      <c r="J886" s="17" t="s">
        <v>868</v>
      </c>
      <c r="K886" s="17" t="s">
        <v>908</v>
      </c>
      <c r="L886" s="17">
        <v>92037</v>
      </c>
      <c r="M886" s="17" t="s">
        <v>957</v>
      </c>
      <c r="N886" s="17" t="s">
        <v>4464</v>
      </c>
      <c r="O886" s="17" t="s">
        <v>960</v>
      </c>
      <c r="P886" s="17" t="s">
        <v>965</v>
      </c>
      <c r="Q886" s="17" t="s">
        <v>4465</v>
      </c>
      <c r="R886" s="17">
        <v>17.940000000000001</v>
      </c>
      <c r="S886" s="17">
        <v>3</v>
      </c>
      <c r="T886" s="17" t="s">
        <v>1409</v>
      </c>
      <c r="U886" s="17" t="s">
        <v>2405</v>
      </c>
      <c r="V886" s="17">
        <v>0</v>
      </c>
      <c r="W886" s="17" t="s">
        <v>1020</v>
      </c>
      <c r="X886" s="17">
        <v>8.0730000000000004</v>
      </c>
      <c r="Y886" s="17">
        <v>5</v>
      </c>
      <c r="Z886" s="17">
        <v>2015</v>
      </c>
      <c r="AA886" s="17" t="s">
        <v>14</v>
      </c>
      <c r="AB886" s="17" t="s">
        <v>1061</v>
      </c>
    </row>
    <row r="887" spans="1:28" x14ac:dyDescent="0.25">
      <c r="A887" s="17">
        <v>6673</v>
      </c>
      <c r="B887" s="17" t="s">
        <v>4466</v>
      </c>
      <c r="C887" s="19">
        <v>42258</v>
      </c>
      <c r="D887" s="19">
        <v>42263</v>
      </c>
      <c r="E887" s="17" t="s">
        <v>5</v>
      </c>
      <c r="F887" s="17" t="s">
        <v>4467</v>
      </c>
      <c r="G887" s="17" t="s">
        <v>581</v>
      </c>
      <c r="H887" s="17" t="s">
        <v>9</v>
      </c>
      <c r="I887" s="17" t="s">
        <v>671</v>
      </c>
      <c r="J887" s="17" t="s">
        <v>868</v>
      </c>
      <c r="K887" s="17" t="s">
        <v>908</v>
      </c>
      <c r="L887" s="17">
        <v>92024</v>
      </c>
      <c r="M887" s="17" t="s">
        <v>957</v>
      </c>
      <c r="N887" s="17" t="s">
        <v>4468</v>
      </c>
      <c r="O887" s="17" t="s">
        <v>960</v>
      </c>
      <c r="P887" s="17" t="s">
        <v>1032</v>
      </c>
      <c r="Q887" s="17" t="s">
        <v>4469</v>
      </c>
      <c r="R887" s="17">
        <v>265.86</v>
      </c>
      <c r="S887" s="17">
        <v>7</v>
      </c>
      <c r="T887" s="17" t="s">
        <v>4470</v>
      </c>
      <c r="U887" s="17" t="s">
        <v>4471</v>
      </c>
      <c r="V887" s="17">
        <v>0</v>
      </c>
      <c r="W887" s="17" t="s">
        <v>1020</v>
      </c>
      <c r="X887" s="17">
        <v>79.757999999999996</v>
      </c>
      <c r="Y887" s="17">
        <v>5</v>
      </c>
      <c r="Z887" s="17">
        <v>2015</v>
      </c>
      <c r="AA887" s="17" t="s">
        <v>23</v>
      </c>
      <c r="AB887" s="17" t="s">
        <v>1061</v>
      </c>
    </row>
    <row r="888" spans="1:28" x14ac:dyDescent="0.25">
      <c r="A888" s="17">
        <v>6699</v>
      </c>
      <c r="B888" s="17" t="s">
        <v>4472</v>
      </c>
      <c r="C888" s="19">
        <v>42937</v>
      </c>
      <c r="D888" s="19">
        <v>42941</v>
      </c>
      <c r="E888" s="17" t="s">
        <v>5</v>
      </c>
      <c r="F888" s="17" t="s">
        <v>3222</v>
      </c>
      <c r="G888" s="17" t="s">
        <v>3223</v>
      </c>
      <c r="H888" s="17" t="s">
        <v>8</v>
      </c>
      <c r="I888" s="17" t="s">
        <v>671</v>
      </c>
      <c r="J888" s="17" t="s">
        <v>868</v>
      </c>
      <c r="K888" s="17" t="s">
        <v>908</v>
      </c>
      <c r="L888" s="17">
        <v>92024</v>
      </c>
      <c r="M888" s="17" t="s">
        <v>957</v>
      </c>
      <c r="N888" s="17" t="s">
        <v>4473</v>
      </c>
      <c r="O888" s="17" t="s">
        <v>960</v>
      </c>
      <c r="P888" s="17" t="s">
        <v>965</v>
      </c>
      <c r="Q888" s="17" t="s">
        <v>4474</v>
      </c>
      <c r="R888" s="17">
        <v>16.34</v>
      </c>
      <c r="S888" s="17">
        <v>2</v>
      </c>
      <c r="T888" s="17" t="s">
        <v>4475</v>
      </c>
      <c r="U888" s="17" t="s">
        <v>4476</v>
      </c>
      <c r="V888" s="17">
        <v>0</v>
      </c>
      <c r="W888" s="17" t="s">
        <v>1020</v>
      </c>
      <c r="X888" s="17">
        <v>7.6798000000000002</v>
      </c>
      <c r="Y888" s="17">
        <v>4</v>
      </c>
      <c r="Z888" s="17">
        <v>2017</v>
      </c>
      <c r="AA888" s="17" t="s">
        <v>17</v>
      </c>
      <c r="AB888" s="17" t="s">
        <v>1036</v>
      </c>
    </row>
    <row r="889" spans="1:28" x14ac:dyDescent="0.25">
      <c r="A889" s="17">
        <v>7442</v>
      </c>
      <c r="B889" s="17" t="s">
        <v>4477</v>
      </c>
      <c r="C889" s="19">
        <v>42324</v>
      </c>
      <c r="D889" s="19">
        <v>42326</v>
      </c>
      <c r="E889" s="17" t="s">
        <v>2</v>
      </c>
      <c r="F889" s="17" t="s">
        <v>4478</v>
      </c>
      <c r="G889" s="17" t="s">
        <v>4479</v>
      </c>
      <c r="H889" s="17" t="s">
        <v>9</v>
      </c>
      <c r="I889" s="17" t="s">
        <v>671</v>
      </c>
      <c r="J889" s="17" t="s">
        <v>868</v>
      </c>
      <c r="K889" s="17" t="s">
        <v>908</v>
      </c>
      <c r="L889" s="17">
        <v>92105</v>
      </c>
      <c r="M889" s="17" t="s">
        <v>957</v>
      </c>
      <c r="N889" s="17" t="s">
        <v>4408</v>
      </c>
      <c r="O889" s="17" t="s">
        <v>960</v>
      </c>
      <c r="P889" s="17" t="s">
        <v>1266</v>
      </c>
      <c r="Q889" s="17" t="s">
        <v>4409</v>
      </c>
      <c r="R889" s="17">
        <v>18.899999999999999</v>
      </c>
      <c r="S889" s="17">
        <v>3</v>
      </c>
      <c r="T889" s="17" t="s">
        <v>1762</v>
      </c>
      <c r="U889" s="17" t="s">
        <v>2922</v>
      </c>
      <c r="V889" s="17">
        <v>0</v>
      </c>
      <c r="W889" s="17" t="s">
        <v>1020</v>
      </c>
      <c r="X889" s="17">
        <v>8.6940000000000008</v>
      </c>
      <c r="Y889" s="17">
        <v>2</v>
      </c>
      <c r="Z889" s="17">
        <v>2015</v>
      </c>
      <c r="AA889" s="17" t="s">
        <v>21</v>
      </c>
      <c r="AB889" s="17" t="s">
        <v>1061</v>
      </c>
    </row>
    <row r="890" spans="1:28" x14ac:dyDescent="0.25">
      <c r="A890" s="17">
        <v>7490</v>
      </c>
      <c r="B890" s="17" t="s">
        <v>4480</v>
      </c>
      <c r="C890" s="19">
        <v>43044</v>
      </c>
      <c r="D890" s="19">
        <v>43048</v>
      </c>
      <c r="E890" s="17" t="s">
        <v>5</v>
      </c>
      <c r="F890" s="17" t="s">
        <v>3167</v>
      </c>
      <c r="G890" s="17" t="s">
        <v>61</v>
      </c>
      <c r="H890" s="17" t="s">
        <v>8</v>
      </c>
      <c r="I890" s="17" t="s">
        <v>671</v>
      </c>
      <c r="J890" s="17" t="s">
        <v>868</v>
      </c>
      <c r="K890" s="17" t="s">
        <v>908</v>
      </c>
      <c r="L890" s="17">
        <v>92105</v>
      </c>
      <c r="M890" s="17" t="s">
        <v>957</v>
      </c>
      <c r="N890" s="17" t="s">
        <v>2341</v>
      </c>
      <c r="O890" s="17" t="s">
        <v>960</v>
      </c>
      <c r="P890" s="17" t="s">
        <v>965</v>
      </c>
      <c r="Q890" s="17" t="s">
        <v>2342</v>
      </c>
      <c r="R890" s="17">
        <v>12.96</v>
      </c>
      <c r="S890" s="17">
        <v>2</v>
      </c>
      <c r="T890" s="17" t="s">
        <v>1066</v>
      </c>
      <c r="U890" s="17" t="s">
        <v>1157</v>
      </c>
      <c r="V890" s="17">
        <v>0</v>
      </c>
      <c r="W890" s="17" t="s">
        <v>1020</v>
      </c>
      <c r="X890" s="17">
        <v>6.2207999999999997</v>
      </c>
      <c r="Y890" s="17">
        <v>4</v>
      </c>
      <c r="Z890" s="17">
        <v>2017</v>
      </c>
      <c r="AA890" s="17" t="s">
        <v>21</v>
      </c>
      <c r="AB890" s="17" t="s">
        <v>1036</v>
      </c>
    </row>
    <row r="891" spans="1:28" x14ac:dyDescent="0.25">
      <c r="A891" s="17">
        <v>7830</v>
      </c>
      <c r="B891" s="17" t="s">
        <v>4481</v>
      </c>
      <c r="C891" s="19">
        <v>42120</v>
      </c>
      <c r="D891" s="19">
        <v>42125</v>
      </c>
      <c r="E891" s="17" t="s">
        <v>5</v>
      </c>
      <c r="F891" s="17" t="s">
        <v>4482</v>
      </c>
      <c r="G891" s="17" t="s">
        <v>86</v>
      </c>
      <c r="H891" s="17" t="s">
        <v>9</v>
      </c>
      <c r="I891" s="17" t="s">
        <v>671</v>
      </c>
      <c r="J891" s="17" t="s">
        <v>868</v>
      </c>
      <c r="K891" s="17" t="s">
        <v>908</v>
      </c>
      <c r="L891" s="17">
        <v>92105</v>
      </c>
      <c r="M891" s="17" t="s">
        <v>957</v>
      </c>
      <c r="N891" s="17" t="s">
        <v>2531</v>
      </c>
      <c r="O891" s="17" t="s">
        <v>960</v>
      </c>
      <c r="P891" s="17" t="s">
        <v>1032</v>
      </c>
      <c r="Q891" s="17" t="s">
        <v>2532</v>
      </c>
      <c r="R891" s="17">
        <v>59.52</v>
      </c>
      <c r="S891" s="17">
        <v>3</v>
      </c>
      <c r="T891" s="17" t="s">
        <v>1355</v>
      </c>
      <c r="U891" s="17" t="s">
        <v>1356</v>
      </c>
      <c r="V891" s="17">
        <v>0</v>
      </c>
      <c r="W891" s="17" t="s">
        <v>1020</v>
      </c>
      <c r="X891" s="17">
        <v>15.475199999999999</v>
      </c>
      <c r="Y891" s="17">
        <v>5</v>
      </c>
      <c r="Z891" s="17">
        <v>2015</v>
      </c>
      <c r="AA891" s="17" t="s">
        <v>12</v>
      </c>
      <c r="AB891" s="17" t="s">
        <v>1061</v>
      </c>
    </row>
    <row r="892" spans="1:28" x14ac:dyDescent="0.25">
      <c r="A892" s="17">
        <v>7942</v>
      </c>
      <c r="B892" s="17" t="s">
        <v>4483</v>
      </c>
      <c r="C892" s="19">
        <v>42718</v>
      </c>
      <c r="D892" s="19">
        <v>42721</v>
      </c>
      <c r="E892" s="17" t="s">
        <v>2</v>
      </c>
      <c r="F892" s="17" t="s">
        <v>4084</v>
      </c>
      <c r="G892" s="17" t="s">
        <v>194</v>
      </c>
      <c r="H892" s="17" t="s">
        <v>9</v>
      </c>
      <c r="I892" s="17" t="s">
        <v>671</v>
      </c>
      <c r="J892" s="17" t="s">
        <v>868</v>
      </c>
      <c r="K892" s="17" t="s">
        <v>908</v>
      </c>
      <c r="L892" s="17">
        <v>92037</v>
      </c>
      <c r="M892" s="17" t="s">
        <v>957</v>
      </c>
      <c r="N892" s="17" t="s">
        <v>3082</v>
      </c>
      <c r="O892" s="17" t="s">
        <v>960</v>
      </c>
      <c r="P892" s="17" t="s">
        <v>977</v>
      </c>
      <c r="Q892" s="17" t="s">
        <v>3083</v>
      </c>
      <c r="R892" s="17">
        <v>134.80000000000001</v>
      </c>
      <c r="S892" s="17">
        <v>10</v>
      </c>
      <c r="T892" s="17" t="s">
        <v>3084</v>
      </c>
      <c r="U892" s="17" t="s">
        <v>4484</v>
      </c>
      <c r="V892" s="17">
        <v>0</v>
      </c>
      <c r="W892" s="17" t="s">
        <v>1020</v>
      </c>
      <c r="X892" s="17">
        <v>35.048000000000002</v>
      </c>
      <c r="Y892" s="17">
        <v>3</v>
      </c>
      <c r="Z892" s="17">
        <v>2016</v>
      </c>
      <c r="AA892" s="17" t="s">
        <v>14</v>
      </c>
      <c r="AB892" s="17" t="s">
        <v>1021</v>
      </c>
    </row>
    <row r="893" spans="1:28" x14ac:dyDescent="0.25">
      <c r="A893" s="17">
        <v>7997</v>
      </c>
      <c r="B893" s="17" t="s">
        <v>4485</v>
      </c>
      <c r="C893" s="19">
        <v>43042</v>
      </c>
      <c r="D893" s="19">
        <v>43044</v>
      </c>
      <c r="E893" s="17" t="s">
        <v>2</v>
      </c>
      <c r="F893" s="17" t="s">
        <v>4486</v>
      </c>
      <c r="G893" s="17" t="s">
        <v>158</v>
      </c>
      <c r="H893" s="17" t="s">
        <v>10</v>
      </c>
      <c r="I893" s="17" t="s">
        <v>671</v>
      </c>
      <c r="J893" s="17" t="s">
        <v>868</v>
      </c>
      <c r="K893" s="17" t="s">
        <v>908</v>
      </c>
      <c r="L893" s="17">
        <v>92037</v>
      </c>
      <c r="M893" s="17" t="s">
        <v>957</v>
      </c>
      <c r="N893" s="17" t="s">
        <v>4487</v>
      </c>
      <c r="O893" s="17" t="s">
        <v>961</v>
      </c>
      <c r="P893" s="17" t="s">
        <v>962</v>
      </c>
      <c r="Q893" s="17" t="s">
        <v>4488</v>
      </c>
      <c r="R893" s="17">
        <v>199.75</v>
      </c>
      <c r="S893" s="17">
        <v>5</v>
      </c>
      <c r="T893" s="17" t="s">
        <v>4489</v>
      </c>
      <c r="U893" s="17" t="s">
        <v>4490</v>
      </c>
      <c r="V893" s="17">
        <v>0</v>
      </c>
      <c r="W893" s="17" t="s">
        <v>1020</v>
      </c>
      <c r="X893" s="17">
        <v>87.89</v>
      </c>
      <c r="Y893" s="17">
        <v>2</v>
      </c>
      <c r="Z893" s="17">
        <v>2017</v>
      </c>
      <c r="AA893" s="17" t="s">
        <v>21</v>
      </c>
      <c r="AB893" s="17" t="s">
        <v>1036</v>
      </c>
    </row>
    <row r="894" spans="1:28" x14ac:dyDescent="0.25">
      <c r="A894" s="17">
        <v>8142</v>
      </c>
      <c r="B894" s="17" t="s">
        <v>4491</v>
      </c>
      <c r="C894" s="19">
        <v>42405</v>
      </c>
      <c r="D894" s="19">
        <v>42410</v>
      </c>
      <c r="E894" s="17" t="s">
        <v>5</v>
      </c>
      <c r="F894" s="17" t="s">
        <v>2855</v>
      </c>
      <c r="G894" s="17" t="s">
        <v>67</v>
      </c>
      <c r="H894" s="17" t="s">
        <v>8</v>
      </c>
      <c r="I894" s="17" t="s">
        <v>671</v>
      </c>
      <c r="J894" s="17" t="s">
        <v>868</v>
      </c>
      <c r="K894" s="17" t="s">
        <v>908</v>
      </c>
      <c r="L894" s="17">
        <v>92037</v>
      </c>
      <c r="M894" s="17" t="s">
        <v>957</v>
      </c>
      <c r="N894" s="17" t="s">
        <v>4492</v>
      </c>
      <c r="O894" s="17" t="s">
        <v>960</v>
      </c>
      <c r="P894" s="17" t="s">
        <v>1266</v>
      </c>
      <c r="Q894" s="17" t="s">
        <v>4493</v>
      </c>
      <c r="R894" s="17">
        <v>14.73</v>
      </c>
      <c r="S894" s="17">
        <v>3</v>
      </c>
      <c r="T894" s="17" t="s">
        <v>1729</v>
      </c>
      <c r="U894" s="17" t="s">
        <v>4494</v>
      </c>
      <c r="V894" s="17">
        <v>0</v>
      </c>
      <c r="W894" s="17" t="s">
        <v>1020</v>
      </c>
      <c r="X894" s="17">
        <v>7.2176999999999998</v>
      </c>
      <c r="Y894" s="17">
        <v>5</v>
      </c>
      <c r="Z894" s="17">
        <v>2016</v>
      </c>
      <c r="AA894" s="17" t="s">
        <v>15</v>
      </c>
      <c r="AB894" s="17" t="s">
        <v>1021</v>
      </c>
    </row>
    <row r="895" spans="1:28" x14ac:dyDescent="0.25">
      <c r="A895" s="17">
        <v>8143</v>
      </c>
      <c r="B895" s="17" t="s">
        <v>4491</v>
      </c>
      <c r="C895" s="19">
        <v>42405</v>
      </c>
      <c r="D895" s="19">
        <v>42410</v>
      </c>
      <c r="E895" s="17" t="s">
        <v>5</v>
      </c>
      <c r="F895" s="17" t="s">
        <v>2855</v>
      </c>
      <c r="G895" s="17" t="s">
        <v>67</v>
      </c>
      <c r="H895" s="17" t="s">
        <v>8</v>
      </c>
      <c r="I895" s="17" t="s">
        <v>671</v>
      </c>
      <c r="J895" s="17" t="s">
        <v>868</v>
      </c>
      <c r="K895" s="17" t="s">
        <v>908</v>
      </c>
      <c r="L895" s="17">
        <v>92037</v>
      </c>
      <c r="M895" s="17" t="s">
        <v>957</v>
      </c>
      <c r="N895" s="17" t="s">
        <v>1532</v>
      </c>
      <c r="O895" s="17" t="s">
        <v>960</v>
      </c>
      <c r="P895" s="17" t="s">
        <v>977</v>
      </c>
      <c r="Q895" s="17" t="s">
        <v>1533</v>
      </c>
      <c r="R895" s="17">
        <v>186.54</v>
      </c>
      <c r="S895" s="17">
        <v>3</v>
      </c>
      <c r="T895" s="17" t="s">
        <v>1534</v>
      </c>
      <c r="U895" s="17" t="s">
        <v>3339</v>
      </c>
      <c r="V895" s="17">
        <v>0</v>
      </c>
      <c r="W895" s="17" t="s">
        <v>1020</v>
      </c>
      <c r="X895" s="17">
        <v>50.3658</v>
      </c>
      <c r="Y895" s="17">
        <v>5</v>
      </c>
      <c r="Z895" s="17">
        <v>2016</v>
      </c>
      <c r="AA895" s="17" t="s">
        <v>15</v>
      </c>
      <c r="AB895" s="17" t="s">
        <v>1021</v>
      </c>
    </row>
    <row r="896" spans="1:28" x14ac:dyDescent="0.25">
      <c r="A896" s="17">
        <v>8158</v>
      </c>
      <c r="B896" s="17" t="s">
        <v>4495</v>
      </c>
      <c r="C896" s="19">
        <v>42692</v>
      </c>
      <c r="D896" s="19">
        <v>42696</v>
      </c>
      <c r="E896" s="17" t="s">
        <v>5</v>
      </c>
      <c r="F896" s="17" t="s">
        <v>3482</v>
      </c>
      <c r="G896" s="17" t="s">
        <v>504</v>
      </c>
      <c r="H896" s="17" t="s">
        <v>8</v>
      </c>
      <c r="I896" s="17" t="s">
        <v>671</v>
      </c>
      <c r="J896" s="17" t="s">
        <v>868</v>
      </c>
      <c r="K896" s="17" t="s">
        <v>908</v>
      </c>
      <c r="L896" s="17">
        <v>92105</v>
      </c>
      <c r="M896" s="17" t="s">
        <v>957</v>
      </c>
      <c r="N896" s="17" t="s">
        <v>3884</v>
      </c>
      <c r="O896" s="17" t="s">
        <v>961</v>
      </c>
      <c r="P896" s="17" t="s">
        <v>962</v>
      </c>
      <c r="Q896" s="17" t="s">
        <v>3885</v>
      </c>
      <c r="R896" s="17">
        <v>595</v>
      </c>
      <c r="S896" s="17">
        <v>5</v>
      </c>
      <c r="T896" s="17" t="s">
        <v>3886</v>
      </c>
      <c r="U896" s="17" t="s">
        <v>4496</v>
      </c>
      <c r="V896" s="17">
        <v>0</v>
      </c>
      <c r="W896" s="17" t="s">
        <v>1020</v>
      </c>
      <c r="X896" s="17">
        <v>95.2</v>
      </c>
      <c r="Y896" s="17">
        <v>4</v>
      </c>
      <c r="Z896" s="17">
        <v>2016</v>
      </c>
      <c r="AA896" s="17" t="s">
        <v>21</v>
      </c>
      <c r="AB896" s="17" t="s">
        <v>1021</v>
      </c>
    </row>
    <row r="897" spans="1:28" x14ac:dyDescent="0.25">
      <c r="A897" s="17">
        <v>8164</v>
      </c>
      <c r="B897" s="17" t="s">
        <v>4497</v>
      </c>
      <c r="C897" s="19">
        <v>42310</v>
      </c>
      <c r="D897" s="19">
        <v>42314</v>
      </c>
      <c r="E897" s="17" t="s">
        <v>5</v>
      </c>
      <c r="F897" s="17" t="s">
        <v>4498</v>
      </c>
      <c r="G897" s="17" t="s">
        <v>407</v>
      </c>
      <c r="H897" s="17" t="s">
        <v>8</v>
      </c>
      <c r="I897" s="17" t="s">
        <v>671</v>
      </c>
      <c r="J897" s="17" t="s">
        <v>868</v>
      </c>
      <c r="K897" s="17" t="s">
        <v>908</v>
      </c>
      <c r="L897" s="17">
        <v>92105</v>
      </c>
      <c r="M897" s="17" t="s">
        <v>957</v>
      </c>
      <c r="N897" s="17" t="s">
        <v>4499</v>
      </c>
      <c r="O897" s="17" t="s">
        <v>959</v>
      </c>
      <c r="P897" s="17" t="s">
        <v>1115</v>
      </c>
      <c r="Q897" s="17" t="s">
        <v>4500</v>
      </c>
      <c r="R897" s="17">
        <v>96.96</v>
      </c>
      <c r="S897" s="17">
        <v>6</v>
      </c>
      <c r="T897" s="17" t="s">
        <v>4501</v>
      </c>
      <c r="U897" s="17" t="s">
        <v>4502</v>
      </c>
      <c r="V897" s="17">
        <v>0</v>
      </c>
      <c r="W897" s="17" t="s">
        <v>1020</v>
      </c>
      <c r="X897" s="17">
        <v>33.936</v>
      </c>
      <c r="Y897" s="17">
        <v>4</v>
      </c>
      <c r="Z897" s="17">
        <v>2015</v>
      </c>
      <c r="AA897" s="17" t="s">
        <v>21</v>
      </c>
      <c r="AB897" s="17" t="s">
        <v>1061</v>
      </c>
    </row>
    <row r="898" spans="1:28" x14ac:dyDescent="0.25">
      <c r="A898" s="17">
        <v>8685</v>
      </c>
      <c r="B898" s="17" t="s">
        <v>4503</v>
      </c>
      <c r="C898" s="19">
        <v>42720</v>
      </c>
      <c r="D898" s="19">
        <v>42727</v>
      </c>
      <c r="E898" s="17" t="s">
        <v>5</v>
      </c>
      <c r="F898" s="17" t="s">
        <v>3761</v>
      </c>
      <c r="G898" s="17" t="s">
        <v>623</v>
      </c>
      <c r="H898" s="17" t="s">
        <v>10</v>
      </c>
      <c r="I898" s="17" t="s">
        <v>671</v>
      </c>
      <c r="J898" s="17" t="s">
        <v>868</v>
      </c>
      <c r="K898" s="17" t="s">
        <v>908</v>
      </c>
      <c r="L898" s="17">
        <v>92024</v>
      </c>
      <c r="M898" s="17" t="s">
        <v>957</v>
      </c>
      <c r="N898" s="17" t="s">
        <v>4225</v>
      </c>
      <c r="O898" s="17" t="s">
        <v>961</v>
      </c>
      <c r="P898" s="17" t="s">
        <v>962</v>
      </c>
      <c r="Q898" s="17" t="s">
        <v>4226</v>
      </c>
      <c r="R898" s="17">
        <v>21.21</v>
      </c>
      <c r="S898" s="17">
        <v>7</v>
      </c>
      <c r="T898" s="17" t="s">
        <v>4227</v>
      </c>
      <c r="U898" s="17" t="s">
        <v>4504</v>
      </c>
      <c r="V898" s="17">
        <v>0</v>
      </c>
      <c r="W898" s="17" t="s">
        <v>1020</v>
      </c>
      <c r="X898" s="17">
        <v>4.4541000000000004</v>
      </c>
      <c r="Y898" s="17">
        <v>7</v>
      </c>
      <c r="Z898" s="17">
        <v>2016</v>
      </c>
      <c r="AA898" s="17" t="s">
        <v>14</v>
      </c>
      <c r="AB898" s="17" t="s">
        <v>1021</v>
      </c>
    </row>
    <row r="899" spans="1:28" x14ac:dyDescent="0.25">
      <c r="A899" s="17">
        <v>8747</v>
      </c>
      <c r="B899" s="17" t="s">
        <v>4505</v>
      </c>
      <c r="C899" s="19">
        <v>42768</v>
      </c>
      <c r="D899" s="19">
        <v>42773</v>
      </c>
      <c r="E899" s="17" t="s">
        <v>5</v>
      </c>
      <c r="F899" s="17" t="s">
        <v>4506</v>
      </c>
      <c r="G899" s="17" t="s">
        <v>99</v>
      </c>
      <c r="H899" s="17" t="s">
        <v>9</v>
      </c>
      <c r="I899" s="17" t="s">
        <v>671</v>
      </c>
      <c r="J899" s="17" t="s">
        <v>868</v>
      </c>
      <c r="K899" s="17" t="s">
        <v>908</v>
      </c>
      <c r="L899" s="17">
        <v>92105</v>
      </c>
      <c r="M899" s="17" t="s">
        <v>957</v>
      </c>
      <c r="N899" s="17" t="s">
        <v>4507</v>
      </c>
      <c r="O899" s="17" t="s">
        <v>959</v>
      </c>
      <c r="P899" s="17" t="s">
        <v>1115</v>
      </c>
      <c r="Q899" s="17" t="s">
        <v>4508</v>
      </c>
      <c r="R899" s="17">
        <v>210.58</v>
      </c>
      <c r="S899" s="17">
        <v>2</v>
      </c>
      <c r="T899" s="17" t="s">
        <v>4509</v>
      </c>
      <c r="U899" s="17" t="s">
        <v>4510</v>
      </c>
      <c r="V899" s="17">
        <v>0</v>
      </c>
      <c r="W899" s="17" t="s">
        <v>1020</v>
      </c>
      <c r="X899" s="17">
        <v>12.6348</v>
      </c>
      <c r="Y899" s="17">
        <v>5</v>
      </c>
      <c r="Z899" s="17">
        <v>2017</v>
      </c>
      <c r="AA899" s="17" t="s">
        <v>15</v>
      </c>
      <c r="AB899" s="17" t="s">
        <v>1036</v>
      </c>
    </row>
    <row r="900" spans="1:28" x14ac:dyDescent="0.25">
      <c r="A900" s="17">
        <v>8949</v>
      </c>
      <c r="B900" s="17" t="s">
        <v>4511</v>
      </c>
      <c r="C900" s="19">
        <v>41997</v>
      </c>
      <c r="D900" s="19">
        <v>41999</v>
      </c>
      <c r="E900" s="17" t="s">
        <v>2</v>
      </c>
      <c r="F900" s="17" t="s">
        <v>4512</v>
      </c>
      <c r="G900" s="17" t="s">
        <v>33</v>
      </c>
      <c r="H900" s="17" t="s">
        <v>8</v>
      </c>
      <c r="I900" s="17" t="s">
        <v>671</v>
      </c>
      <c r="J900" s="17" t="s">
        <v>868</v>
      </c>
      <c r="K900" s="17" t="s">
        <v>908</v>
      </c>
      <c r="L900" s="17">
        <v>92037</v>
      </c>
      <c r="M900" s="17" t="s">
        <v>957</v>
      </c>
      <c r="N900" s="17" t="s">
        <v>4513</v>
      </c>
      <c r="O900" s="17" t="s">
        <v>960</v>
      </c>
      <c r="P900" s="17" t="s">
        <v>973</v>
      </c>
      <c r="Q900" s="17" t="s">
        <v>4514</v>
      </c>
      <c r="R900" s="17">
        <v>13.97</v>
      </c>
      <c r="S900" s="17">
        <v>1</v>
      </c>
      <c r="T900" s="17" t="s">
        <v>4515</v>
      </c>
      <c r="U900" s="17" t="s">
        <v>4516</v>
      </c>
      <c r="V900" s="17">
        <v>0</v>
      </c>
      <c r="W900" s="17" t="s">
        <v>1020</v>
      </c>
      <c r="X900" s="17">
        <v>3.6322000000000001</v>
      </c>
      <c r="Y900" s="17">
        <v>2</v>
      </c>
      <c r="Z900" s="17">
        <v>2014</v>
      </c>
      <c r="AA900" s="17" t="s">
        <v>14</v>
      </c>
      <c r="AB900" s="17" t="s">
        <v>1079</v>
      </c>
    </row>
    <row r="901" spans="1:28" x14ac:dyDescent="0.25">
      <c r="A901" s="17">
        <v>8956</v>
      </c>
      <c r="B901" s="17" t="s">
        <v>4517</v>
      </c>
      <c r="C901" s="19">
        <v>41902</v>
      </c>
      <c r="D901" s="19">
        <v>41906</v>
      </c>
      <c r="E901" s="17" t="s">
        <v>5</v>
      </c>
      <c r="F901" s="17" t="s">
        <v>1942</v>
      </c>
      <c r="G901" s="17" t="s">
        <v>291</v>
      </c>
      <c r="H901" s="17" t="s">
        <v>9</v>
      </c>
      <c r="I901" s="17" t="s">
        <v>671</v>
      </c>
      <c r="J901" s="17" t="s">
        <v>868</v>
      </c>
      <c r="K901" s="17" t="s">
        <v>908</v>
      </c>
      <c r="L901" s="17">
        <v>92024</v>
      </c>
      <c r="M901" s="17" t="s">
        <v>957</v>
      </c>
      <c r="N901" s="17" t="s">
        <v>4518</v>
      </c>
      <c r="O901" s="17" t="s">
        <v>960</v>
      </c>
      <c r="P901" s="17" t="s">
        <v>965</v>
      </c>
      <c r="Q901" s="17" t="s">
        <v>4519</v>
      </c>
      <c r="R901" s="17">
        <v>8.56</v>
      </c>
      <c r="S901" s="17">
        <v>2</v>
      </c>
      <c r="T901" s="17" t="s">
        <v>1272</v>
      </c>
      <c r="U901" s="17" t="s">
        <v>4023</v>
      </c>
      <c r="V901" s="17">
        <v>0</v>
      </c>
      <c r="W901" s="17" t="s">
        <v>1020</v>
      </c>
      <c r="X901" s="17">
        <v>3.8519999999999999</v>
      </c>
      <c r="Y901" s="17">
        <v>4</v>
      </c>
      <c r="Z901" s="17">
        <v>2014</v>
      </c>
      <c r="AA901" s="17" t="s">
        <v>23</v>
      </c>
      <c r="AB901" s="17" t="s">
        <v>1079</v>
      </c>
    </row>
    <row r="902" spans="1:28" x14ac:dyDescent="0.25">
      <c r="A902" s="17">
        <v>9062</v>
      </c>
      <c r="B902" s="17" t="s">
        <v>4520</v>
      </c>
      <c r="C902" s="19">
        <v>42328</v>
      </c>
      <c r="D902" s="19">
        <v>42329</v>
      </c>
      <c r="E902" s="17" t="s">
        <v>2</v>
      </c>
      <c r="F902" s="17" t="s">
        <v>2528</v>
      </c>
      <c r="G902" s="17" t="s">
        <v>2529</v>
      </c>
      <c r="H902" s="17" t="s">
        <v>9</v>
      </c>
      <c r="I902" s="17" t="s">
        <v>671</v>
      </c>
      <c r="J902" s="17" t="s">
        <v>868</v>
      </c>
      <c r="K902" s="17" t="s">
        <v>908</v>
      </c>
      <c r="L902" s="17">
        <v>92024</v>
      </c>
      <c r="M902" s="17" t="s">
        <v>957</v>
      </c>
      <c r="N902" s="17" t="s">
        <v>2964</v>
      </c>
      <c r="O902" s="17" t="s">
        <v>960</v>
      </c>
      <c r="P902" s="17" t="s">
        <v>1266</v>
      </c>
      <c r="Q902" s="17" t="s">
        <v>2965</v>
      </c>
      <c r="R902" s="17">
        <v>50.12</v>
      </c>
      <c r="S902" s="17">
        <v>4</v>
      </c>
      <c r="T902" s="17" t="s">
        <v>2324</v>
      </c>
      <c r="U902" s="17" t="s">
        <v>4521</v>
      </c>
      <c r="V902" s="17">
        <v>0</v>
      </c>
      <c r="W902" s="17" t="s">
        <v>1020</v>
      </c>
      <c r="X902" s="17">
        <v>23.5564</v>
      </c>
      <c r="Y902" s="17">
        <v>1</v>
      </c>
      <c r="Z902" s="17">
        <v>2015</v>
      </c>
      <c r="AA902" s="17" t="s">
        <v>21</v>
      </c>
      <c r="AB902" s="17" t="s">
        <v>1061</v>
      </c>
    </row>
    <row r="903" spans="1:28" x14ac:dyDescent="0.25">
      <c r="A903" s="17">
        <v>9167</v>
      </c>
      <c r="B903" s="17" t="s">
        <v>4522</v>
      </c>
      <c r="C903" s="19">
        <v>42545</v>
      </c>
      <c r="D903" s="19">
        <v>42547</v>
      </c>
      <c r="E903" s="17" t="s">
        <v>4</v>
      </c>
      <c r="F903" s="17" t="s">
        <v>4523</v>
      </c>
      <c r="G903" s="17" t="s">
        <v>445</v>
      </c>
      <c r="H903" s="17" t="s">
        <v>8</v>
      </c>
      <c r="I903" s="17" t="s">
        <v>671</v>
      </c>
      <c r="J903" s="17" t="s">
        <v>868</v>
      </c>
      <c r="K903" s="17" t="s">
        <v>908</v>
      </c>
      <c r="L903" s="17">
        <v>92037</v>
      </c>
      <c r="M903" s="17" t="s">
        <v>957</v>
      </c>
      <c r="N903" s="17" t="s">
        <v>4450</v>
      </c>
      <c r="O903" s="17" t="s">
        <v>960</v>
      </c>
      <c r="P903" s="17" t="s">
        <v>965</v>
      </c>
      <c r="Q903" s="17" t="s">
        <v>4451</v>
      </c>
      <c r="R903" s="17">
        <v>104.85</v>
      </c>
      <c r="S903" s="17">
        <v>1</v>
      </c>
      <c r="T903" s="17" t="s">
        <v>1219</v>
      </c>
      <c r="U903" s="17" t="s">
        <v>3264</v>
      </c>
      <c r="V903" s="17">
        <v>0</v>
      </c>
      <c r="W903" s="17" t="s">
        <v>1020</v>
      </c>
      <c r="X903" s="17">
        <v>50.328000000000003</v>
      </c>
      <c r="Y903" s="17">
        <v>2</v>
      </c>
      <c r="Z903" s="17">
        <v>2016</v>
      </c>
      <c r="AA903" s="17" t="s">
        <v>18</v>
      </c>
      <c r="AB903" s="17" t="s">
        <v>1021</v>
      </c>
    </row>
    <row r="904" spans="1:28" x14ac:dyDescent="0.25">
      <c r="A904" s="17">
        <v>9168</v>
      </c>
      <c r="B904" s="17" t="s">
        <v>4522</v>
      </c>
      <c r="C904" s="19">
        <v>42545</v>
      </c>
      <c r="D904" s="19">
        <v>42547</v>
      </c>
      <c r="E904" s="17" t="s">
        <v>4</v>
      </c>
      <c r="F904" s="17" t="s">
        <v>4523</v>
      </c>
      <c r="G904" s="17" t="s">
        <v>445</v>
      </c>
      <c r="H904" s="17" t="s">
        <v>8</v>
      </c>
      <c r="I904" s="17" t="s">
        <v>671</v>
      </c>
      <c r="J904" s="17" t="s">
        <v>868</v>
      </c>
      <c r="K904" s="17" t="s">
        <v>908</v>
      </c>
      <c r="L904" s="17">
        <v>92037</v>
      </c>
      <c r="M904" s="17" t="s">
        <v>957</v>
      </c>
      <c r="N904" s="17" t="s">
        <v>3151</v>
      </c>
      <c r="O904" s="17" t="s">
        <v>960</v>
      </c>
      <c r="P904" s="17" t="s">
        <v>973</v>
      </c>
      <c r="Q904" s="17" t="s">
        <v>3152</v>
      </c>
      <c r="R904" s="17">
        <v>241.44</v>
      </c>
      <c r="S904" s="17">
        <v>3</v>
      </c>
      <c r="T904" s="17" t="s">
        <v>3153</v>
      </c>
      <c r="U904" s="17" t="s">
        <v>3154</v>
      </c>
      <c r="V904" s="17">
        <v>0</v>
      </c>
      <c r="W904" s="17" t="s">
        <v>1020</v>
      </c>
      <c r="X904" s="17">
        <v>72.432000000000002</v>
      </c>
      <c r="Y904" s="17">
        <v>2</v>
      </c>
      <c r="Z904" s="17">
        <v>2016</v>
      </c>
      <c r="AA904" s="17" t="s">
        <v>18</v>
      </c>
      <c r="AB904" s="17" t="s">
        <v>1021</v>
      </c>
    </row>
    <row r="905" spans="1:28" x14ac:dyDescent="0.25">
      <c r="A905" s="17">
        <v>9687</v>
      </c>
      <c r="B905" s="17" t="s">
        <v>4524</v>
      </c>
      <c r="C905" s="19">
        <v>42885</v>
      </c>
      <c r="D905" s="19">
        <v>42889</v>
      </c>
      <c r="E905" s="17" t="s">
        <v>5</v>
      </c>
      <c r="F905" s="17" t="s">
        <v>4525</v>
      </c>
      <c r="G905" s="17" t="s">
        <v>378</v>
      </c>
      <c r="H905" s="17" t="s">
        <v>8</v>
      </c>
      <c r="I905" s="17" t="s">
        <v>671</v>
      </c>
      <c r="J905" s="17" t="s">
        <v>868</v>
      </c>
      <c r="K905" s="17" t="s">
        <v>908</v>
      </c>
      <c r="L905" s="17">
        <v>92037</v>
      </c>
      <c r="M905" s="17" t="s">
        <v>957</v>
      </c>
      <c r="N905" s="17" t="s">
        <v>4526</v>
      </c>
      <c r="O905" s="17" t="s">
        <v>960</v>
      </c>
      <c r="P905" s="17" t="s">
        <v>1032</v>
      </c>
      <c r="Q905" s="17" t="s">
        <v>4527</v>
      </c>
      <c r="R905" s="17">
        <v>35.1</v>
      </c>
      <c r="S905" s="17">
        <v>6</v>
      </c>
      <c r="T905" s="17" t="s">
        <v>4528</v>
      </c>
      <c r="U905" s="17" t="s">
        <v>4529</v>
      </c>
      <c r="V905" s="17">
        <v>0</v>
      </c>
      <c r="W905" s="17" t="s">
        <v>1020</v>
      </c>
      <c r="X905" s="17">
        <v>10.179</v>
      </c>
      <c r="Y905" s="17">
        <v>4</v>
      </c>
      <c r="Z905" s="17">
        <v>2017</v>
      </c>
      <c r="AA905" s="17" t="s">
        <v>20</v>
      </c>
      <c r="AB905" s="17" t="s">
        <v>1036</v>
      </c>
    </row>
    <row r="906" spans="1:28" x14ac:dyDescent="0.25">
      <c r="A906" s="17">
        <v>9743</v>
      </c>
      <c r="B906" s="17" t="s">
        <v>4530</v>
      </c>
      <c r="C906" s="19">
        <v>43067</v>
      </c>
      <c r="D906" s="19">
        <v>43071</v>
      </c>
      <c r="E906" s="17" t="s">
        <v>5</v>
      </c>
      <c r="F906" s="17" t="s">
        <v>2340</v>
      </c>
      <c r="G906" s="17" t="s">
        <v>232</v>
      </c>
      <c r="H906" s="17" t="s">
        <v>8</v>
      </c>
      <c r="I906" s="17" t="s">
        <v>671</v>
      </c>
      <c r="J906" s="17" t="s">
        <v>868</v>
      </c>
      <c r="K906" s="17" t="s">
        <v>908</v>
      </c>
      <c r="L906" s="17">
        <v>92037</v>
      </c>
      <c r="M906" s="17" t="s">
        <v>957</v>
      </c>
      <c r="N906" s="17" t="s">
        <v>4531</v>
      </c>
      <c r="O906" s="17" t="s">
        <v>960</v>
      </c>
      <c r="P906" s="17" t="s">
        <v>1266</v>
      </c>
      <c r="Q906" s="17" t="s">
        <v>4532</v>
      </c>
      <c r="R906" s="17">
        <v>62.65</v>
      </c>
      <c r="S906" s="17">
        <v>5</v>
      </c>
      <c r="T906" s="17" t="s">
        <v>2324</v>
      </c>
      <c r="U906" s="17" t="s">
        <v>4533</v>
      </c>
      <c r="V906" s="17">
        <v>0</v>
      </c>
      <c r="W906" s="17" t="s">
        <v>1020</v>
      </c>
      <c r="X906" s="17">
        <v>29.445499999999999</v>
      </c>
      <c r="Y906" s="17">
        <v>4</v>
      </c>
      <c r="Z906" s="17">
        <v>2017</v>
      </c>
      <c r="AA906" s="17" t="s">
        <v>21</v>
      </c>
      <c r="AB906" s="17" t="s">
        <v>1036</v>
      </c>
    </row>
    <row r="907" spans="1:28" x14ac:dyDescent="0.25">
      <c r="A907" s="17">
        <v>266</v>
      </c>
      <c r="B907" s="17" t="s">
        <v>4534</v>
      </c>
      <c r="C907" s="19">
        <v>42318</v>
      </c>
      <c r="D907" s="19">
        <v>42323</v>
      </c>
      <c r="E907" s="17" t="s">
        <v>5</v>
      </c>
      <c r="F907" s="17" t="s">
        <v>4077</v>
      </c>
      <c r="G907" s="17" t="s">
        <v>971</v>
      </c>
      <c r="H907" s="17" t="s">
        <v>8</v>
      </c>
      <c r="I907" s="17" t="s">
        <v>671</v>
      </c>
      <c r="J907" s="17" t="s">
        <v>4535</v>
      </c>
      <c r="K907" s="17" t="s">
        <v>908</v>
      </c>
      <c r="L907" s="17">
        <v>94513</v>
      </c>
      <c r="M907" s="17" t="s">
        <v>957</v>
      </c>
      <c r="N907" s="17" t="s">
        <v>4487</v>
      </c>
      <c r="O907" s="17" t="s">
        <v>961</v>
      </c>
      <c r="P907" s="17" t="s">
        <v>962</v>
      </c>
      <c r="Q907" s="17" t="s">
        <v>4488</v>
      </c>
      <c r="R907" s="17">
        <v>79.900000000000006</v>
      </c>
      <c r="S907" s="17">
        <v>2</v>
      </c>
      <c r="T907" s="17" t="s">
        <v>4489</v>
      </c>
      <c r="U907" s="17" t="s">
        <v>4536</v>
      </c>
      <c r="V907" s="17">
        <v>0</v>
      </c>
      <c r="W907" s="17" t="s">
        <v>1020</v>
      </c>
      <c r="X907" s="17">
        <v>35.155999999999999</v>
      </c>
      <c r="Y907" s="17">
        <v>5</v>
      </c>
      <c r="Z907" s="17">
        <v>2015</v>
      </c>
      <c r="AA907" s="17" t="s">
        <v>21</v>
      </c>
      <c r="AB907" s="17" t="s">
        <v>1061</v>
      </c>
    </row>
    <row r="908" spans="1:28" x14ac:dyDescent="0.25">
      <c r="A908" s="17">
        <v>325</v>
      </c>
      <c r="B908" s="17" t="s">
        <v>4537</v>
      </c>
      <c r="C908" s="19">
        <v>42483</v>
      </c>
      <c r="D908" s="19">
        <v>42487</v>
      </c>
      <c r="E908" s="17" t="s">
        <v>5</v>
      </c>
      <c r="F908" s="17" t="s">
        <v>1063</v>
      </c>
      <c r="G908" s="17" t="s">
        <v>980</v>
      </c>
      <c r="H908" s="17" t="s">
        <v>9</v>
      </c>
      <c r="I908" s="17" t="s">
        <v>671</v>
      </c>
      <c r="J908" s="17" t="s">
        <v>769</v>
      </c>
      <c r="K908" s="17" t="s">
        <v>908</v>
      </c>
      <c r="L908" s="17">
        <v>92345</v>
      </c>
      <c r="M908" s="17" t="s">
        <v>957</v>
      </c>
      <c r="N908" s="17" t="s">
        <v>3528</v>
      </c>
      <c r="O908" s="17" t="s">
        <v>961</v>
      </c>
      <c r="P908" s="17" t="s">
        <v>962</v>
      </c>
      <c r="Q908" s="17" t="s">
        <v>3529</v>
      </c>
      <c r="R908" s="17">
        <v>99.99</v>
      </c>
      <c r="S908" s="17">
        <v>1</v>
      </c>
      <c r="T908" s="17" t="s">
        <v>2206</v>
      </c>
      <c r="U908" s="17" t="s">
        <v>4538</v>
      </c>
      <c r="V908" s="17">
        <v>0</v>
      </c>
      <c r="W908" s="17" t="s">
        <v>1020</v>
      </c>
      <c r="X908" s="17">
        <v>34.996499999999997</v>
      </c>
      <c r="Y908" s="17">
        <v>4</v>
      </c>
      <c r="Z908" s="17">
        <v>2016</v>
      </c>
      <c r="AA908" s="17" t="s">
        <v>12</v>
      </c>
      <c r="AB908" s="17" t="s">
        <v>1021</v>
      </c>
    </row>
    <row r="909" spans="1:28" x14ac:dyDescent="0.25">
      <c r="A909" s="17">
        <v>815</v>
      </c>
      <c r="B909" s="17" t="s">
        <v>4539</v>
      </c>
      <c r="C909" s="19">
        <v>42869</v>
      </c>
      <c r="D909" s="19">
        <v>42869</v>
      </c>
      <c r="E909" s="17" t="s">
        <v>3</v>
      </c>
      <c r="F909" s="17" t="s">
        <v>4540</v>
      </c>
      <c r="G909" s="17" t="s">
        <v>514</v>
      </c>
      <c r="H909" s="17" t="s">
        <v>8</v>
      </c>
      <c r="I909" s="17" t="s">
        <v>671</v>
      </c>
      <c r="J909" s="17" t="s">
        <v>873</v>
      </c>
      <c r="K909" s="17" t="s">
        <v>908</v>
      </c>
      <c r="L909" s="17">
        <v>92704</v>
      </c>
      <c r="M909" s="17" t="s">
        <v>957</v>
      </c>
      <c r="N909" s="17" t="s">
        <v>3329</v>
      </c>
      <c r="O909" s="17" t="s">
        <v>961</v>
      </c>
      <c r="P909" s="17" t="s">
        <v>962</v>
      </c>
      <c r="Q909" s="17" t="s">
        <v>3330</v>
      </c>
      <c r="R909" s="17">
        <v>1399.93</v>
      </c>
      <c r="S909" s="17">
        <v>7</v>
      </c>
      <c r="T909" s="17" t="s">
        <v>3331</v>
      </c>
      <c r="U909" s="17" t="s">
        <v>4541</v>
      </c>
      <c r="V909" s="17">
        <v>0</v>
      </c>
      <c r="W909" s="17" t="s">
        <v>1020</v>
      </c>
      <c r="X909" s="17">
        <v>601.96990000000005</v>
      </c>
      <c r="Y909" s="17">
        <v>0</v>
      </c>
      <c r="Z909" s="17">
        <v>2017</v>
      </c>
      <c r="AA909" s="17" t="s">
        <v>20</v>
      </c>
      <c r="AB909" s="17" t="s">
        <v>1036</v>
      </c>
    </row>
    <row r="910" spans="1:28" x14ac:dyDescent="0.25">
      <c r="A910" s="17">
        <v>1116</v>
      </c>
      <c r="B910" s="17" t="s">
        <v>4542</v>
      </c>
      <c r="C910" s="19">
        <v>43087</v>
      </c>
      <c r="D910" s="19">
        <v>43092</v>
      </c>
      <c r="E910" s="17" t="s">
        <v>4</v>
      </c>
      <c r="F910" s="17" t="s">
        <v>4543</v>
      </c>
      <c r="G910" s="17" t="s">
        <v>558</v>
      </c>
      <c r="H910" s="17" t="s">
        <v>8</v>
      </c>
      <c r="I910" s="17" t="s">
        <v>671</v>
      </c>
      <c r="J910" s="17" t="s">
        <v>745</v>
      </c>
      <c r="K910" s="17" t="s">
        <v>908</v>
      </c>
      <c r="L910" s="17">
        <v>92024</v>
      </c>
      <c r="M910" s="17" t="s">
        <v>957</v>
      </c>
      <c r="N910" s="17" t="s">
        <v>3685</v>
      </c>
      <c r="O910" s="17" t="s">
        <v>961</v>
      </c>
      <c r="P910" s="17" t="s">
        <v>962</v>
      </c>
      <c r="Q910" s="17" t="s">
        <v>3686</v>
      </c>
      <c r="R910" s="17">
        <v>119.98</v>
      </c>
      <c r="S910" s="17">
        <v>2</v>
      </c>
      <c r="T910" s="17" t="s">
        <v>2153</v>
      </c>
      <c r="U910" s="17" t="s">
        <v>4544</v>
      </c>
      <c r="V910" s="17">
        <v>0</v>
      </c>
      <c r="W910" s="17" t="s">
        <v>1020</v>
      </c>
      <c r="X910" s="17">
        <v>57.590400000000002</v>
      </c>
      <c r="Y910" s="17">
        <v>5</v>
      </c>
      <c r="Z910" s="17">
        <v>2017</v>
      </c>
      <c r="AA910" s="17" t="s">
        <v>14</v>
      </c>
      <c r="AB910" s="17" t="s">
        <v>1036</v>
      </c>
    </row>
    <row r="911" spans="1:28" x14ac:dyDescent="0.25">
      <c r="A911" s="17">
        <v>1415</v>
      </c>
      <c r="B911" s="17" t="s">
        <v>4545</v>
      </c>
      <c r="C911" s="19">
        <v>42763</v>
      </c>
      <c r="D911" s="19">
        <v>42766</v>
      </c>
      <c r="E911" s="17" t="s">
        <v>4</v>
      </c>
      <c r="F911" s="17" t="s">
        <v>4546</v>
      </c>
      <c r="G911" s="17" t="s">
        <v>4547</v>
      </c>
      <c r="H911" s="17" t="s">
        <v>10</v>
      </c>
      <c r="I911" s="17" t="s">
        <v>671</v>
      </c>
      <c r="J911" s="17" t="s">
        <v>4548</v>
      </c>
      <c r="K911" s="17" t="s">
        <v>908</v>
      </c>
      <c r="L911" s="17">
        <v>92627</v>
      </c>
      <c r="M911" s="17" t="s">
        <v>957</v>
      </c>
      <c r="N911" s="17" t="s">
        <v>1575</v>
      </c>
      <c r="O911" s="17" t="s">
        <v>961</v>
      </c>
      <c r="P911" s="17" t="s">
        <v>962</v>
      </c>
      <c r="Q911" s="17" t="s">
        <v>1576</v>
      </c>
      <c r="R911" s="17">
        <v>239.97</v>
      </c>
      <c r="S911" s="17">
        <v>3</v>
      </c>
      <c r="T911" s="17" t="s">
        <v>1448</v>
      </c>
      <c r="U911" s="17" t="s">
        <v>4549</v>
      </c>
      <c r="V911" s="17">
        <v>0</v>
      </c>
      <c r="W911" s="17" t="s">
        <v>1020</v>
      </c>
      <c r="X911" s="17">
        <v>26.396699999999999</v>
      </c>
      <c r="Y911" s="17">
        <v>3</v>
      </c>
      <c r="Z911" s="17">
        <v>2017</v>
      </c>
      <c r="AA911" s="17" t="s">
        <v>16</v>
      </c>
      <c r="AB911" s="17" t="s">
        <v>1036</v>
      </c>
    </row>
    <row r="912" spans="1:28" x14ac:dyDescent="0.25">
      <c r="A912" s="17">
        <v>2001</v>
      </c>
      <c r="B912" s="17" t="s">
        <v>4550</v>
      </c>
      <c r="C912" s="19">
        <v>42836</v>
      </c>
      <c r="D912" s="19">
        <v>42843</v>
      </c>
      <c r="E912" s="17" t="s">
        <v>5</v>
      </c>
      <c r="F912" s="17" t="s">
        <v>4551</v>
      </c>
      <c r="G912" s="17" t="s">
        <v>413</v>
      </c>
      <c r="H912" s="17" t="s">
        <v>8</v>
      </c>
      <c r="I912" s="17" t="s">
        <v>671</v>
      </c>
      <c r="J912" s="17" t="s">
        <v>834</v>
      </c>
      <c r="K912" s="17" t="s">
        <v>908</v>
      </c>
      <c r="L912" s="17">
        <v>91104</v>
      </c>
      <c r="M912" s="17" t="s">
        <v>957</v>
      </c>
      <c r="N912" s="17" t="s">
        <v>4552</v>
      </c>
      <c r="O912" s="17" t="s">
        <v>961</v>
      </c>
      <c r="P912" s="17" t="s">
        <v>962</v>
      </c>
      <c r="Q912" s="17" t="s">
        <v>4553</v>
      </c>
      <c r="R912" s="17">
        <v>199.95</v>
      </c>
      <c r="S912" s="17">
        <v>5</v>
      </c>
      <c r="T912" s="17" t="s">
        <v>2184</v>
      </c>
      <c r="U912" s="17" t="s">
        <v>4554</v>
      </c>
      <c r="V912" s="17">
        <v>0</v>
      </c>
      <c r="W912" s="17" t="s">
        <v>1020</v>
      </c>
      <c r="X912" s="17">
        <v>21.994499999999999</v>
      </c>
      <c r="Y912" s="17">
        <v>7</v>
      </c>
      <c r="Z912" s="17">
        <v>2017</v>
      </c>
      <c r="AA912" s="17" t="s">
        <v>12</v>
      </c>
      <c r="AB912" s="17" t="s">
        <v>1036</v>
      </c>
    </row>
    <row r="913" spans="1:28" x14ac:dyDescent="0.25">
      <c r="A913" s="17">
        <v>2069</v>
      </c>
      <c r="B913" s="17" t="s">
        <v>4555</v>
      </c>
      <c r="C913" s="19">
        <v>42107</v>
      </c>
      <c r="D913" s="19">
        <v>42113</v>
      </c>
      <c r="E913" s="17" t="s">
        <v>5</v>
      </c>
      <c r="F913" s="17" t="s">
        <v>1537</v>
      </c>
      <c r="G913" s="17" t="s">
        <v>668</v>
      </c>
      <c r="H913" s="17" t="s">
        <v>8</v>
      </c>
      <c r="I913" s="17" t="s">
        <v>671</v>
      </c>
      <c r="J913" s="17" t="s">
        <v>845</v>
      </c>
      <c r="K913" s="17" t="s">
        <v>908</v>
      </c>
      <c r="L913" s="17">
        <v>91767</v>
      </c>
      <c r="M913" s="17" t="s">
        <v>957</v>
      </c>
      <c r="N913" s="17" t="s">
        <v>4556</v>
      </c>
      <c r="O913" s="17" t="s">
        <v>961</v>
      </c>
      <c r="P913" s="17" t="s">
        <v>962</v>
      </c>
      <c r="Q913" s="17" t="s">
        <v>4557</v>
      </c>
      <c r="R913" s="17">
        <v>199.96</v>
      </c>
      <c r="S913" s="17">
        <v>4</v>
      </c>
      <c r="T913" s="17" t="s">
        <v>2190</v>
      </c>
      <c r="U913" s="17" t="s">
        <v>4558</v>
      </c>
      <c r="V913" s="17">
        <v>0</v>
      </c>
      <c r="W913" s="17" t="s">
        <v>1020</v>
      </c>
      <c r="X913" s="17">
        <v>69.986000000000004</v>
      </c>
      <c r="Y913" s="17">
        <v>6</v>
      </c>
      <c r="Z913" s="17">
        <v>2015</v>
      </c>
      <c r="AA913" s="17" t="s">
        <v>12</v>
      </c>
      <c r="AB913" s="17" t="s">
        <v>1061</v>
      </c>
    </row>
    <row r="914" spans="1:28" x14ac:dyDescent="0.25">
      <c r="A914" s="17">
        <v>2074</v>
      </c>
      <c r="B914" s="17" t="s">
        <v>4559</v>
      </c>
      <c r="C914" s="19">
        <v>43046</v>
      </c>
      <c r="D914" s="19">
        <v>43051</v>
      </c>
      <c r="E914" s="17" t="s">
        <v>4</v>
      </c>
      <c r="F914" s="17" t="s">
        <v>4265</v>
      </c>
      <c r="G914" s="17" t="s">
        <v>200</v>
      </c>
      <c r="H914" s="17" t="s">
        <v>10</v>
      </c>
      <c r="I914" s="17" t="s">
        <v>671</v>
      </c>
      <c r="J914" s="17" t="s">
        <v>4535</v>
      </c>
      <c r="K914" s="17" t="s">
        <v>908</v>
      </c>
      <c r="L914" s="17">
        <v>94513</v>
      </c>
      <c r="M914" s="17" t="s">
        <v>957</v>
      </c>
      <c r="N914" s="17" t="s">
        <v>4560</v>
      </c>
      <c r="O914" s="17" t="s">
        <v>961</v>
      </c>
      <c r="P914" s="17" t="s">
        <v>962</v>
      </c>
      <c r="Q914" s="17" t="s">
        <v>4561</v>
      </c>
      <c r="R914" s="17">
        <v>59.97</v>
      </c>
      <c r="S914" s="17">
        <v>3</v>
      </c>
      <c r="T914" s="17" t="s">
        <v>3252</v>
      </c>
      <c r="U914" s="17" t="s">
        <v>4562</v>
      </c>
      <c r="V914" s="17">
        <v>0</v>
      </c>
      <c r="W914" s="17" t="s">
        <v>1020</v>
      </c>
      <c r="X914" s="17">
        <v>13.793100000000001</v>
      </c>
      <c r="Y914" s="17">
        <v>5</v>
      </c>
      <c r="Z914" s="17">
        <v>2017</v>
      </c>
      <c r="AA914" s="17" t="s">
        <v>21</v>
      </c>
      <c r="AB914" s="17" t="s">
        <v>1036</v>
      </c>
    </row>
    <row r="915" spans="1:28" x14ac:dyDescent="0.25">
      <c r="A915" s="17">
        <v>2421</v>
      </c>
      <c r="B915" s="17" t="s">
        <v>4563</v>
      </c>
      <c r="C915" s="19">
        <v>43048</v>
      </c>
      <c r="D915" s="19">
        <v>43053</v>
      </c>
      <c r="E915" s="17" t="s">
        <v>5</v>
      </c>
      <c r="F915" s="17" t="s">
        <v>4564</v>
      </c>
      <c r="G915" s="17" t="s">
        <v>435</v>
      </c>
      <c r="H915" s="17" t="s">
        <v>9</v>
      </c>
      <c r="I915" s="17" t="s">
        <v>671</v>
      </c>
      <c r="J915" s="17" t="s">
        <v>4565</v>
      </c>
      <c r="K915" s="17" t="s">
        <v>908</v>
      </c>
      <c r="L915" s="17">
        <v>92236</v>
      </c>
      <c r="M915" s="17" t="s">
        <v>957</v>
      </c>
      <c r="N915" s="17" t="s">
        <v>2204</v>
      </c>
      <c r="O915" s="17" t="s">
        <v>961</v>
      </c>
      <c r="P915" s="17" t="s">
        <v>962</v>
      </c>
      <c r="Q915" s="17" t="s">
        <v>2205</v>
      </c>
      <c r="R915" s="17">
        <v>99.99</v>
      </c>
      <c r="S915" s="17">
        <v>1</v>
      </c>
      <c r="T915" s="17" t="s">
        <v>2206</v>
      </c>
      <c r="U915" s="17" t="s">
        <v>4566</v>
      </c>
      <c r="V915" s="17">
        <v>0</v>
      </c>
      <c r="W915" s="17" t="s">
        <v>1020</v>
      </c>
      <c r="X915" s="17">
        <v>43.995600000000003</v>
      </c>
      <c r="Y915" s="17">
        <v>5</v>
      </c>
      <c r="Z915" s="17">
        <v>2017</v>
      </c>
      <c r="AA915" s="17" t="s">
        <v>21</v>
      </c>
      <c r="AB915" s="17" t="s">
        <v>1036</v>
      </c>
    </row>
    <row r="916" spans="1:28" x14ac:dyDescent="0.25">
      <c r="A916" s="17">
        <v>2536</v>
      </c>
      <c r="B916" s="17" t="s">
        <v>4567</v>
      </c>
      <c r="C916" s="19">
        <v>42253</v>
      </c>
      <c r="D916" s="19">
        <v>42255</v>
      </c>
      <c r="E916" s="17" t="s">
        <v>2</v>
      </c>
      <c r="F916" s="17" t="s">
        <v>4568</v>
      </c>
      <c r="G916" s="17" t="s">
        <v>410</v>
      </c>
      <c r="H916" s="17" t="s">
        <v>9</v>
      </c>
      <c r="I916" s="17" t="s">
        <v>671</v>
      </c>
      <c r="J916" s="17" t="s">
        <v>4569</v>
      </c>
      <c r="K916" s="17" t="s">
        <v>908</v>
      </c>
      <c r="L916" s="17">
        <v>92253</v>
      </c>
      <c r="M916" s="17" t="s">
        <v>957</v>
      </c>
      <c r="N916" s="17" t="s">
        <v>4570</v>
      </c>
      <c r="O916" s="17" t="s">
        <v>961</v>
      </c>
      <c r="P916" s="17" t="s">
        <v>962</v>
      </c>
      <c r="Q916" s="17" t="s">
        <v>4571</v>
      </c>
      <c r="R916" s="17">
        <v>46.32</v>
      </c>
      <c r="S916" s="17">
        <v>4</v>
      </c>
      <c r="T916" s="17" t="s">
        <v>4096</v>
      </c>
      <c r="U916" s="17" t="s">
        <v>4572</v>
      </c>
      <c r="V916" s="17">
        <v>0</v>
      </c>
      <c r="W916" s="17" t="s">
        <v>1020</v>
      </c>
      <c r="X916" s="17">
        <v>18.064800000000002</v>
      </c>
      <c r="Y916" s="17">
        <v>2</v>
      </c>
      <c r="Z916" s="17">
        <v>2015</v>
      </c>
      <c r="AA916" s="17" t="s">
        <v>23</v>
      </c>
      <c r="AB916" s="17" t="s">
        <v>1061</v>
      </c>
    </row>
    <row r="917" spans="1:28" x14ac:dyDescent="0.25">
      <c r="A917" s="17">
        <v>3209</v>
      </c>
      <c r="B917" s="17" t="s">
        <v>4573</v>
      </c>
      <c r="C917" s="19">
        <v>42378</v>
      </c>
      <c r="D917" s="19">
        <v>42384</v>
      </c>
      <c r="E917" s="17" t="s">
        <v>5</v>
      </c>
      <c r="F917" s="17" t="s">
        <v>2310</v>
      </c>
      <c r="G917" s="17" t="s">
        <v>390</v>
      </c>
      <c r="H917" s="17" t="s">
        <v>9</v>
      </c>
      <c r="I917" s="17" t="s">
        <v>671</v>
      </c>
      <c r="J917" s="17" t="s">
        <v>4574</v>
      </c>
      <c r="K917" s="17" t="s">
        <v>908</v>
      </c>
      <c r="L917" s="17">
        <v>93727</v>
      </c>
      <c r="M917" s="17" t="s">
        <v>957</v>
      </c>
      <c r="N917" s="17" t="s">
        <v>2003</v>
      </c>
      <c r="O917" s="17" t="s">
        <v>961</v>
      </c>
      <c r="P917" s="17" t="s">
        <v>962</v>
      </c>
      <c r="Q917" s="17" t="s">
        <v>2004</v>
      </c>
      <c r="R917" s="17">
        <v>349.95</v>
      </c>
      <c r="S917" s="17">
        <v>5</v>
      </c>
      <c r="T917" s="17" t="s">
        <v>2005</v>
      </c>
      <c r="U917" s="17" t="s">
        <v>4575</v>
      </c>
      <c r="V917" s="17">
        <v>0</v>
      </c>
      <c r="W917" s="17" t="s">
        <v>1020</v>
      </c>
      <c r="X917" s="17">
        <v>118.983</v>
      </c>
      <c r="Y917" s="17">
        <v>6</v>
      </c>
      <c r="Z917" s="17">
        <v>2016</v>
      </c>
      <c r="AA917" s="17" t="s">
        <v>16</v>
      </c>
      <c r="AB917" s="17" t="s">
        <v>1021</v>
      </c>
    </row>
    <row r="918" spans="1:28" x14ac:dyDescent="0.25">
      <c r="A918" s="17">
        <v>3217</v>
      </c>
      <c r="B918" s="17" t="s">
        <v>4576</v>
      </c>
      <c r="C918" s="19">
        <v>41772</v>
      </c>
      <c r="D918" s="19">
        <v>41776</v>
      </c>
      <c r="E918" s="17" t="s">
        <v>5</v>
      </c>
      <c r="F918" s="17" t="s">
        <v>4148</v>
      </c>
      <c r="G918" s="17" t="s">
        <v>479</v>
      </c>
      <c r="H918" s="17" t="s">
        <v>8</v>
      </c>
      <c r="I918" s="17" t="s">
        <v>671</v>
      </c>
      <c r="J918" s="17" t="s">
        <v>823</v>
      </c>
      <c r="K918" s="17" t="s">
        <v>908</v>
      </c>
      <c r="L918" s="17">
        <v>94601</v>
      </c>
      <c r="M918" s="17" t="s">
        <v>957</v>
      </c>
      <c r="N918" s="17" t="s">
        <v>4556</v>
      </c>
      <c r="O918" s="17" t="s">
        <v>961</v>
      </c>
      <c r="P918" s="17" t="s">
        <v>962</v>
      </c>
      <c r="Q918" s="17" t="s">
        <v>4557</v>
      </c>
      <c r="R918" s="17">
        <v>149.97</v>
      </c>
      <c r="S918" s="17">
        <v>3</v>
      </c>
      <c r="T918" s="17" t="s">
        <v>2190</v>
      </c>
      <c r="U918" s="17" t="s">
        <v>4577</v>
      </c>
      <c r="V918" s="17">
        <v>0</v>
      </c>
      <c r="W918" s="17" t="s">
        <v>1020</v>
      </c>
      <c r="X918" s="17">
        <v>52.4895</v>
      </c>
      <c r="Y918" s="17">
        <v>4</v>
      </c>
      <c r="Z918" s="17">
        <v>2014</v>
      </c>
      <c r="AA918" s="17" t="s">
        <v>20</v>
      </c>
      <c r="AB918" s="17" t="s">
        <v>1079</v>
      </c>
    </row>
    <row r="919" spans="1:28" x14ac:dyDescent="0.25">
      <c r="A919" s="17">
        <v>3272</v>
      </c>
      <c r="B919" s="17" t="s">
        <v>4578</v>
      </c>
      <c r="C919" s="19">
        <v>42365</v>
      </c>
      <c r="D919" s="19">
        <v>42367</v>
      </c>
      <c r="E919" s="17" t="s">
        <v>4</v>
      </c>
      <c r="F919" s="17" t="s">
        <v>4579</v>
      </c>
      <c r="G919" s="17" t="s">
        <v>373</v>
      </c>
      <c r="H919" s="17" t="s">
        <v>9</v>
      </c>
      <c r="I919" s="17" t="s">
        <v>671</v>
      </c>
      <c r="J919" s="17" t="s">
        <v>4580</v>
      </c>
      <c r="K919" s="17" t="s">
        <v>908</v>
      </c>
      <c r="L919" s="17">
        <v>93277</v>
      </c>
      <c r="M919" s="17" t="s">
        <v>957</v>
      </c>
      <c r="N919" s="17" t="s">
        <v>3562</v>
      </c>
      <c r="O919" s="17" t="s">
        <v>961</v>
      </c>
      <c r="P919" s="17" t="s">
        <v>962</v>
      </c>
      <c r="Q919" s="17" t="s">
        <v>3563</v>
      </c>
      <c r="R919" s="17">
        <v>7.92</v>
      </c>
      <c r="S919" s="17">
        <v>8</v>
      </c>
      <c r="T919" s="17" t="s">
        <v>3564</v>
      </c>
      <c r="U919" s="17" t="s">
        <v>4581</v>
      </c>
      <c r="V919" s="17">
        <v>0</v>
      </c>
      <c r="W919" s="17" t="s">
        <v>1020</v>
      </c>
      <c r="X919" s="17">
        <v>3.4847999999999999</v>
      </c>
      <c r="Y919" s="17">
        <v>2</v>
      </c>
      <c r="Z919" s="17">
        <v>2015</v>
      </c>
      <c r="AA919" s="17" t="s">
        <v>14</v>
      </c>
      <c r="AB919" s="17" t="s">
        <v>1061</v>
      </c>
    </row>
    <row r="920" spans="1:28" x14ac:dyDescent="0.25">
      <c r="A920" s="17">
        <v>3290</v>
      </c>
      <c r="B920" s="17" t="s">
        <v>4582</v>
      </c>
      <c r="C920" s="19">
        <v>42351</v>
      </c>
      <c r="D920" s="19">
        <v>42353</v>
      </c>
      <c r="E920" s="17" t="s">
        <v>2</v>
      </c>
      <c r="F920" s="17" t="s">
        <v>2852</v>
      </c>
      <c r="G920" s="17" t="s">
        <v>2853</v>
      </c>
      <c r="H920" s="17" t="s">
        <v>8</v>
      </c>
      <c r="I920" s="17" t="s">
        <v>671</v>
      </c>
      <c r="J920" s="17" t="s">
        <v>4583</v>
      </c>
      <c r="K920" s="17" t="s">
        <v>908</v>
      </c>
      <c r="L920" s="17">
        <v>92592</v>
      </c>
      <c r="M920" s="17" t="s">
        <v>957</v>
      </c>
      <c r="N920" s="17" t="s">
        <v>3625</v>
      </c>
      <c r="O920" s="17" t="s">
        <v>961</v>
      </c>
      <c r="P920" s="17" t="s">
        <v>962</v>
      </c>
      <c r="Q920" s="17" t="s">
        <v>3626</v>
      </c>
      <c r="R920" s="17">
        <v>248.85</v>
      </c>
      <c r="S920" s="17">
        <v>5</v>
      </c>
      <c r="T920" s="17" t="s">
        <v>3627</v>
      </c>
      <c r="U920" s="17" t="s">
        <v>4584</v>
      </c>
      <c r="V920" s="17">
        <v>0</v>
      </c>
      <c r="W920" s="17" t="s">
        <v>1020</v>
      </c>
      <c r="X920" s="17">
        <v>27.3735</v>
      </c>
      <c r="Y920" s="17">
        <v>2</v>
      </c>
      <c r="Z920" s="17">
        <v>2015</v>
      </c>
      <c r="AA920" s="17" t="s">
        <v>14</v>
      </c>
      <c r="AB920" s="17" t="s">
        <v>1061</v>
      </c>
    </row>
    <row r="921" spans="1:28" x14ac:dyDescent="0.25">
      <c r="A921" s="17">
        <v>3291</v>
      </c>
      <c r="B921" s="17" t="s">
        <v>4582</v>
      </c>
      <c r="C921" s="19">
        <v>42351</v>
      </c>
      <c r="D921" s="19">
        <v>42353</v>
      </c>
      <c r="E921" s="17" t="s">
        <v>2</v>
      </c>
      <c r="F921" s="17" t="s">
        <v>2852</v>
      </c>
      <c r="G921" s="17" t="s">
        <v>2853</v>
      </c>
      <c r="H921" s="17" t="s">
        <v>8</v>
      </c>
      <c r="I921" s="17" t="s">
        <v>671</v>
      </c>
      <c r="J921" s="17" t="s">
        <v>4583</v>
      </c>
      <c r="K921" s="17" t="s">
        <v>908</v>
      </c>
      <c r="L921" s="17">
        <v>92592</v>
      </c>
      <c r="M921" s="17" t="s">
        <v>957</v>
      </c>
      <c r="N921" s="17" t="s">
        <v>1734</v>
      </c>
      <c r="O921" s="17" t="s">
        <v>961</v>
      </c>
      <c r="P921" s="17" t="s">
        <v>962</v>
      </c>
      <c r="Q921" s="17" t="s">
        <v>1735</v>
      </c>
      <c r="R921" s="17">
        <v>36.24</v>
      </c>
      <c r="S921" s="17">
        <v>1</v>
      </c>
      <c r="T921" s="17" t="s">
        <v>1736</v>
      </c>
      <c r="U921" s="17" t="s">
        <v>1737</v>
      </c>
      <c r="V921" s="17">
        <v>0</v>
      </c>
      <c r="W921" s="17" t="s">
        <v>1020</v>
      </c>
      <c r="X921" s="17">
        <v>15.220800000000001</v>
      </c>
      <c r="Y921" s="17">
        <v>2</v>
      </c>
      <c r="Z921" s="17">
        <v>2015</v>
      </c>
      <c r="AA921" s="17" t="s">
        <v>14</v>
      </c>
      <c r="AB921" s="17" t="s">
        <v>1061</v>
      </c>
    </row>
    <row r="922" spans="1:28" x14ac:dyDescent="0.25">
      <c r="A922" s="17">
        <v>5637</v>
      </c>
      <c r="B922" s="17" t="s">
        <v>4585</v>
      </c>
      <c r="C922" s="19">
        <v>42981</v>
      </c>
      <c r="D922" s="19">
        <v>42986</v>
      </c>
      <c r="E922" s="17" t="s">
        <v>5</v>
      </c>
      <c r="F922" s="17" t="s">
        <v>1692</v>
      </c>
      <c r="G922" s="17" t="s">
        <v>567</v>
      </c>
      <c r="H922" s="17" t="s">
        <v>10</v>
      </c>
      <c r="I922" s="17" t="s">
        <v>671</v>
      </c>
      <c r="J922" s="17" t="s">
        <v>4586</v>
      </c>
      <c r="K922" s="17" t="s">
        <v>908</v>
      </c>
      <c r="L922" s="17">
        <v>91941</v>
      </c>
      <c r="M922" s="17" t="s">
        <v>957</v>
      </c>
      <c r="N922" s="17" t="s">
        <v>2195</v>
      </c>
      <c r="O922" s="17" t="s">
        <v>961</v>
      </c>
      <c r="P922" s="17" t="s">
        <v>962</v>
      </c>
      <c r="Q922" s="17" t="s">
        <v>2196</v>
      </c>
      <c r="R922" s="17">
        <v>284.97000000000003</v>
      </c>
      <c r="S922" s="17">
        <v>3</v>
      </c>
      <c r="T922" s="17" t="s">
        <v>2197</v>
      </c>
      <c r="U922" s="17" t="s">
        <v>4587</v>
      </c>
      <c r="V922" s="17">
        <v>0</v>
      </c>
      <c r="W922" s="17" t="s">
        <v>1020</v>
      </c>
      <c r="X922" s="17">
        <v>85.491</v>
      </c>
      <c r="Y922" s="17">
        <v>5</v>
      </c>
      <c r="Z922" s="17">
        <v>2017</v>
      </c>
      <c r="AA922" s="17" t="s">
        <v>23</v>
      </c>
      <c r="AB922" s="17" t="s">
        <v>1036</v>
      </c>
    </row>
    <row r="923" spans="1:28" x14ac:dyDescent="0.25">
      <c r="A923" s="17">
        <v>6805</v>
      </c>
      <c r="B923" s="17" t="s">
        <v>4588</v>
      </c>
      <c r="C923" s="19">
        <v>41917</v>
      </c>
      <c r="D923" s="19">
        <v>41918</v>
      </c>
      <c r="E923" s="17" t="s">
        <v>2</v>
      </c>
      <c r="F923" s="17" t="s">
        <v>3442</v>
      </c>
      <c r="G923" s="17" t="s">
        <v>377</v>
      </c>
      <c r="H923" s="17" t="s">
        <v>8</v>
      </c>
      <c r="I923" s="17" t="s">
        <v>671</v>
      </c>
      <c r="J923" s="17" t="s">
        <v>845</v>
      </c>
      <c r="K923" s="17" t="s">
        <v>908</v>
      </c>
      <c r="L923" s="17">
        <v>91767</v>
      </c>
      <c r="M923" s="17" t="s">
        <v>957</v>
      </c>
      <c r="N923" s="17" t="s">
        <v>4556</v>
      </c>
      <c r="O923" s="17" t="s">
        <v>961</v>
      </c>
      <c r="P923" s="17" t="s">
        <v>962</v>
      </c>
      <c r="Q923" s="17" t="s">
        <v>4557</v>
      </c>
      <c r="R923" s="17">
        <v>99.98</v>
      </c>
      <c r="S923" s="17">
        <v>2</v>
      </c>
      <c r="T923" s="17" t="s">
        <v>2190</v>
      </c>
      <c r="U923" s="17" t="s">
        <v>4589</v>
      </c>
      <c r="V923" s="17">
        <v>0</v>
      </c>
      <c r="W923" s="17" t="s">
        <v>1020</v>
      </c>
      <c r="X923" s="17">
        <v>34.993000000000002</v>
      </c>
      <c r="Y923" s="17">
        <v>1</v>
      </c>
      <c r="Z923" s="17">
        <v>2014</v>
      </c>
      <c r="AA923" s="17" t="s">
        <v>22</v>
      </c>
      <c r="AB923" s="17" t="s">
        <v>1079</v>
      </c>
    </row>
    <row r="924" spans="1:28" x14ac:dyDescent="0.25">
      <c r="A924" s="17">
        <v>6835</v>
      </c>
      <c r="B924" s="17" t="s">
        <v>4590</v>
      </c>
      <c r="C924" s="19">
        <v>42694</v>
      </c>
      <c r="D924" s="19">
        <v>42698</v>
      </c>
      <c r="E924" s="17" t="s">
        <v>5</v>
      </c>
      <c r="F924" s="17" t="s">
        <v>1787</v>
      </c>
      <c r="G924" s="17" t="s">
        <v>107</v>
      </c>
      <c r="H924" s="17" t="s">
        <v>9</v>
      </c>
      <c r="I924" s="17" t="s">
        <v>671</v>
      </c>
      <c r="J924" s="17" t="s">
        <v>4591</v>
      </c>
      <c r="K924" s="17" t="s">
        <v>908</v>
      </c>
      <c r="L924" s="17">
        <v>90640</v>
      </c>
      <c r="M924" s="17" t="s">
        <v>957</v>
      </c>
      <c r="N924" s="17" t="s">
        <v>4592</v>
      </c>
      <c r="O924" s="17" t="s">
        <v>961</v>
      </c>
      <c r="P924" s="17" t="s">
        <v>962</v>
      </c>
      <c r="Q924" s="17" t="s">
        <v>4593</v>
      </c>
      <c r="R924" s="17">
        <v>27.88</v>
      </c>
      <c r="S924" s="17">
        <v>2</v>
      </c>
      <c r="T924" s="17" t="s">
        <v>4594</v>
      </c>
      <c r="U924" s="17" t="s">
        <v>4595</v>
      </c>
      <c r="V924" s="17">
        <v>0</v>
      </c>
      <c r="W924" s="17" t="s">
        <v>1020</v>
      </c>
      <c r="X924" s="17">
        <v>3.9032</v>
      </c>
      <c r="Y924" s="17">
        <v>4</v>
      </c>
      <c r="Z924" s="17">
        <v>2016</v>
      </c>
      <c r="AA924" s="17" t="s">
        <v>21</v>
      </c>
      <c r="AB924" s="17" t="s">
        <v>1021</v>
      </c>
    </row>
    <row r="925" spans="1:28" x14ac:dyDescent="0.25">
      <c r="A925" s="17">
        <v>7048</v>
      </c>
      <c r="B925" s="17" t="s">
        <v>4596</v>
      </c>
      <c r="C925" s="19">
        <v>41737</v>
      </c>
      <c r="D925" s="19">
        <v>41741</v>
      </c>
      <c r="E925" s="17" t="s">
        <v>5</v>
      </c>
      <c r="F925" s="17" t="s">
        <v>3417</v>
      </c>
      <c r="G925" s="17" t="s">
        <v>972</v>
      </c>
      <c r="H925" s="17" t="s">
        <v>10</v>
      </c>
      <c r="I925" s="17" t="s">
        <v>671</v>
      </c>
      <c r="J925" s="17" t="s">
        <v>722</v>
      </c>
      <c r="K925" s="17" t="s">
        <v>908</v>
      </c>
      <c r="L925" s="17">
        <v>94521</v>
      </c>
      <c r="M925" s="17" t="s">
        <v>957</v>
      </c>
      <c r="N925" s="17" t="s">
        <v>3528</v>
      </c>
      <c r="O925" s="17" t="s">
        <v>961</v>
      </c>
      <c r="P925" s="17" t="s">
        <v>962</v>
      </c>
      <c r="Q925" s="17" t="s">
        <v>3529</v>
      </c>
      <c r="R925" s="17">
        <v>399.96</v>
      </c>
      <c r="S925" s="17">
        <v>4</v>
      </c>
      <c r="T925" s="17" t="s">
        <v>2206</v>
      </c>
      <c r="U925" s="17" t="s">
        <v>4597</v>
      </c>
      <c r="V925" s="17">
        <v>0</v>
      </c>
      <c r="W925" s="17" t="s">
        <v>1020</v>
      </c>
      <c r="X925" s="17">
        <v>139.98599999999999</v>
      </c>
      <c r="Y925" s="17">
        <v>4</v>
      </c>
      <c r="Z925" s="17">
        <v>2014</v>
      </c>
      <c r="AA925" s="17" t="s">
        <v>12</v>
      </c>
      <c r="AB925" s="17" t="s">
        <v>1079</v>
      </c>
    </row>
    <row r="926" spans="1:28" x14ac:dyDescent="0.25">
      <c r="A926" s="17">
        <v>7054</v>
      </c>
      <c r="B926" s="17" t="s">
        <v>4598</v>
      </c>
      <c r="C926" s="19">
        <v>42715</v>
      </c>
      <c r="D926" s="19">
        <v>42715</v>
      </c>
      <c r="E926" s="17" t="s">
        <v>3</v>
      </c>
      <c r="F926" s="17" t="s">
        <v>1233</v>
      </c>
      <c r="G926" s="17" t="s">
        <v>665</v>
      </c>
      <c r="H926" s="17" t="s">
        <v>8</v>
      </c>
      <c r="I926" s="17" t="s">
        <v>671</v>
      </c>
      <c r="J926" s="17" t="s">
        <v>679</v>
      </c>
      <c r="K926" s="17" t="s">
        <v>908</v>
      </c>
      <c r="L926" s="17">
        <v>92804</v>
      </c>
      <c r="M926" s="17" t="s">
        <v>957</v>
      </c>
      <c r="N926" s="17" t="s">
        <v>2134</v>
      </c>
      <c r="O926" s="17" t="s">
        <v>961</v>
      </c>
      <c r="P926" s="17" t="s">
        <v>962</v>
      </c>
      <c r="Q926" s="17" t="s">
        <v>2135</v>
      </c>
      <c r="R926" s="17">
        <v>119.96</v>
      </c>
      <c r="S926" s="17">
        <v>4</v>
      </c>
      <c r="T926" s="17" t="s">
        <v>1957</v>
      </c>
      <c r="U926" s="17" t="s">
        <v>4599</v>
      </c>
      <c r="V926" s="17">
        <v>0</v>
      </c>
      <c r="W926" s="17" t="s">
        <v>1020</v>
      </c>
      <c r="X926" s="17">
        <v>25.191600000000001</v>
      </c>
      <c r="Y926" s="17">
        <v>0</v>
      </c>
      <c r="Z926" s="17">
        <v>2016</v>
      </c>
      <c r="AA926" s="17" t="s">
        <v>14</v>
      </c>
      <c r="AB926" s="17" t="s">
        <v>1021</v>
      </c>
    </row>
    <row r="927" spans="1:28" x14ac:dyDescent="0.25">
      <c r="A927" s="17">
        <v>7307</v>
      </c>
      <c r="B927" s="17" t="s">
        <v>4600</v>
      </c>
      <c r="C927" s="19">
        <v>42679</v>
      </c>
      <c r="D927" s="19">
        <v>42681</v>
      </c>
      <c r="E927" s="17" t="s">
        <v>4</v>
      </c>
      <c r="F927" s="17" t="s">
        <v>1920</v>
      </c>
      <c r="G927" s="17" t="s">
        <v>409</v>
      </c>
      <c r="H927" s="17" t="s">
        <v>8</v>
      </c>
      <c r="I927" s="17" t="s">
        <v>671</v>
      </c>
      <c r="J927" s="17" t="s">
        <v>870</v>
      </c>
      <c r="K927" s="17" t="s">
        <v>908</v>
      </c>
      <c r="L927" s="17">
        <v>95123</v>
      </c>
      <c r="M927" s="17" t="s">
        <v>957</v>
      </c>
      <c r="N927" s="17" t="s">
        <v>4414</v>
      </c>
      <c r="O927" s="17" t="s">
        <v>961</v>
      </c>
      <c r="P927" s="17" t="s">
        <v>962</v>
      </c>
      <c r="Q927" s="17" t="s">
        <v>4415</v>
      </c>
      <c r="R927" s="17">
        <v>72</v>
      </c>
      <c r="S927" s="17">
        <v>4</v>
      </c>
      <c r="T927" s="17" t="s">
        <v>4416</v>
      </c>
      <c r="U927" s="17" t="s">
        <v>4601</v>
      </c>
      <c r="V927" s="17">
        <v>0</v>
      </c>
      <c r="W927" s="17" t="s">
        <v>1020</v>
      </c>
      <c r="X927" s="17">
        <v>12.96</v>
      </c>
      <c r="Y927" s="17">
        <v>2</v>
      </c>
      <c r="Z927" s="17">
        <v>2016</v>
      </c>
      <c r="AA927" s="17" t="s">
        <v>21</v>
      </c>
      <c r="AB927" s="17" t="s">
        <v>1021</v>
      </c>
    </row>
    <row r="928" spans="1:28" x14ac:dyDescent="0.25">
      <c r="A928" s="17">
        <v>7352</v>
      </c>
      <c r="B928" s="17" t="s">
        <v>4602</v>
      </c>
      <c r="C928" s="19">
        <v>43049</v>
      </c>
      <c r="D928" s="19">
        <v>43055</v>
      </c>
      <c r="E928" s="17" t="s">
        <v>5</v>
      </c>
      <c r="F928" s="17" t="s">
        <v>4603</v>
      </c>
      <c r="G928" s="17" t="s">
        <v>265</v>
      </c>
      <c r="H928" s="17" t="s">
        <v>8</v>
      </c>
      <c r="I928" s="17" t="s">
        <v>671</v>
      </c>
      <c r="J928" s="17" t="s">
        <v>812</v>
      </c>
      <c r="K928" s="17" t="s">
        <v>908</v>
      </c>
      <c r="L928" s="17">
        <v>95351</v>
      </c>
      <c r="M928" s="17" t="s">
        <v>957</v>
      </c>
      <c r="N928" s="17" t="s">
        <v>3944</v>
      </c>
      <c r="O928" s="17" t="s">
        <v>961</v>
      </c>
      <c r="P928" s="17" t="s">
        <v>962</v>
      </c>
      <c r="Q928" s="17" t="s">
        <v>3945</v>
      </c>
      <c r="R928" s="17">
        <v>111.79</v>
      </c>
      <c r="S928" s="17">
        <v>7</v>
      </c>
      <c r="T928" s="17" t="s">
        <v>3946</v>
      </c>
      <c r="U928" s="17" t="s">
        <v>4604</v>
      </c>
      <c r="V928" s="17">
        <v>0</v>
      </c>
      <c r="W928" s="17" t="s">
        <v>1020</v>
      </c>
      <c r="X928" s="17">
        <v>43.598100000000002</v>
      </c>
      <c r="Y928" s="17">
        <v>6</v>
      </c>
      <c r="Z928" s="17">
        <v>2017</v>
      </c>
      <c r="AA928" s="17" t="s">
        <v>21</v>
      </c>
      <c r="AB928" s="17" t="s">
        <v>1036</v>
      </c>
    </row>
    <row r="929" spans="1:28" x14ac:dyDescent="0.25">
      <c r="A929" s="17">
        <v>7501</v>
      </c>
      <c r="B929" s="17" t="s">
        <v>4605</v>
      </c>
      <c r="C929" s="19">
        <v>42930</v>
      </c>
      <c r="D929" s="19">
        <v>42934</v>
      </c>
      <c r="E929" s="17" t="s">
        <v>5</v>
      </c>
      <c r="F929" s="17" t="s">
        <v>4307</v>
      </c>
      <c r="G929" s="17" t="s">
        <v>635</v>
      </c>
      <c r="H929" s="17" t="s">
        <v>8</v>
      </c>
      <c r="I929" s="17" t="s">
        <v>671</v>
      </c>
      <c r="J929" s="17" t="s">
        <v>4606</v>
      </c>
      <c r="K929" s="17" t="s">
        <v>908</v>
      </c>
      <c r="L929" s="17">
        <v>92683</v>
      </c>
      <c r="M929" s="17" t="s">
        <v>957</v>
      </c>
      <c r="N929" s="17" t="s">
        <v>4607</v>
      </c>
      <c r="O929" s="17" t="s">
        <v>961</v>
      </c>
      <c r="P929" s="17" t="s">
        <v>962</v>
      </c>
      <c r="Q929" s="17" t="s">
        <v>4608</v>
      </c>
      <c r="R929" s="17">
        <v>140.97</v>
      </c>
      <c r="S929" s="17">
        <v>3</v>
      </c>
      <c r="T929" s="17" t="s">
        <v>4609</v>
      </c>
      <c r="U929" s="17" t="s">
        <v>4610</v>
      </c>
      <c r="V929" s="17">
        <v>0</v>
      </c>
      <c r="W929" s="17" t="s">
        <v>1020</v>
      </c>
      <c r="X929" s="17">
        <v>19.735800000000001</v>
      </c>
      <c r="Y929" s="17">
        <v>4</v>
      </c>
      <c r="Z929" s="17">
        <v>2017</v>
      </c>
      <c r="AA929" s="17" t="s">
        <v>17</v>
      </c>
      <c r="AB929" s="17" t="s">
        <v>1036</v>
      </c>
    </row>
    <row r="930" spans="1:28" x14ac:dyDescent="0.25">
      <c r="A930" s="17">
        <v>8130</v>
      </c>
      <c r="B930" s="17" t="s">
        <v>4611</v>
      </c>
      <c r="C930" s="19">
        <v>41840</v>
      </c>
      <c r="D930" s="19">
        <v>41843</v>
      </c>
      <c r="E930" s="17" t="s">
        <v>2</v>
      </c>
      <c r="F930" s="17" t="s">
        <v>1612</v>
      </c>
      <c r="G930" s="17" t="s">
        <v>341</v>
      </c>
      <c r="H930" s="17" t="s">
        <v>9</v>
      </c>
      <c r="I930" s="17" t="s">
        <v>671</v>
      </c>
      <c r="J930" s="17" t="s">
        <v>4612</v>
      </c>
      <c r="K930" s="17" t="s">
        <v>908</v>
      </c>
      <c r="L930" s="17">
        <v>92503</v>
      </c>
      <c r="M930" s="17" t="s">
        <v>957</v>
      </c>
      <c r="N930" s="17" t="s">
        <v>4613</v>
      </c>
      <c r="O930" s="17" t="s">
        <v>961</v>
      </c>
      <c r="P930" s="17" t="s">
        <v>962</v>
      </c>
      <c r="Q930" s="17" t="s">
        <v>4614</v>
      </c>
      <c r="R930" s="17">
        <v>41.94</v>
      </c>
      <c r="S930" s="17">
        <v>2</v>
      </c>
      <c r="T930" s="17" t="s">
        <v>4615</v>
      </c>
      <c r="U930" s="17" t="s">
        <v>4616</v>
      </c>
      <c r="V930" s="17">
        <v>0</v>
      </c>
      <c r="W930" s="17" t="s">
        <v>1020</v>
      </c>
      <c r="X930" s="17">
        <v>15.0984</v>
      </c>
      <c r="Y930" s="17">
        <v>3</v>
      </c>
      <c r="Z930" s="17">
        <v>2014</v>
      </c>
      <c r="AA930" s="17" t="s">
        <v>17</v>
      </c>
      <c r="AB930" s="17" t="s">
        <v>1079</v>
      </c>
    </row>
    <row r="931" spans="1:28" x14ac:dyDescent="0.25">
      <c r="A931" s="17">
        <v>8612</v>
      </c>
      <c r="B931" s="17" t="s">
        <v>4617</v>
      </c>
      <c r="C931" s="19">
        <v>43052</v>
      </c>
      <c r="D931" s="19">
        <v>43056</v>
      </c>
      <c r="E931" s="17" t="s">
        <v>4</v>
      </c>
      <c r="F931" s="17" t="s">
        <v>4618</v>
      </c>
      <c r="G931" s="17" t="s">
        <v>570</v>
      </c>
      <c r="H931" s="17" t="s">
        <v>8</v>
      </c>
      <c r="I931" s="17" t="s">
        <v>671</v>
      </c>
      <c r="J931" s="17" t="s">
        <v>4619</v>
      </c>
      <c r="K931" s="17" t="s">
        <v>908</v>
      </c>
      <c r="L931" s="17">
        <v>93030</v>
      </c>
      <c r="M931" s="17" t="s">
        <v>957</v>
      </c>
      <c r="N931" s="17" t="s">
        <v>1983</v>
      </c>
      <c r="O931" s="17" t="s">
        <v>961</v>
      </c>
      <c r="P931" s="17" t="s">
        <v>962</v>
      </c>
      <c r="Q931" s="17" t="s">
        <v>1984</v>
      </c>
      <c r="R931" s="17">
        <v>82.95</v>
      </c>
      <c r="S931" s="17">
        <v>5</v>
      </c>
      <c r="T931" s="17" t="s">
        <v>1985</v>
      </c>
      <c r="U931" s="17" t="s">
        <v>1986</v>
      </c>
      <c r="V931" s="17">
        <v>0</v>
      </c>
      <c r="W931" s="17" t="s">
        <v>1020</v>
      </c>
      <c r="X931" s="17">
        <v>29.032499999999999</v>
      </c>
      <c r="Y931" s="17">
        <v>4</v>
      </c>
      <c r="Z931" s="17">
        <v>2017</v>
      </c>
      <c r="AA931" s="17" t="s">
        <v>21</v>
      </c>
      <c r="AB931" s="17" t="s">
        <v>1036</v>
      </c>
    </row>
    <row r="932" spans="1:28" x14ac:dyDescent="0.25">
      <c r="A932" s="17">
        <v>8614</v>
      </c>
      <c r="B932" s="17" t="s">
        <v>4620</v>
      </c>
      <c r="C932" s="19">
        <v>42683</v>
      </c>
      <c r="D932" s="19">
        <v>42688</v>
      </c>
      <c r="E932" s="17" t="s">
        <v>5</v>
      </c>
      <c r="F932" s="17" t="s">
        <v>4254</v>
      </c>
      <c r="G932" s="17" t="s">
        <v>522</v>
      </c>
      <c r="H932" s="17" t="s">
        <v>8</v>
      </c>
      <c r="I932" s="17" t="s">
        <v>671</v>
      </c>
      <c r="J932" s="17" t="s">
        <v>823</v>
      </c>
      <c r="K932" s="17" t="s">
        <v>908</v>
      </c>
      <c r="L932" s="17">
        <v>94601</v>
      </c>
      <c r="M932" s="17" t="s">
        <v>957</v>
      </c>
      <c r="N932" s="17" t="s">
        <v>4621</v>
      </c>
      <c r="O932" s="17" t="s">
        <v>961</v>
      </c>
      <c r="P932" s="17" t="s">
        <v>962</v>
      </c>
      <c r="Q932" s="17" t="s">
        <v>4622</v>
      </c>
      <c r="R932" s="17">
        <v>479.97</v>
      </c>
      <c r="S932" s="17">
        <v>3</v>
      </c>
      <c r="T932" s="17" t="s">
        <v>3926</v>
      </c>
      <c r="U932" s="17" t="s">
        <v>4623</v>
      </c>
      <c r="V932" s="17">
        <v>0</v>
      </c>
      <c r="W932" s="17" t="s">
        <v>1020</v>
      </c>
      <c r="X932" s="17">
        <v>177.5889</v>
      </c>
      <c r="Y932" s="17">
        <v>5</v>
      </c>
      <c r="Z932" s="17">
        <v>2016</v>
      </c>
      <c r="AA932" s="17" t="s">
        <v>21</v>
      </c>
      <c r="AB932" s="17" t="s">
        <v>1021</v>
      </c>
    </row>
    <row r="933" spans="1:28" x14ac:dyDescent="0.25">
      <c r="A933" s="17">
        <v>8857</v>
      </c>
      <c r="B933" s="17" t="s">
        <v>4624</v>
      </c>
      <c r="C933" s="19">
        <v>43021</v>
      </c>
      <c r="D933" s="19">
        <v>43028</v>
      </c>
      <c r="E933" s="17" t="s">
        <v>5</v>
      </c>
      <c r="F933" s="17" t="s">
        <v>4446</v>
      </c>
      <c r="G933" s="17" t="s">
        <v>304</v>
      </c>
      <c r="H933" s="17" t="s">
        <v>9</v>
      </c>
      <c r="I933" s="17" t="s">
        <v>671</v>
      </c>
      <c r="J933" s="17" t="s">
        <v>861</v>
      </c>
      <c r="K933" s="17" t="s">
        <v>908</v>
      </c>
      <c r="L933" s="17">
        <v>95823</v>
      </c>
      <c r="M933" s="17" t="s">
        <v>957</v>
      </c>
      <c r="N933" s="17" t="s">
        <v>4625</v>
      </c>
      <c r="O933" s="17" t="s">
        <v>961</v>
      </c>
      <c r="P933" s="17" t="s">
        <v>962</v>
      </c>
      <c r="Q933" s="17" t="s">
        <v>4626</v>
      </c>
      <c r="R933" s="17">
        <v>209.94</v>
      </c>
      <c r="S933" s="17">
        <v>6</v>
      </c>
      <c r="T933" s="17" t="s">
        <v>4627</v>
      </c>
      <c r="U933" s="17" t="s">
        <v>4628</v>
      </c>
      <c r="V933" s="17">
        <v>0</v>
      </c>
      <c r="W933" s="17" t="s">
        <v>1020</v>
      </c>
      <c r="X933" s="17">
        <v>39.888599999999997</v>
      </c>
      <c r="Y933" s="17">
        <v>7</v>
      </c>
      <c r="Z933" s="17">
        <v>2017</v>
      </c>
      <c r="AA933" s="17" t="s">
        <v>22</v>
      </c>
      <c r="AB933" s="17" t="s">
        <v>1036</v>
      </c>
    </row>
    <row r="934" spans="1:28" x14ac:dyDescent="0.25">
      <c r="A934" s="17">
        <v>9046</v>
      </c>
      <c r="B934" s="17" t="s">
        <v>4629</v>
      </c>
      <c r="C934" s="19">
        <v>43085</v>
      </c>
      <c r="D934" s="19">
        <v>43089</v>
      </c>
      <c r="E934" s="17" t="s">
        <v>4</v>
      </c>
      <c r="F934" s="17" t="s">
        <v>4630</v>
      </c>
      <c r="G934" s="17" t="s">
        <v>979</v>
      </c>
      <c r="H934" s="17" t="s">
        <v>9</v>
      </c>
      <c r="I934" s="17" t="s">
        <v>671</v>
      </c>
      <c r="J934" s="17" t="s">
        <v>880</v>
      </c>
      <c r="K934" s="17" t="s">
        <v>908</v>
      </c>
      <c r="L934" s="17">
        <v>94086</v>
      </c>
      <c r="M934" s="17" t="s">
        <v>957</v>
      </c>
      <c r="N934" s="17" t="s">
        <v>4631</v>
      </c>
      <c r="O934" s="17" t="s">
        <v>961</v>
      </c>
      <c r="P934" s="17" t="s">
        <v>962</v>
      </c>
      <c r="Q934" s="17" t="s">
        <v>4632</v>
      </c>
      <c r="R934" s="17">
        <v>189.95</v>
      </c>
      <c r="S934" s="17">
        <v>5</v>
      </c>
      <c r="T934" s="17" t="s">
        <v>4633</v>
      </c>
      <c r="U934" s="17" t="s">
        <v>4634</v>
      </c>
      <c r="V934" s="17">
        <v>0</v>
      </c>
      <c r="W934" s="17" t="s">
        <v>1020</v>
      </c>
      <c r="X934" s="17">
        <v>45.588000000000001</v>
      </c>
      <c r="Y934" s="17">
        <v>4</v>
      </c>
      <c r="Z934" s="17">
        <v>2017</v>
      </c>
      <c r="AA934" s="17" t="s">
        <v>14</v>
      </c>
      <c r="AB934" s="17" t="s">
        <v>1036</v>
      </c>
    </row>
    <row r="935" spans="1:28" x14ac:dyDescent="0.25">
      <c r="A935" s="17">
        <v>9047</v>
      </c>
      <c r="B935" s="17" t="s">
        <v>4629</v>
      </c>
      <c r="C935" s="19">
        <v>43085</v>
      </c>
      <c r="D935" s="19">
        <v>43089</v>
      </c>
      <c r="E935" s="17" t="s">
        <v>4</v>
      </c>
      <c r="F935" s="17" t="s">
        <v>4630</v>
      </c>
      <c r="G935" s="17" t="s">
        <v>979</v>
      </c>
      <c r="H935" s="17" t="s">
        <v>9</v>
      </c>
      <c r="I935" s="17" t="s">
        <v>671</v>
      </c>
      <c r="J935" s="17" t="s">
        <v>880</v>
      </c>
      <c r="K935" s="17" t="s">
        <v>908</v>
      </c>
      <c r="L935" s="17">
        <v>94086</v>
      </c>
      <c r="M935" s="17" t="s">
        <v>957</v>
      </c>
      <c r="N935" s="17" t="s">
        <v>2134</v>
      </c>
      <c r="O935" s="17" t="s">
        <v>961</v>
      </c>
      <c r="P935" s="17" t="s">
        <v>962</v>
      </c>
      <c r="Q935" s="17" t="s">
        <v>2135</v>
      </c>
      <c r="R935" s="17">
        <v>149.94999999999999</v>
      </c>
      <c r="S935" s="17">
        <v>5</v>
      </c>
      <c r="T935" s="17" t="s">
        <v>1957</v>
      </c>
      <c r="U935" s="17" t="s">
        <v>2136</v>
      </c>
      <c r="V935" s="17">
        <v>0</v>
      </c>
      <c r="W935" s="17" t="s">
        <v>1020</v>
      </c>
      <c r="X935" s="17">
        <v>31.4895</v>
      </c>
      <c r="Y935" s="17">
        <v>4</v>
      </c>
      <c r="Z935" s="17">
        <v>2017</v>
      </c>
      <c r="AA935" s="17" t="s">
        <v>14</v>
      </c>
      <c r="AB935" s="17" t="s">
        <v>1036</v>
      </c>
    </row>
    <row r="936" spans="1:28" x14ac:dyDescent="0.25">
      <c r="A936" s="17">
        <v>9183</v>
      </c>
      <c r="B936" s="17" t="s">
        <v>4635</v>
      </c>
      <c r="C936" s="19">
        <v>42954</v>
      </c>
      <c r="D936" s="19">
        <v>42958</v>
      </c>
      <c r="E936" s="17" t="s">
        <v>5</v>
      </c>
      <c r="F936" s="17" t="s">
        <v>4636</v>
      </c>
      <c r="G936" s="17" t="s">
        <v>319</v>
      </c>
      <c r="H936" s="17" t="s">
        <v>8</v>
      </c>
      <c r="I936" s="17" t="s">
        <v>671</v>
      </c>
      <c r="J936" s="17" t="s">
        <v>4606</v>
      </c>
      <c r="K936" s="17" t="s">
        <v>908</v>
      </c>
      <c r="L936" s="17">
        <v>92683</v>
      </c>
      <c r="M936" s="17" t="s">
        <v>957</v>
      </c>
      <c r="N936" s="17" t="s">
        <v>4592</v>
      </c>
      <c r="O936" s="17" t="s">
        <v>961</v>
      </c>
      <c r="P936" s="17" t="s">
        <v>962</v>
      </c>
      <c r="Q936" s="17" t="s">
        <v>4593</v>
      </c>
      <c r="R936" s="17">
        <v>55.76</v>
      </c>
      <c r="S936" s="17">
        <v>4</v>
      </c>
      <c r="T936" s="17" t="s">
        <v>4594</v>
      </c>
      <c r="U936" s="17" t="s">
        <v>4637</v>
      </c>
      <c r="V936" s="17">
        <v>0</v>
      </c>
      <c r="W936" s="17" t="s">
        <v>1020</v>
      </c>
      <c r="X936" s="17">
        <v>7.8064</v>
      </c>
      <c r="Y936" s="17">
        <v>4</v>
      </c>
      <c r="Z936" s="17">
        <v>2017</v>
      </c>
      <c r="AA936" s="17" t="s">
        <v>13</v>
      </c>
      <c r="AB936" s="17" t="s">
        <v>1036</v>
      </c>
    </row>
    <row r="937" spans="1:28" x14ac:dyDescent="0.25">
      <c r="A937" s="17">
        <v>9496</v>
      </c>
      <c r="B937" s="17" t="s">
        <v>4638</v>
      </c>
      <c r="C937" s="19">
        <v>42502</v>
      </c>
      <c r="D937" s="19">
        <v>42506</v>
      </c>
      <c r="E937" s="17" t="s">
        <v>5</v>
      </c>
      <c r="F937" s="17" t="s">
        <v>4639</v>
      </c>
      <c r="G937" s="17" t="s">
        <v>664</v>
      </c>
      <c r="H937" s="17" t="s">
        <v>8</v>
      </c>
      <c r="I937" s="17" t="s">
        <v>671</v>
      </c>
      <c r="J937" s="17" t="s">
        <v>4640</v>
      </c>
      <c r="K937" s="17" t="s">
        <v>908</v>
      </c>
      <c r="L937" s="17">
        <v>92691</v>
      </c>
      <c r="M937" s="17" t="s">
        <v>957</v>
      </c>
      <c r="N937" s="17" t="s">
        <v>4641</v>
      </c>
      <c r="O937" s="17" t="s">
        <v>961</v>
      </c>
      <c r="P937" s="17" t="s">
        <v>962</v>
      </c>
      <c r="Q937" s="17" t="s">
        <v>4642</v>
      </c>
      <c r="R937" s="17">
        <v>120</v>
      </c>
      <c r="S937" s="17">
        <v>6</v>
      </c>
      <c r="T937" s="17" t="s">
        <v>4643</v>
      </c>
      <c r="U937" s="17" t="s">
        <v>4644</v>
      </c>
      <c r="V937" s="17">
        <v>0</v>
      </c>
      <c r="W937" s="17" t="s">
        <v>1020</v>
      </c>
      <c r="X937" s="17">
        <v>46.8</v>
      </c>
      <c r="Y937" s="17">
        <v>4</v>
      </c>
      <c r="Z937" s="17">
        <v>2016</v>
      </c>
      <c r="AA937" s="17" t="s">
        <v>20</v>
      </c>
      <c r="AB937" s="17" t="s">
        <v>1021</v>
      </c>
    </row>
    <row r="938" spans="1:28" x14ac:dyDescent="0.25">
      <c r="A938" s="17">
        <v>9662</v>
      </c>
      <c r="B938" s="17" t="s">
        <v>4645</v>
      </c>
      <c r="C938" s="19">
        <v>42527</v>
      </c>
      <c r="D938" s="19">
        <v>42532</v>
      </c>
      <c r="E938" s="17" t="s">
        <v>5</v>
      </c>
      <c r="F938" s="17" t="s">
        <v>4646</v>
      </c>
      <c r="G938" s="17" t="s">
        <v>419</v>
      </c>
      <c r="H938" s="17" t="s">
        <v>10</v>
      </c>
      <c r="I938" s="17" t="s">
        <v>671</v>
      </c>
      <c r="J938" s="17" t="s">
        <v>874</v>
      </c>
      <c r="K938" s="17" t="s">
        <v>908</v>
      </c>
      <c r="L938" s="17">
        <v>93101</v>
      </c>
      <c r="M938" s="17" t="s">
        <v>957</v>
      </c>
      <c r="N938" s="17" t="s">
        <v>4647</v>
      </c>
      <c r="O938" s="17" t="s">
        <v>961</v>
      </c>
      <c r="P938" s="17" t="s">
        <v>962</v>
      </c>
      <c r="Q938" s="17" t="s">
        <v>4648</v>
      </c>
      <c r="R938" s="17">
        <v>26.96</v>
      </c>
      <c r="S938" s="17">
        <v>2</v>
      </c>
      <c r="T938" s="17" t="s">
        <v>3084</v>
      </c>
      <c r="U938" s="17" t="s">
        <v>4649</v>
      </c>
      <c r="V938" s="17">
        <v>0</v>
      </c>
      <c r="W938" s="17" t="s">
        <v>1020</v>
      </c>
      <c r="X938" s="17">
        <v>3.7744</v>
      </c>
      <c r="Y938" s="17">
        <v>5</v>
      </c>
      <c r="Z938" s="17">
        <v>2016</v>
      </c>
      <c r="AA938" s="17" t="s">
        <v>18</v>
      </c>
      <c r="AB938" s="17" t="s">
        <v>1021</v>
      </c>
    </row>
    <row r="939" spans="1:28" x14ac:dyDescent="0.25">
      <c r="A939" s="17">
        <v>140</v>
      </c>
      <c r="B939" s="17" t="s">
        <v>4650</v>
      </c>
      <c r="C939" s="19">
        <v>42656</v>
      </c>
      <c r="D939" s="19">
        <v>42662</v>
      </c>
      <c r="E939" s="17" t="s">
        <v>5</v>
      </c>
      <c r="F939" s="17" t="s">
        <v>1474</v>
      </c>
      <c r="G939" s="17" t="s">
        <v>395</v>
      </c>
      <c r="H939" s="17" t="s">
        <v>8</v>
      </c>
      <c r="I939" s="17" t="s">
        <v>671</v>
      </c>
      <c r="J939" s="17" t="s">
        <v>4651</v>
      </c>
      <c r="K939" s="17" t="s">
        <v>908</v>
      </c>
      <c r="L939" s="17">
        <v>95661</v>
      </c>
      <c r="M939" s="17" t="s">
        <v>957</v>
      </c>
      <c r="N939" s="17" t="s">
        <v>2070</v>
      </c>
      <c r="O939" s="17" t="s">
        <v>959</v>
      </c>
      <c r="P939" s="17" t="s">
        <v>1115</v>
      </c>
      <c r="Q939" s="17" t="s">
        <v>2071</v>
      </c>
      <c r="R939" s="17">
        <v>43.12</v>
      </c>
      <c r="S939" s="17">
        <v>14</v>
      </c>
      <c r="T939" s="17" t="s">
        <v>1863</v>
      </c>
      <c r="U939" s="17" t="s">
        <v>4652</v>
      </c>
      <c r="V939" s="17">
        <v>0</v>
      </c>
      <c r="W939" s="17" t="s">
        <v>1020</v>
      </c>
      <c r="X939" s="17">
        <v>20.697600000000001</v>
      </c>
      <c r="Y939" s="17">
        <v>6</v>
      </c>
      <c r="Z939" s="17">
        <v>2016</v>
      </c>
      <c r="AA939" s="17" t="s">
        <v>22</v>
      </c>
      <c r="AB939" s="17" t="s">
        <v>1021</v>
      </c>
    </row>
    <row r="940" spans="1:28" x14ac:dyDescent="0.25">
      <c r="A940" s="17">
        <v>498</v>
      </c>
      <c r="B940" s="17" t="s">
        <v>4653</v>
      </c>
      <c r="C940" s="19">
        <v>42576</v>
      </c>
      <c r="D940" s="19">
        <v>42582</v>
      </c>
      <c r="E940" s="17" t="s">
        <v>5</v>
      </c>
      <c r="F940" s="17" t="s">
        <v>1856</v>
      </c>
      <c r="G940" s="17" t="s">
        <v>569</v>
      </c>
      <c r="H940" s="17" t="s">
        <v>8</v>
      </c>
      <c r="I940" s="17" t="s">
        <v>671</v>
      </c>
      <c r="J940" s="17" t="s">
        <v>4548</v>
      </c>
      <c r="K940" s="17" t="s">
        <v>908</v>
      </c>
      <c r="L940" s="17">
        <v>92627</v>
      </c>
      <c r="M940" s="17" t="s">
        <v>957</v>
      </c>
      <c r="N940" s="17" t="s">
        <v>4654</v>
      </c>
      <c r="O940" s="17" t="s">
        <v>959</v>
      </c>
      <c r="P940" s="17" t="s">
        <v>1115</v>
      </c>
      <c r="Q940" s="17" t="s">
        <v>4655</v>
      </c>
      <c r="R940" s="17">
        <v>255.76</v>
      </c>
      <c r="S940" s="17">
        <v>4</v>
      </c>
      <c r="T940" s="17" t="s">
        <v>4656</v>
      </c>
      <c r="U940" s="17" t="s">
        <v>4657</v>
      </c>
      <c r="V940" s="17">
        <v>0</v>
      </c>
      <c r="W940" s="17" t="s">
        <v>1020</v>
      </c>
      <c r="X940" s="17">
        <v>81.843199999999996</v>
      </c>
      <c r="Y940" s="17">
        <v>6</v>
      </c>
      <c r="Z940" s="17">
        <v>2016</v>
      </c>
      <c r="AA940" s="17" t="s">
        <v>17</v>
      </c>
      <c r="AB940" s="17" t="s">
        <v>1021</v>
      </c>
    </row>
    <row r="941" spans="1:28" x14ac:dyDescent="0.25">
      <c r="A941" s="17">
        <v>500</v>
      </c>
      <c r="B941" s="17" t="s">
        <v>4653</v>
      </c>
      <c r="C941" s="19">
        <v>42576</v>
      </c>
      <c r="D941" s="19">
        <v>42582</v>
      </c>
      <c r="E941" s="17" t="s">
        <v>5</v>
      </c>
      <c r="F941" s="17" t="s">
        <v>1856</v>
      </c>
      <c r="G941" s="17" t="s">
        <v>569</v>
      </c>
      <c r="H941" s="17" t="s">
        <v>8</v>
      </c>
      <c r="I941" s="17" t="s">
        <v>671</v>
      </c>
      <c r="J941" s="17" t="s">
        <v>4548</v>
      </c>
      <c r="K941" s="17" t="s">
        <v>908</v>
      </c>
      <c r="L941" s="17">
        <v>92627</v>
      </c>
      <c r="M941" s="17" t="s">
        <v>957</v>
      </c>
      <c r="N941" s="17" t="s">
        <v>3912</v>
      </c>
      <c r="O941" s="17" t="s">
        <v>959</v>
      </c>
      <c r="P941" s="17" t="s">
        <v>1115</v>
      </c>
      <c r="Q941" s="17" t="s">
        <v>3913</v>
      </c>
      <c r="R941" s="17">
        <v>69.3</v>
      </c>
      <c r="S941" s="17">
        <v>9</v>
      </c>
      <c r="T941" s="17" t="s">
        <v>3914</v>
      </c>
      <c r="U941" s="17" t="s">
        <v>4658</v>
      </c>
      <c r="V941" s="17">
        <v>0</v>
      </c>
      <c r="W941" s="17" t="s">
        <v>1020</v>
      </c>
      <c r="X941" s="17">
        <v>22.869</v>
      </c>
      <c r="Y941" s="17">
        <v>6</v>
      </c>
      <c r="Z941" s="17">
        <v>2016</v>
      </c>
      <c r="AA941" s="17" t="s">
        <v>17</v>
      </c>
      <c r="AB941" s="17" t="s">
        <v>1021</v>
      </c>
    </row>
    <row r="942" spans="1:28" x14ac:dyDescent="0.25">
      <c r="A942" s="17">
        <v>639</v>
      </c>
      <c r="B942" s="17" t="s">
        <v>4659</v>
      </c>
      <c r="C942" s="19">
        <v>42510</v>
      </c>
      <c r="D942" s="19">
        <v>42515</v>
      </c>
      <c r="E942" s="17" t="s">
        <v>5</v>
      </c>
      <c r="F942" s="17" t="s">
        <v>2470</v>
      </c>
      <c r="G942" s="17" t="s">
        <v>538</v>
      </c>
      <c r="H942" s="17" t="s">
        <v>10</v>
      </c>
      <c r="I942" s="17" t="s">
        <v>671</v>
      </c>
      <c r="J942" s="17" t="s">
        <v>4660</v>
      </c>
      <c r="K942" s="17" t="s">
        <v>908</v>
      </c>
      <c r="L942" s="17">
        <v>94591</v>
      </c>
      <c r="M942" s="17" t="s">
        <v>957</v>
      </c>
      <c r="N942" s="17" t="s">
        <v>4661</v>
      </c>
      <c r="O942" s="17" t="s">
        <v>959</v>
      </c>
      <c r="P942" s="17" t="s">
        <v>1115</v>
      </c>
      <c r="Q942" s="17" t="s">
        <v>4662</v>
      </c>
      <c r="R942" s="17">
        <v>1049.2</v>
      </c>
      <c r="S942" s="17">
        <v>5</v>
      </c>
      <c r="T942" s="17" t="s">
        <v>4663</v>
      </c>
      <c r="U942" s="17" t="s">
        <v>4664</v>
      </c>
      <c r="V942" s="17">
        <v>0</v>
      </c>
      <c r="W942" s="17" t="s">
        <v>1020</v>
      </c>
      <c r="X942" s="17">
        <v>272.79199999999997</v>
      </c>
      <c r="Y942" s="17">
        <v>5</v>
      </c>
      <c r="Z942" s="17">
        <v>2016</v>
      </c>
      <c r="AA942" s="17" t="s">
        <v>20</v>
      </c>
      <c r="AB942" s="17" t="s">
        <v>1021</v>
      </c>
    </row>
    <row r="943" spans="1:28" x14ac:dyDescent="0.25">
      <c r="A943" s="17">
        <v>814</v>
      </c>
      <c r="B943" s="17" t="s">
        <v>4539</v>
      </c>
      <c r="C943" s="19">
        <v>42869</v>
      </c>
      <c r="D943" s="19">
        <v>42869</v>
      </c>
      <c r="E943" s="17" t="s">
        <v>3</v>
      </c>
      <c r="F943" s="17" t="s">
        <v>4540</v>
      </c>
      <c r="G943" s="17" t="s">
        <v>514</v>
      </c>
      <c r="H943" s="17" t="s">
        <v>8</v>
      </c>
      <c r="I943" s="17" t="s">
        <v>671</v>
      </c>
      <c r="J943" s="17" t="s">
        <v>873</v>
      </c>
      <c r="K943" s="17" t="s">
        <v>908</v>
      </c>
      <c r="L943" s="17">
        <v>92704</v>
      </c>
      <c r="M943" s="17" t="s">
        <v>957</v>
      </c>
      <c r="N943" s="17" t="s">
        <v>3810</v>
      </c>
      <c r="O943" s="17" t="s">
        <v>959</v>
      </c>
      <c r="P943" s="17" t="s">
        <v>1115</v>
      </c>
      <c r="Q943" s="17" t="s">
        <v>3811</v>
      </c>
      <c r="R943" s="17">
        <v>18.28</v>
      </c>
      <c r="S943" s="17">
        <v>2</v>
      </c>
      <c r="T943" s="17" t="s">
        <v>3812</v>
      </c>
      <c r="U943" s="17" t="s">
        <v>3813</v>
      </c>
      <c r="V943" s="17">
        <v>0</v>
      </c>
      <c r="W943" s="17" t="s">
        <v>1020</v>
      </c>
      <c r="X943" s="17">
        <v>6.2152000000000003</v>
      </c>
      <c r="Y943" s="17">
        <v>0</v>
      </c>
      <c r="Z943" s="17">
        <v>2017</v>
      </c>
      <c r="AA943" s="17" t="s">
        <v>20</v>
      </c>
      <c r="AB943" s="17" t="s">
        <v>1036</v>
      </c>
    </row>
    <row r="944" spans="1:28" x14ac:dyDescent="0.25">
      <c r="A944" s="17">
        <v>960</v>
      </c>
      <c r="B944" s="17" t="s">
        <v>4665</v>
      </c>
      <c r="C944" s="19">
        <v>42269</v>
      </c>
      <c r="D944" s="19">
        <v>42269</v>
      </c>
      <c r="E944" s="17" t="s">
        <v>3</v>
      </c>
      <c r="F944" s="17" t="s">
        <v>4666</v>
      </c>
      <c r="G944" s="17" t="s">
        <v>178</v>
      </c>
      <c r="H944" s="17" t="s">
        <v>8</v>
      </c>
      <c r="I944" s="17" t="s">
        <v>671</v>
      </c>
      <c r="J944" s="17" t="s">
        <v>824</v>
      </c>
      <c r="K944" s="17" t="s">
        <v>908</v>
      </c>
      <c r="L944" s="17">
        <v>92054</v>
      </c>
      <c r="M944" s="17" t="s">
        <v>957</v>
      </c>
      <c r="N944" s="17" t="s">
        <v>1524</v>
      </c>
      <c r="O944" s="17" t="s">
        <v>959</v>
      </c>
      <c r="P944" s="17" t="s">
        <v>1115</v>
      </c>
      <c r="Q944" s="17" t="s">
        <v>1525</v>
      </c>
      <c r="R944" s="17">
        <v>204.6</v>
      </c>
      <c r="S944" s="17">
        <v>2</v>
      </c>
      <c r="T944" s="17" t="s">
        <v>1526</v>
      </c>
      <c r="U944" s="17" t="s">
        <v>1527</v>
      </c>
      <c r="V944" s="17">
        <v>0</v>
      </c>
      <c r="W944" s="17" t="s">
        <v>1020</v>
      </c>
      <c r="X944" s="17">
        <v>53.195999999999998</v>
      </c>
      <c r="Y944" s="17">
        <v>0</v>
      </c>
      <c r="Z944" s="17">
        <v>2015</v>
      </c>
      <c r="AA944" s="17" t="s">
        <v>23</v>
      </c>
      <c r="AB944" s="17" t="s">
        <v>1061</v>
      </c>
    </row>
    <row r="945" spans="1:28" x14ac:dyDescent="0.25">
      <c r="A945" s="17">
        <v>1369</v>
      </c>
      <c r="B945" s="17" t="s">
        <v>4667</v>
      </c>
      <c r="C945" s="19">
        <v>42924</v>
      </c>
      <c r="D945" s="19">
        <v>42927</v>
      </c>
      <c r="E945" s="17" t="s">
        <v>2</v>
      </c>
      <c r="F945" s="17" t="s">
        <v>4106</v>
      </c>
      <c r="G945" s="17" t="s">
        <v>566</v>
      </c>
      <c r="H945" s="17" t="s">
        <v>10</v>
      </c>
      <c r="I945" s="17" t="s">
        <v>671</v>
      </c>
      <c r="J945" s="17" t="s">
        <v>4668</v>
      </c>
      <c r="K945" s="17" t="s">
        <v>908</v>
      </c>
      <c r="L945" s="17">
        <v>90660</v>
      </c>
      <c r="M945" s="17" t="s">
        <v>957</v>
      </c>
      <c r="N945" s="17" t="s">
        <v>3897</v>
      </c>
      <c r="O945" s="17" t="s">
        <v>959</v>
      </c>
      <c r="P945" s="17" t="s">
        <v>1115</v>
      </c>
      <c r="Q945" s="17" t="s">
        <v>3898</v>
      </c>
      <c r="R945" s="17">
        <v>145.9</v>
      </c>
      <c r="S945" s="17">
        <v>5</v>
      </c>
      <c r="T945" s="17" t="s">
        <v>3899</v>
      </c>
      <c r="U945" s="17" t="s">
        <v>3900</v>
      </c>
      <c r="V945" s="17">
        <v>0</v>
      </c>
      <c r="W945" s="17" t="s">
        <v>1020</v>
      </c>
      <c r="X945" s="17">
        <v>62.737000000000002</v>
      </c>
      <c r="Y945" s="17">
        <v>3</v>
      </c>
      <c r="Z945" s="17">
        <v>2017</v>
      </c>
      <c r="AA945" s="17" t="s">
        <v>17</v>
      </c>
      <c r="AB945" s="17" t="s">
        <v>1036</v>
      </c>
    </row>
    <row r="946" spans="1:28" x14ac:dyDescent="0.25">
      <c r="A946" s="17">
        <v>1416</v>
      </c>
      <c r="B946" s="17" t="s">
        <v>4545</v>
      </c>
      <c r="C946" s="19">
        <v>42763</v>
      </c>
      <c r="D946" s="19">
        <v>42766</v>
      </c>
      <c r="E946" s="17" t="s">
        <v>4</v>
      </c>
      <c r="F946" s="17" t="s">
        <v>4546</v>
      </c>
      <c r="G946" s="17" t="s">
        <v>4547</v>
      </c>
      <c r="H946" s="17" t="s">
        <v>10</v>
      </c>
      <c r="I946" s="17" t="s">
        <v>671</v>
      </c>
      <c r="J946" s="17" t="s">
        <v>4548</v>
      </c>
      <c r="K946" s="17" t="s">
        <v>908</v>
      </c>
      <c r="L946" s="17">
        <v>92627</v>
      </c>
      <c r="M946" s="17" t="s">
        <v>957</v>
      </c>
      <c r="N946" s="17" t="s">
        <v>4669</v>
      </c>
      <c r="O946" s="17" t="s">
        <v>959</v>
      </c>
      <c r="P946" s="17" t="s">
        <v>1115</v>
      </c>
      <c r="Q946" s="17" t="s">
        <v>4670</v>
      </c>
      <c r="R946" s="17">
        <v>37.74</v>
      </c>
      <c r="S946" s="17">
        <v>3</v>
      </c>
      <c r="T946" s="17" t="s">
        <v>3433</v>
      </c>
      <c r="U946" s="17" t="s">
        <v>4671</v>
      </c>
      <c r="V946" s="17">
        <v>0</v>
      </c>
      <c r="W946" s="17" t="s">
        <v>1020</v>
      </c>
      <c r="X946" s="17">
        <v>12.8316</v>
      </c>
      <c r="Y946" s="17">
        <v>3</v>
      </c>
      <c r="Z946" s="17">
        <v>2017</v>
      </c>
      <c r="AA946" s="17" t="s">
        <v>16</v>
      </c>
      <c r="AB946" s="17" t="s">
        <v>1036</v>
      </c>
    </row>
    <row r="947" spans="1:28" x14ac:dyDescent="0.25">
      <c r="A947" s="17">
        <v>1752</v>
      </c>
      <c r="B947" s="17" t="s">
        <v>4672</v>
      </c>
      <c r="C947" s="19">
        <v>43022</v>
      </c>
      <c r="D947" s="19">
        <v>43025</v>
      </c>
      <c r="E947" s="17" t="s">
        <v>2</v>
      </c>
      <c r="F947" s="17" t="s">
        <v>4673</v>
      </c>
      <c r="G947" s="17" t="s">
        <v>345</v>
      </c>
      <c r="H947" s="17" t="s">
        <v>8</v>
      </c>
      <c r="I947" s="17" t="s">
        <v>671</v>
      </c>
      <c r="J947" s="17" t="s">
        <v>823</v>
      </c>
      <c r="K947" s="17" t="s">
        <v>908</v>
      </c>
      <c r="L947" s="17">
        <v>94601</v>
      </c>
      <c r="M947" s="17" t="s">
        <v>957</v>
      </c>
      <c r="N947" s="17" t="s">
        <v>1297</v>
      </c>
      <c r="O947" s="17" t="s">
        <v>959</v>
      </c>
      <c r="P947" s="17" t="s">
        <v>1115</v>
      </c>
      <c r="Q947" s="17" t="s">
        <v>1298</v>
      </c>
      <c r="R947" s="17">
        <v>9.4600000000000009</v>
      </c>
      <c r="S947" s="17">
        <v>2</v>
      </c>
      <c r="T947" s="17" t="s">
        <v>1299</v>
      </c>
      <c r="U947" s="17" t="s">
        <v>4674</v>
      </c>
      <c r="V947" s="17">
        <v>0</v>
      </c>
      <c r="W947" s="17" t="s">
        <v>1020</v>
      </c>
      <c r="X947" s="17">
        <v>3.6894</v>
      </c>
      <c r="Y947" s="17">
        <v>3</v>
      </c>
      <c r="Z947" s="17">
        <v>2017</v>
      </c>
      <c r="AA947" s="17" t="s">
        <v>22</v>
      </c>
      <c r="AB947" s="17" t="s">
        <v>1036</v>
      </c>
    </row>
    <row r="948" spans="1:28" x14ac:dyDescent="0.25">
      <c r="A948" s="17">
        <v>1799</v>
      </c>
      <c r="B948" s="17" t="s">
        <v>4675</v>
      </c>
      <c r="C948" s="19">
        <v>42558</v>
      </c>
      <c r="D948" s="19">
        <v>42562</v>
      </c>
      <c r="E948" s="17" t="s">
        <v>5</v>
      </c>
      <c r="F948" s="17" t="s">
        <v>4676</v>
      </c>
      <c r="G948" s="17" t="s">
        <v>4677</v>
      </c>
      <c r="H948" s="17" t="s">
        <v>8</v>
      </c>
      <c r="I948" s="17" t="s">
        <v>671</v>
      </c>
      <c r="J948" s="17" t="s">
        <v>870</v>
      </c>
      <c r="K948" s="17" t="s">
        <v>908</v>
      </c>
      <c r="L948" s="17">
        <v>95123</v>
      </c>
      <c r="M948" s="17" t="s">
        <v>957</v>
      </c>
      <c r="N948" s="17" t="s">
        <v>1697</v>
      </c>
      <c r="O948" s="17" t="s">
        <v>959</v>
      </c>
      <c r="P948" s="17" t="s">
        <v>1115</v>
      </c>
      <c r="Q948" s="17" t="s">
        <v>1698</v>
      </c>
      <c r="R948" s="17">
        <v>215.65</v>
      </c>
      <c r="S948" s="17">
        <v>5</v>
      </c>
      <c r="T948" s="17" t="s">
        <v>1699</v>
      </c>
      <c r="U948" s="17" t="s">
        <v>4678</v>
      </c>
      <c r="V948" s="17">
        <v>0</v>
      </c>
      <c r="W948" s="17" t="s">
        <v>1020</v>
      </c>
      <c r="X948" s="17">
        <v>73.320999999999998</v>
      </c>
      <c r="Y948" s="17">
        <v>4</v>
      </c>
      <c r="Z948" s="17">
        <v>2016</v>
      </c>
      <c r="AA948" s="17" t="s">
        <v>17</v>
      </c>
      <c r="AB948" s="17" t="s">
        <v>1021</v>
      </c>
    </row>
    <row r="949" spans="1:28" x14ac:dyDescent="0.25">
      <c r="A949" s="17">
        <v>1985</v>
      </c>
      <c r="B949" s="17" t="s">
        <v>4679</v>
      </c>
      <c r="C949" s="19">
        <v>41968</v>
      </c>
      <c r="D949" s="19">
        <v>41970</v>
      </c>
      <c r="E949" s="17" t="s">
        <v>4</v>
      </c>
      <c r="F949" s="17" t="s">
        <v>4680</v>
      </c>
      <c r="G949" s="17" t="s">
        <v>393</v>
      </c>
      <c r="H949" s="17" t="s">
        <v>9</v>
      </c>
      <c r="I949" s="17" t="s">
        <v>671</v>
      </c>
      <c r="J949" s="17" t="s">
        <v>4535</v>
      </c>
      <c r="K949" s="17" t="s">
        <v>908</v>
      </c>
      <c r="L949" s="17">
        <v>94513</v>
      </c>
      <c r="M949" s="17" t="s">
        <v>957</v>
      </c>
      <c r="N949" s="17" t="s">
        <v>4681</v>
      </c>
      <c r="O949" s="17" t="s">
        <v>959</v>
      </c>
      <c r="P949" s="17" t="s">
        <v>1115</v>
      </c>
      <c r="Q949" s="17" t="s">
        <v>3849</v>
      </c>
      <c r="R949" s="17">
        <v>23.88</v>
      </c>
      <c r="S949" s="17">
        <v>3</v>
      </c>
      <c r="T949" s="17" t="s">
        <v>4682</v>
      </c>
      <c r="U949" s="17" t="s">
        <v>4683</v>
      </c>
      <c r="V949" s="17">
        <v>0</v>
      </c>
      <c r="W949" s="17" t="s">
        <v>1020</v>
      </c>
      <c r="X949" s="17">
        <v>10.507199999999999</v>
      </c>
      <c r="Y949" s="17">
        <v>2</v>
      </c>
      <c r="Z949" s="17">
        <v>2014</v>
      </c>
      <c r="AA949" s="17" t="s">
        <v>21</v>
      </c>
      <c r="AB949" s="17" t="s">
        <v>1079</v>
      </c>
    </row>
    <row r="950" spans="1:28" x14ac:dyDescent="0.25">
      <c r="A950" s="17">
        <v>2149</v>
      </c>
      <c r="B950" s="17" t="s">
        <v>4684</v>
      </c>
      <c r="C950" s="19">
        <v>41985</v>
      </c>
      <c r="D950" s="19">
        <v>41990</v>
      </c>
      <c r="E950" s="17" t="s">
        <v>5</v>
      </c>
      <c r="F950" s="17" t="s">
        <v>1233</v>
      </c>
      <c r="G950" s="17" t="s">
        <v>665</v>
      </c>
      <c r="H950" s="17" t="s">
        <v>8</v>
      </c>
      <c r="I950" s="17" t="s">
        <v>671</v>
      </c>
      <c r="J950" s="17" t="s">
        <v>722</v>
      </c>
      <c r="K950" s="17" t="s">
        <v>908</v>
      </c>
      <c r="L950" s="17">
        <v>94521</v>
      </c>
      <c r="M950" s="17" t="s">
        <v>957</v>
      </c>
      <c r="N950" s="17" t="s">
        <v>4685</v>
      </c>
      <c r="O950" s="17" t="s">
        <v>959</v>
      </c>
      <c r="P950" s="17" t="s">
        <v>1115</v>
      </c>
      <c r="Q950" s="17" t="s">
        <v>4686</v>
      </c>
      <c r="R950" s="17">
        <v>43.31</v>
      </c>
      <c r="S950" s="17">
        <v>1</v>
      </c>
      <c r="T950" s="17" t="s">
        <v>4687</v>
      </c>
      <c r="U950" s="17" t="s">
        <v>4688</v>
      </c>
      <c r="V950" s="17">
        <v>0</v>
      </c>
      <c r="W950" s="17" t="s">
        <v>1020</v>
      </c>
      <c r="X950" s="17">
        <v>4.3310000000000004</v>
      </c>
      <c r="Y950" s="17">
        <v>5</v>
      </c>
      <c r="Z950" s="17">
        <v>2014</v>
      </c>
      <c r="AA950" s="17" t="s">
        <v>14</v>
      </c>
      <c r="AB950" s="17" t="s">
        <v>1079</v>
      </c>
    </row>
    <row r="951" spans="1:28" x14ac:dyDescent="0.25">
      <c r="A951" s="17">
        <v>2966</v>
      </c>
      <c r="B951" s="17" t="s">
        <v>4689</v>
      </c>
      <c r="C951" s="19">
        <v>43085</v>
      </c>
      <c r="D951" s="19">
        <v>43090</v>
      </c>
      <c r="E951" s="17" t="s">
        <v>4</v>
      </c>
      <c r="F951" s="17" t="s">
        <v>1291</v>
      </c>
      <c r="G951" s="17" t="s">
        <v>1292</v>
      </c>
      <c r="H951" s="17" t="s">
        <v>9</v>
      </c>
      <c r="I951" s="17" t="s">
        <v>671</v>
      </c>
      <c r="J951" s="17" t="s">
        <v>824</v>
      </c>
      <c r="K951" s="17" t="s">
        <v>908</v>
      </c>
      <c r="L951" s="17">
        <v>92054</v>
      </c>
      <c r="M951" s="17" t="s">
        <v>957</v>
      </c>
      <c r="N951" s="17" t="s">
        <v>4690</v>
      </c>
      <c r="O951" s="17" t="s">
        <v>959</v>
      </c>
      <c r="P951" s="17" t="s">
        <v>1115</v>
      </c>
      <c r="Q951" s="17" t="s">
        <v>4691</v>
      </c>
      <c r="R951" s="17">
        <v>18.96</v>
      </c>
      <c r="S951" s="17">
        <v>2</v>
      </c>
      <c r="T951" s="17" t="s">
        <v>4692</v>
      </c>
      <c r="U951" s="17" t="s">
        <v>4693</v>
      </c>
      <c r="V951" s="17">
        <v>0</v>
      </c>
      <c r="W951" s="17" t="s">
        <v>1020</v>
      </c>
      <c r="X951" s="17">
        <v>7.5839999999999996</v>
      </c>
      <c r="Y951" s="17">
        <v>5</v>
      </c>
      <c r="Z951" s="17">
        <v>2017</v>
      </c>
      <c r="AA951" s="17" t="s">
        <v>14</v>
      </c>
      <c r="AB951" s="17" t="s">
        <v>1036</v>
      </c>
    </row>
    <row r="952" spans="1:28" x14ac:dyDescent="0.25">
      <c r="A952" s="17">
        <v>3337</v>
      </c>
      <c r="B952" s="17" t="s">
        <v>4694</v>
      </c>
      <c r="C952" s="19">
        <v>42968</v>
      </c>
      <c r="D952" s="19">
        <v>42969</v>
      </c>
      <c r="E952" s="17" t="s">
        <v>2</v>
      </c>
      <c r="F952" s="17" t="s">
        <v>3407</v>
      </c>
      <c r="G952" s="17" t="s">
        <v>3408</v>
      </c>
      <c r="H952" s="17" t="s">
        <v>8</v>
      </c>
      <c r="I952" s="17" t="s">
        <v>671</v>
      </c>
      <c r="J952" s="17" t="s">
        <v>823</v>
      </c>
      <c r="K952" s="17" t="s">
        <v>908</v>
      </c>
      <c r="L952" s="17">
        <v>94601</v>
      </c>
      <c r="M952" s="17" t="s">
        <v>957</v>
      </c>
      <c r="N952" s="17" t="s">
        <v>4695</v>
      </c>
      <c r="O952" s="17" t="s">
        <v>959</v>
      </c>
      <c r="P952" s="17" t="s">
        <v>1115</v>
      </c>
      <c r="Q952" s="17" t="s">
        <v>4696</v>
      </c>
      <c r="R952" s="17">
        <v>129.91999999999999</v>
      </c>
      <c r="S952" s="17">
        <v>4</v>
      </c>
      <c r="T952" s="17" t="s">
        <v>1117</v>
      </c>
      <c r="U952" s="17" t="s">
        <v>4697</v>
      </c>
      <c r="V952" s="17">
        <v>0</v>
      </c>
      <c r="W952" s="17" t="s">
        <v>1020</v>
      </c>
      <c r="X952" s="17">
        <v>10.393599999999999</v>
      </c>
      <c r="Y952" s="17">
        <v>1</v>
      </c>
      <c r="Z952" s="17">
        <v>2017</v>
      </c>
      <c r="AA952" s="17" t="s">
        <v>13</v>
      </c>
      <c r="AB952" s="17" t="s">
        <v>1036</v>
      </c>
    </row>
    <row r="953" spans="1:28" x14ac:dyDescent="0.25">
      <c r="A953" s="17">
        <v>3432</v>
      </c>
      <c r="B953" s="17" t="s">
        <v>4698</v>
      </c>
      <c r="C953" s="19">
        <v>43077</v>
      </c>
      <c r="D953" s="19">
        <v>43078</v>
      </c>
      <c r="E953" s="17" t="s">
        <v>2</v>
      </c>
      <c r="F953" s="17" t="s">
        <v>4699</v>
      </c>
      <c r="G953" s="17" t="s">
        <v>411</v>
      </c>
      <c r="H953" s="17" t="s">
        <v>8</v>
      </c>
      <c r="I953" s="17" t="s">
        <v>671</v>
      </c>
      <c r="J953" s="17" t="s">
        <v>4700</v>
      </c>
      <c r="K953" s="17" t="s">
        <v>908</v>
      </c>
      <c r="L953" s="17">
        <v>90301</v>
      </c>
      <c r="M953" s="17" t="s">
        <v>957</v>
      </c>
      <c r="N953" s="17" t="s">
        <v>4701</v>
      </c>
      <c r="O953" s="17" t="s">
        <v>959</v>
      </c>
      <c r="P953" s="17" t="s">
        <v>1115</v>
      </c>
      <c r="Q953" s="17" t="s">
        <v>4702</v>
      </c>
      <c r="R953" s="17">
        <v>128.9</v>
      </c>
      <c r="S953" s="17">
        <v>2</v>
      </c>
      <c r="T953" s="17" t="s">
        <v>4703</v>
      </c>
      <c r="U953" s="17" t="s">
        <v>4704</v>
      </c>
      <c r="V953" s="17">
        <v>0</v>
      </c>
      <c r="W953" s="17" t="s">
        <v>1020</v>
      </c>
      <c r="X953" s="17">
        <v>15.468</v>
      </c>
      <c r="Y953" s="17">
        <v>1</v>
      </c>
      <c r="Z953" s="17">
        <v>2017</v>
      </c>
      <c r="AA953" s="17" t="s">
        <v>14</v>
      </c>
      <c r="AB953" s="17" t="s">
        <v>1036</v>
      </c>
    </row>
    <row r="954" spans="1:28" x14ac:dyDescent="0.25">
      <c r="A954" s="17">
        <v>3748</v>
      </c>
      <c r="B954" s="17" t="s">
        <v>4705</v>
      </c>
      <c r="C954" s="19">
        <v>42974</v>
      </c>
      <c r="D954" s="19">
        <v>42976</v>
      </c>
      <c r="E954" s="17" t="s">
        <v>4</v>
      </c>
      <c r="F954" s="17" t="s">
        <v>4706</v>
      </c>
      <c r="G954" s="17" t="s">
        <v>176</v>
      </c>
      <c r="H954" s="17" t="s">
        <v>9</v>
      </c>
      <c r="I954" s="17" t="s">
        <v>671</v>
      </c>
      <c r="J954" s="17" t="s">
        <v>4700</v>
      </c>
      <c r="K954" s="17" t="s">
        <v>908</v>
      </c>
      <c r="L954" s="17">
        <v>90301</v>
      </c>
      <c r="M954" s="17" t="s">
        <v>957</v>
      </c>
      <c r="N954" s="17" t="s">
        <v>1873</v>
      </c>
      <c r="O954" s="17" t="s">
        <v>959</v>
      </c>
      <c r="P954" s="17" t="s">
        <v>1115</v>
      </c>
      <c r="Q954" s="17" t="s">
        <v>1874</v>
      </c>
      <c r="R954" s="17">
        <v>198.46</v>
      </c>
      <c r="S954" s="17">
        <v>2</v>
      </c>
      <c r="T954" s="17" t="s">
        <v>1875</v>
      </c>
      <c r="U954" s="17" t="s">
        <v>1875</v>
      </c>
      <c r="V954" s="17">
        <v>0</v>
      </c>
      <c r="W954" s="17" t="s">
        <v>1020</v>
      </c>
      <c r="X954" s="17">
        <v>99.23</v>
      </c>
      <c r="Y954" s="17">
        <v>2</v>
      </c>
      <c r="Z954" s="17">
        <v>2017</v>
      </c>
      <c r="AA954" s="17" t="s">
        <v>13</v>
      </c>
      <c r="AB954" s="17" t="s">
        <v>1036</v>
      </c>
    </row>
    <row r="955" spans="1:28" x14ac:dyDescent="0.25">
      <c r="A955" s="17">
        <v>3778</v>
      </c>
      <c r="B955" s="17" t="s">
        <v>4707</v>
      </c>
      <c r="C955" s="19">
        <v>42127</v>
      </c>
      <c r="D955" s="19">
        <v>42132</v>
      </c>
      <c r="E955" s="17" t="s">
        <v>5</v>
      </c>
      <c r="F955" s="17" t="s">
        <v>4708</v>
      </c>
      <c r="G955" s="17" t="s">
        <v>351</v>
      </c>
      <c r="H955" s="17" t="s">
        <v>10</v>
      </c>
      <c r="I955" s="17" t="s">
        <v>671</v>
      </c>
      <c r="J955" s="17" t="s">
        <v>4709</v>
      </c>
      <c r="K955" s="17" t="s">
        <v>908</v>
      </c>
      <c r="L955" s="17">
        <v>91911</v>
      </c>
      <c r="M955" s="17" t="s">
        <v>957</v>
      </c>
      <c r="N955" s="17" t="s">
        <v>4710</v>
      </c>
      <c r="O955" s="17" t="s">
        <v>959</v>
      </c>
      <c r="P955" s="17" t="s">
        <v>1115</v>
      </c>
      <c r="Q955" s="17" t="s">
        <v>4711</v>
      </c>
      <c r="R955" s="17">
        <v>665.88</v>
      </c>
      <c r="S955" s="17">
        <v>6</v>
      </c>
      <c r="T955" s="17" t="s">
        <v>2950</v>
      </c>
      <c r="U955" s="17" t="s">
        <v>4712</v>
      </c>
      <c r="V955" s="17">
        <v>0</v>
      </c>
      <c r="W955" s="17" t="s">
        <v>1020</v>
      </c>
      <c r="X955" s="17">
        <v>106.5408</v>
      </c>
      <c r="Y955" s="17">
        <v>5</v>
      </c>
      <c r="Z955" s="17">
        <v>2015</v>
      </c>
      <c r="AA955" s="17" t="s">
        <v>20</v>
      </c>
      <c r="AB955" s="17" t="s">
        <v>1061</v>
      </c>
    </row>
    <row r="956" spans="1:28" x14ac:dyDescent="0.25">
      <c r="A956" s="17">
        <v>4296</v>
      </c>
      <c r="B956" s="17" t="s">
        <v>4713</v>
      </c>
      <c r="C956" s="19">
        <v>42919</v>
      </c>
      <c r="D956" s="19">
        <v>42926</v>
      </c>
      <c r="E956" s="17" t="s">
        <v>5</v>
      </c>
      <c r="F956" s="17" t="s">
        <v>3896</v>
      </c>
      <c r="G956" s="17" t="s">
        <v>418</v>
      </c>
      <c r="H956" s="17" t="s">
        <v>8</v>
      </c>
      <c r="I956" s="17" t="s">
        <v>671</v>
      </c>
      <c r="J956" s="17" t="s">
        <v>4714</v>
      </c>
      <c r="K956" s="17" t="s">
        <v>908</v>
      </c>
      <c r="L956" s="17">
        <v>95610</v>
      </c>
      <c r="M956" s="17" t="s">
        <v>957</v>
      </c>
      <c r="N956" s="17" t="s">
        <v>2008</v>
      </c>
      <c r="O956" s="17" t="s">
        <v>959</v>
      </c>
      <c r="P956" s="17" t="s">
        <v>1115</v>
      </c>
      <c r="Q956" s="17" t="s">
        <v>2009</v>
      </c>
      <c r="R956" s="17">
        <v>129.38999999999999</v>
      </c>
      <c r="S956" s="17">
        <v>3</v>
      </c>
      <c r="T956" s="17" t="s">
        <v>1699</v>
      </c>
      <c r="U956" s="17" t="s">
        <v>4715</v>
      </c>
      <c r="V956" s="17">
        <v>0</v>
      </c>
      <c r="W956" s="17" t="s">
        <v>1020</v>
      </c>
      <c r="X956" s="17">
        <v>54.343800000000002</v>
      </c>
      <c r="Y956" s="17">
        <v>7</v>
      </c>
      <c r="Z956" s="17">
        <v>2017</v>
      </c>
      <c r="AA956" s="17" t="s">
        <v>17</v>
      </c>
      <c r="AB956" s="17" t="s">
        <v>1036</v>
      </c>
    </row>
    <row r="957" spans="1:28" x14ac:dyDescent="0.25">
      <c r="A957" s="17">
        <v>4376</v>
      </c>
      <c r="B957" s="17" t="s">
        <v>4716</v>
      </c>
      <c r="C957" s="19">
        <v>41754</v>
      </c>
      <c r="D957" s="19">
        <v>41759</v>
      </c>
      <c r="E957" s="17" t="s">
        <v>5</v>
      </c>
      <c r="F957" s="17" t="s">
        <v>4546</v>
      </c>
      <c r="G957" s="17" t="s">
        <v>4547</v>
      </c>
      <c r="H957" s="17" t="s">
        <v>10</v>
      </c>
      <c r="I957" s="17" t="s">
        <v>671</v>
      </c>
      <c r="J957" s="17" t="s">
        <v>4717</v>
      </c>
      <c r="K957" s="17" t="s">
        <v>908</v>
      </c>
      <c r="L957" s="17">
        <v>91776</v>
      </c>
      <c r="M957" s="17" t="s">
        <v>957</v>
      </c>
      <c r="N957" s="17" t="s">
        <v>4718</v>
      </c>
      <c r="O957" s="17" t="s">
        <v>959</v>
      </c>
      <c r="P957" s="17" t="s">
        <v>1115</v>
      </c>
      <c r="Q957" s="17" t="s">
        <v>4719</v>
      </c>
      <c r="R957" s="17">
        <v>303.25</v>
      </c>
      <c r="S957" s="17">
        <v>5</v>
      </c>
      <c r="T957" s="17" t="s">
        <v>4720</v>
      </c>
      <c r="U957" s="17" t="s">
        <v>4721</v>
      </c>
      <c r="V957" s="17">
        <v>0</v>
      </c>
      <c r="W957" s="17" t="s">
        <v>1020</v>
      </c>
      <c r="X957" s="17">
        <v>63.682499999999997</v>
      </c>
      <c r="Y957" s="17">
        <v>5</v>
      </c>
      <c r="Z957" s="17">
        <v>2014</v>
      </c>
      <c r="AA957" s="17" t="s">
        <v>12</v>
      </c>
      <c r="AB957" s="17" t="s">
        <v>1079</v>
      </c>
    </row>
    <row r="958" spans="1:28" x14ac:dyDescent="0.25">
      <c r="A958" s="17">
        <v>4570</v>
      </c>
      <c r="B958" s="17" t="s">
        <v>4722</v>
      </c>
      <c r="C958" s="19">
        <v>41748</v>
      </c>
      <c r="D958" s="19">
        <v>41750</v>
      </c>
      <c r="E958" s="17" t="s">
        <v>4</v>
      </c>
      <c r="F958" s="17" t="s">
        <v>4723</v>
      </c>
      <c r="G958" s="17" t="s">
        <v>4724</v>
      </c>
      <c r="H958" s="17" t="s">
        <v>10</v>
      </c>
      <c r="I958" s="17" t="s">
        <v>671</v>
      </c>
      <c r="J958" s="17" t="s">
        <v>870</v>
      </c>
      <c r="K958" s="17" t="s">
        <v>908</v>
      </c>
      <c r="L958" s="17">
        <v>95123</v>
      </c>
      <c r="M958" s="17" t="s">
        <v>957</v>
      </c>
      <c r="N958" s="17" t="s">
        <v>4725</v>
      </c>
      <c r="O958" s="17" t="s">
        <v>959</v>
      </c>
      <c r="P958" s="17" t="s">
        <v>1115</v>
      </c>
      <c r="Q958" s="17" t="s">
        <v>4726</v>
      </c>
      <c r="R958" s="17">
        <v>76.14</v>
      </c>
      <c r="S958" s="17">
        <v>3</v>
      </c>
      <c r="T958" s="17" t="s">
        <v>4727</v>
      </c>
      <c r="U958" s="17" t="s">
        <v>4728</v>
      </c>
      <c r="V958" s="17">
        <v>0</v>
      </c>
      <c r="W958" s="17" t="s">
        <v>1020</v>
      </c>
      <c r="X958" s="17">
        <v>26.649000000000001</v>
      </c>
      <c r="Y958" s="17">
        <v>2</v>
      </c>
      <c r="Z958" s="17">
        <v>2014</v>
      </c>
      <c r="AA958" s="17" t="s">
        <v>12</v>
      </c>
      <c r="AB958" s="17" t="s">
        <v>1079</v>
      </c>
    </row>
    <row r="959" spans="1:28" x14ac:dyDescent="0.25">
      <c r="A959" s="17">
        <v>4589</v>
      </c>
      <c r="B959" s="17" t="s">
        <v>4729</v>
      </c>
      <c r="C959" s="19">
        <v>43041</v>
      </c>
      <c r="D959" s="19">
        <v>43043</v>
      </c>
      <c r="E959" s="17" t="s">
        <v>4</v>
      </c>
      <c r="F959" s="17" t="s">
        <v>1331</v>
      </c>
      <c r="G959" s="17" t="s">
        <v>1332</v>
      </c>
      <c r="H959" s="17" t="s">
        <v>10</v>
      </c>
      <c r="I959" s="17" t="s">
        <v>671</v>
      </c>
      <c r="J959" s="17" t="s">
        <v>729</v>
      </c>
      <c r="K959" s="17" t="s">
        <v>908</v>
      </c>
      <c r="L959" s="17">
        <v>94526</v>
      </c>
      <c r="M959" s="17" t="s">
        <v>957</v>
      </c>
      <c r="N959" s="17" t="s">
        <v>4730</v>
      </c>
      <c r="O959" s="17" t="s">
        <v>959</v>
      </c>
      <c r="P959" s="17" t="s">
        <v>1115</v>
      </c>
      <c r="Q959" s="17" t="s">
        <v>4731</v>
      </c>
      <c r="R959" s="17">
        <v>25.02</v>
      </c>
      <c r="S959" s="17">
        <v>3</v>
      </c>
      <c r="T959" s="17" t="s">
        <v>1380</v>
      </c>
      <c r="U959" s="17" t="s">
        <v>4732</v>
      </c>
      <c r="V959" s="17">
        <v>0</v>
      </c>
      <c r="W959" s="17" t="s">
        <v>1020</v>
      </c>
      <c r="X959" s="17">
        <v>10.5084</v>
      </c>
      <c r="Y959" s="17">
        <v>2</v>
      </c>
      <c r="Z959" s="17">
        <v>2017</v>
      </c>
      <c r="AA959" s="17" t="s">
        <v>21</v>
      </c>
      <c r="AB959" s="17" t="s">
        <v>1036</v>
      </c>
    </row>
    <row r="960" spans="1:28" x14ac:dyDescent="0.25">
      <c r="A960" s="17">
        <v>4611</v>
      </c>
      <c r="B960" s="17" t="s">
        <v>4733</v>
      </c>
      <c r="C960" s="19">
        <v>43048</v>
      </c>
      <c r="D960" s="19">
        <v>43053</v>
      </c>
      <c r="E960" s="17" t="s">
        <v>5</v>
      </c>
      <c r="F960" s="17" t="s">
        <v>2434</v>
      </c>
      <c r="G960" s="17" t="s">
        <v>333</v>
      </c>
      <c r="H960" s="17" t="s">
        <v>8</v>
      </c>
      <c r="I960" s="17" t="s">
        <v>671</v>
      </c>
      <c r="J960" s="17" t="s">
        <v>824</v>
      </c>
      <c r="K960" s="17" t="s">
        <v>908</v>
      </c>
      <c r="L960" s="17">
        <v>92054</v>
      </c>
      <c r="M960" s="17" t="s">
        <v>957</v>
      </c>
      <c r="N960" s="17" t="s">
        <v>4734</v>
      </c>
      <c r="O960" s="17" t="s">
        <v>959</v>
      </c>
      <c r="P960" s="17" t="s">
        <v>1115</v>
      </c>
      <c r="Q960" s="17" t="s">
        <v>1393</v>
      </c>
      <c r="R960" s="17">
        <v>47.12</v>
      </c>
      <c r="S960" s="17">
        <v>8</v>
      </c>
      <c r="T960" s="17" t="s">
        <v>4735</v>
      </c>
      <c r="U960" s="17" t="s">
        <v>4736</v>
      </c>
      <c r="V960" s="17">
        <v>0</v>
      </c>
      <c r="W960" s="17" t="s">
        <v>1020</v>
      </c>
      <c r="X960" s="17">
        <v>20.732800000000001</v>
      </c>
      <c r="Y960" s="17">
        <v>5</v>
      </c>
      <c r="Z960" s="17">
        <v>2017</v>
      </c>
      <c r="AA960" s="17" t="s">
        <v>21</v>
      </c>
      <c r="AB960" s="17" t="s">
        <v>1036</v>
      </c>
    </row>
    <row r="961" spans="1:28" x14ac:dyDescent="0.25">
      <c r="A961" s="17">
        <v>4854</v>
      </c>
      <c r="B961" s="17" t="s">
        <v>4737</v>
      </c>
      <c r="C961" s="19">
        <v>41985</v>
      </c>
      <c r="D961" s="19">
        <v>41988</v>
      </c>
      <c r="E961" s="17" t="s">
        <v>4</v>
      </c>
      <c r="F961" s="17" t="s">
        <v>1920</v>
      </c>
      <c r="G961" s="17" t="s">
        <v>409</v>
      </c>
      <c r="H961" s="17" t="s">
        <v>8</v>
      </c>
      <c r="I961" s="17" t="s">
        <v>671</v>
      </c>
      <c r="J961" s="17" t="s">
        <v>823</v>
      </c>
      <c r="K961" s="17" t="s">
        <v>908</v>
      </c>
      <c r="L961" s="17">
        <v>94601</v>
      </c>
      <c r="M961" s="17" t="s">
        <v>957</v>
      </c>
      <c r="N961" s="17" t="s">
        <v>1965</v>
      </c>
      <c r="O961" s="17" t="s">
        <v>959</v>
      </c>
      <c r="P961" s="17" t="s">
        <v>1115</v>
      </c>
      <c r="Q961" s="17" t="s">
        <v>1966</v>
      </c>
      <c r="R961" s="17">
        <v>12.54</v>
      </c>
      <c r="S961" s="17">
        <v>3</v>
      </c>
      <c r="T961" s="17" t="s">
        <v>1967</v>
      </c>
      <c r="U961" s="17" t="s">
        <v>4738</v>
      </c>
      <c r="V961" s="17">
        <v>0</v>
      </c>
      <c r="W961" s="17" t="s">
        <v>1020</v>
      </c>
      <c r="X961" s="17">
        <v>4.5144000000000002</v>
      </c>
      <c r="Y961" s="17">
        <v>3</v>
      </c>
      <c r="Z961" s="17">
        <v>2014</v>
      </c>
      <c r="AA961" s="17" t="s">
        <v>14</v>
      </c>
      <c r="AB961" s="17" t="s">
        <v>1079</v>
      </c>
    </row>
    <row r="962" spans="1:28" x14ac:dyDescent="0.25">
      <c r="A962" s="17">
        <v>4856</v>
      </c>
      <c r="B962" s="17" t="s">
        <v>4737</v>
      </c>
      <c r="C962" s="19">
        <v>41985</v>
      </c>
      <c r="D962" s="19">
        <v>41988</v>
      </c>
      <c r="E962" s="17" t="s">
        <v>4</v>
      </c>
      <c r="F962" s="17" t="s">
        <v>1920</v>
      </c>
      <c r="G962" s="17" t="s">
        <v>409</v>
      </c>
      <c r="H962" s="17" t="s">
        <v>8</v>
      </c>
      <c r="I962" s="17" t="s">
        <v>671</v>
      </c>
      <c r="J962" s="17" t="s">
        <v>823</v>
      </c>
      <c r="K962" s="17" t="s">
        <v>908</v>
      </c>
      <c r="L962" s="17">
        <v>94601</v>
      </c>
      <c r="M962" s="17" t="s">
        <v>957</v>
      </c>
      <c r="N962" s="17" t="s">
        <v>2070</v>
      </c>
      <c r="O962" s="17" t="s">
        <v>959</v>
      </c>
      <c r="P962" s="17" t="s">
        <v>1115</v>
      </c>
      <c r="Q962" s="17" t="s">
        <v>2071</v>
      </c>
      <c r="R962" s="17">
        <v>9.24</v>
      </c>
      <c r="S962" s="17">
        <v>3</v>
      </c>
      <c r="T962" s="17" t="s">
        <v>1863</v>
      </c>
      <c r="U962" s="17" t="s">
        <v>2072</v>
      </c>
      <c r="V962" s="17">
        <v>0</v>
      </c>
      <c r="W962" s="17" t="s">
        <v>1020</v>
      </c>
      <c r="X962" s="17">
        <v>4.4352</v>
      </c>
      <c r="Y962" s="17">
        <v>3</v>
      </c>
      <c r="Z962" s="17">
        <v>2014</v>
      </c>
      <c r="AA962" s="17" t="s">
        <v>14</v>
      </c>
      <c r="AB962" s="17" t="s">
        <v>1079</v>
      </c>
    </row>
    <row r="963" spans="1:28" x14ac:dyDescent="0.25">
      <c r="A963" s="17">
        <v>5132</v>
      </c>
      <c r="B963" s="17" t="s">
        <v>4739</v>
      </c>
      <c r="C963" s="19">
        <v>43098</v>
      </c>
      <c r="D963" s="19">
        <v>43105</v>
      </c>
      <c r="E963" s="17" t="s">
        <v>5</v>
      </c>
      <c r="F963" s="17" t="s">
        <v>4740</v>
      </c>
      <c r="G963" s="17" t="s">
        <v>91</v>
      </c>
      <c r="H963" s="17" t="s">
        <v>9</v>
      </c>
      <c r="I963" s="17" t="s">
        <v>671</v>
      </c>
      <c r="J963" s="17" t="s">
        <v>679</v>
      </c>
      <c r="K963" s="17" t="s">
        <v>908</v>
      </c>
      <c r="L963" s="17">
        <v>92804</v>
      </c>
      <c r="M963" s="17" t="s">
        <v>957</v>
      </c>
      <c r="N963" s="17" t="s">
        <v>3671</v>
      </c>
      <c r="O963" s="17" t="s">
        <v>959</v>
      </c>
      <c r="P963" s="17" t="s">
        <v>1115</v>
      </c>
      <c r="Q963" s="17" t="s">
        <v>3672</v>
      </c>
      <c r="R963" s="17">
        <v>101.12</v>
      </c>
      <c r="S963" s="17">
        <v>8</v>
      </c>
      <c r="T963" s="17" t="s">
        <v>3673</v>
      </c>
      <c r="U963" s="17" t="s">
        <v>4741</v>
      </c>
      <c r="V963" s="17">
        <v>0</v>
      </c>
      <c r="W963" s="17" t="s">
        <v>1020</v>
      </c>
      <c r="X963" s="17">
        <v>37.414400000000001</v>
      </c>
      <c r="Y963" s="17">
        <v>7</v>
      </c>
      <c r="Z963" s="17">
        <v>2017</v>
      </c>
      <c r="AA963" s="17" t="s">
        <v>14</v>
      </c>
      <c r="AB963" s="17" t="s">
        <v>3440</v>
      </c>
    </row>
    <row r="964" spans="1:28" x14ac:dyDescent="0.25">
      <c r="A964" s="17">
        <v>5203</v>
      </c>
      <c r="B964" s="17" t="s">
        <v>4742</v>
      </c>
      <c r="C964" s="19">
        <v>42231</v>
      </c>
      <c r="D964" s="19">
        <v>42235</v>
      </c>
      <c r="E964" s="17" t="s">
        <v>5</v>
      </c>
      <c r="F964" s="17" t="s">
        <v>4743</v>
      </c>
      <c r="G964" s="17" t="s">
        <v>537</v>
      </c>
      <c r="H964" s="17" t="s">
        <v>8</v>
      </c>
      <c r="I964" s="17" t="s">
        <v>671</v>
      </c>
      <c r="J964" s="17" t="s">
        <v>823</v>
      </c>
      <c r="K964" s="17" t="s">
        <v>908</v>
      </c>
      <c r="L964" s="17">
        <v>94601</v>
      </c>
      <c r="M964" s="17" t="s">
        <v>957</v>
      </c>
      <c r="N964" s="17" t="s">
        <v>1628</v>
      </c>
      <c r="O964" s="17" t="s">
        <v>959</v>
      </c>
      <c r="P964" s="17" t="s">
        <v>1115</v>
      </c>
      <c r="Q964" s="17" t="s">
        <v>1629</v>
      </c>
      <c r="R964" s="17">
        <v>104.23</v>
      </c>
      <c r="S964" s="17">
        <v>7</v>
      </c>
      <c r="T964" s="17" t="s">
        <v>1630</v>
      </c>
      <c r="U964" s="17" t="s">
        <v>4744</v>
      </c>
      <c r="V964" s="17">
        <v>0</v>
      </c>
      <c r="W964" s="17" t="s">
        <v>1020</v>
      </c>
      <c r="X964" s="17">
        <v>28.142099999999999</v>
      </c>
      <c r="Y964" s="17">
        <v>4</v>
      </c>
      <c r="Z964" s="17">
        <v>2015</v>
      </c>
      <c r="AA964" s="17" t="s">
        <v>13</v>
      </c>
      <c r="AB964" s="17" t="s">
        <v>1061</v>
      </c>
    </row>
    <row r="965" spans="1:28" x14ac:dyDescent="0.25">
      <c r="A965" s="17">
        <v>5232</v>
      </c>
      <c r="B965" s="17" t="s">
        <v>4745</v>
      </c>
      <c r="C965" s="19">
        <v>42813</v>
      </c>
      <c r="D965" s="19">
        <v>42816</v>
      </c>
      <c r="E965" s="17" t="s">
        <v>4</v>
      </c>
      <c r="F965" s="17" t="s">
        <v>4746</v>
      </c>
      <c r="G965" s="17" t="s">
        <v>610</v>
      </c>
      <c r="H965" s="17" t="s">
        <v>8</v>
      </c>
      <c r="I965" s="17" t="s">
        <v>671</v>
      </c>
      <c r="J965" s="17" t="s">
        <v>4574</v>
      </c>
      <c r="K965" s="17" t="s">
        <v>908</v>
      </c>
      <c r="L965" s="17">
        <v>93727</v>
      </c>
      <c r="M965" s="17" t="s">
        <v>957</v>
      </c>
      <c r="N965" s="17" t="s">
        <v>4747</v>
      </c>
      <c r="O965" s="17" t="s">
        <v>959</v>
      </c>
      <c r="P965" s="17" t="s">
        <v>1115</v>
      </c>
      <c r="Q965" s="17" t="s">
        <v>4748</v>
      </c>
      <c r="R965" s="17">
        <v>30.93</v>
      </c>
      <c r="S965" s="17">
        <v>1</v>
      </c>
      <c r="T965" s="17" t="s">
        <v>4749</v>
      </c>
      <c r="U965" s="17" t="s">
        <v>4750</v>
      </c>
      <c r="V965" s="17">
        <v>0</v>
      </c>
      <c r="W965" s="17" t="s">
        <v>1020</v>
      </c>
      <c r="X965" s="17">
        <v>12.6813</v>
      </c>
      <c r="Y965" s="17">
        <v>3</v>
      </c>
      <c r="Z965" s="17">
        <v>2017</v>
      </c>
      <c r="AA965" s="17" t="s">
        <v>19</v>
      </c>
      <c r="AB965" s="17" t="s">
        <v>1036</v>
      </c>
    </row>
    <row r="966" spans="1:28" x14ac:dyDescent="0.25">
      <c r="A966" s="17">
        <v>5326</v>
      </c>
      <c r="B966" s="17" t="s">
        <v>4751</v>
      </c>
      <c r="C966" s="19">
        <v>42342</v>
      </c>
      <c r="D966" s="19">
        <v>42347</v>
      </c>
      <c r="E966" s="17" t="s">
        <v>5</v>
      </c>
      <c r="F966" s="17" t="s">
        <v>1732</v>
      </c>
      <c r="G966" s="17" t="s">
        <v>1733</v>
      </c>
      <c r="H966" s="17" t="s">
        <v>8</v>
      </c>
      <c r="I966" s="17" t="s">
        <v>671</v>
      </c>
      <c r="J966" s="17" t="s">
        <v>786</v>
      </c>
      <c r="K966" s="17" t="s">
        <v>908</v>
      </c>
      <c r="L966" s="17">
        <v>90712</v>
      </c>
      <c r="M966" s="17" t="s">
        <v>957</v>
      </c>
      <c r="N966" s="17" t="s">
        <v>1965</v>
      </c>
      <c r="O966" s="17" t="s">
        <v>959</v>
      </c>
      <c r="P966" s="17" t="s">
        <v>1115</v>
      </c>
      <c r="Q966" s="17" t="s">
        <v>1966</v>
      </c>
      <c r="R966" s="17">
        <v>25.08</v>
      </c>
      <c r="S966" s="17">
        <v>6</v>
      </c>
      <c r="T966" s="17" t="s">
        <v>1967</v>
      </c>
      <c r="U966" s="17" t="s">
        <v>4752</v>
      </c>
      <c r="V966" s="17">
        <v>0</v>
      </c>
      <c r="W966" s="17" t="s">
        <v>1020</v>
      </c>
      <c r="X966" s="17">
        <v>9.0288000000000004</v>
      </c>
      <c r="Y966" s="17">
        <v>5</v>
      </c>
      <c r="Z966" s="17">
        <v>2015</v>
      </c>
      <c r="AA966" s="17" t="s">
        <v>14</v>
      </c>
      <c r="AB966" s="17" t="s">
        <v>1061</v>
      </c>
    </row>
    <row r="967" spans="1:28" x14ac:dyDescent="0.25">
      <c r="A967" s="17">
        <v>5577</v>
      </c>
      <c r="B967" s="17" t="s">
        <v>4753</v>
      </c>
      <c r="C967" s="19">
        <v>42716</v>
      </c>
      <c r="D967" s="19">
        <v>42720</v>
      </c>
      <c r="E967" s="17" t="s">
        <v>5</v>
      </c>
      <c r="F967" s="17" t="s">
        <v>4754</v>
      </c>
      <c r="G967" s="17" t="s">
        <v>555</v>
      </c>
      <c r="H967" s="17" t="s">
        <v>8</v>
      </c>
      <c r="I967" s="17" t="s">
        <v>671</v>
      </c>
      <c r="J967" s="17" t="s">
        <v>834</v>
      </c>
      <c r="K967" s="17" t="s">
        <v>908</v>
      </c>
      <c r="L967" s="17">
        <v>91104</v>
      </c>
      <c r="M967" s="17" t="s">
        <v>957</v>
      </c>
      <c r="N967" s="17" t="s">
        <v>4654</v>
      </c>
      <c r="O967" s="17" t="s">
        <v>959</v>
      </c>
      <c r="P967" s="17" t="s">
        <v>1115</v>
      </c>
      <c r="Q967" s="17" t="s">
        <v>4655</v>
      </c>
      <c r="R967" s="17">
        <v>383.64</v>
      </c>
      <c r="S967" s="17">
        <v>6</v>
      </c>
      <c r="T967" s="17" t="s">
        <v>4656</v>
      </c>
      <c r="U967" s="17" t="s">
        <v>4755</v>
      </c>
      <c r="V967" s="17">
        <v>0</v>
      </c>
      <c r="W967" s="17" t="s">
        <v>1020</v>
      </c>
      <c r="X967" s="17">
        <v>122.76479999999999</v>
      </c>
      <c r="Y967" s="17">
        <v>4</v>
      </c>
      <c r="Z967" s="17">
        <v>2016</v>
      </c>
      <c r="AA967" s="17" t="s">
        <v>14</v>
      </c>
      <c r="AB967" s="17" t="s">
        <v>1021</v>
      </c>
    </row>
    <row r="968" spans="1:28" x14ac:dyDescent="0.25">
      <c r="A968" s="17">
        <v>5741</v>
      </c>
      <c r="B968" s="17" t="s">
        <v>4756</v>
      </c>
      <c r="C968" s="19">
        <v>42822</v>
      </c>
      <c r="D968" s="19">
        <v>42825</v>
      </c>
      <c r="E968" s="17" t="s">
        <v>2</v>
      </c>
      <c r="F968" s="17" t="s">
        <v>4757</v>
      </c>
      <c r="G968" s="17" t="s">
        <v>188</v>
      </c>
      <c r="H968" s="17" t="s">
        <v>9</v>
      </c>
      <c r="I968" s="17" t="s">
        <v>671</v>
      </c>
      <c r="J968" s="17" t="s">
        <v>748</v>
      </c>
      <c r="K968" s="17" t="s">
        <v>908</v>
      </c>
      <c r="L968" s="17">
        <v>94533</v>
      </c>
      <c r="M968" s="17" t="s">
        <v>957</v>
      </c>
      <c r="N968" s="17" t="s">
        <v>4758</v>
      </c>
      <c r="O968" s="17" t="s">
        <v>959</v>
      </c>
      <c r="P968" s="17" t="s">
        <v>1115</v>
      </c>
      <c r="Q968" s="17" t="s">
        <v>4759</v>
      </c>
      <c r="R968" s="17">
        <v>26.48</v>
      </c>
      <c r="S968" s="17">
        <v>1</v>
      </c>
      <c r="T968" s="17" t="s">
        <v>3767</v>
      </c>
      <c r="U968" s="17" t="s">
        <v>4760</v>
      </c>
      <c r="V968" s="17">
        <v>0</v>
      </c>
      <c r="W968" s="17" t="s">
        <v>1020</v>
      </c>
      <c r="X968" s="17">
        <v>10.0624</v>
      </c>
      <c r="Y968" s="17">
        <v>3</v>
      </c>
      <c r="Z968" s="17">
        <v>2017</v>
      </c>
      <c r="AA968" s="17" t="s">
        <v>19</v>
      </c>
      <c r="AB968" s="17" t="s">
        <v>1036</v>
      </c>
    </row>
    <row r="969" spans="1:28" x14ac:dyDescent="0.25">
      <c r="A969" s="17">
        <v>5746</v>
      </c>
      <c r="B969" s="17" t="s">
        <v>4756</v>
      </c>
      <c r="C969" s="19">
        <v>42822</v>
      </c>
      <c r="D969" s="19">
        <v>42825</v>
      </c>
      <c r="E969" s="17" t="s">
        <v>2</v>
      </c>
      <c r="F969" s="17" t="s">
        <v>4757</v>
      </c>
      <c r="G969" s="17" t="s">
        <v>188</v>
      </c>
      <c r="H969" s="17" t="s">
        <v>9</v>
      </c>
      <c r="I969" s="17" t="s">
        <v>671</v>
      </c>
      <c r="J969" s="17" t="s">
        <v>748</v>
      </c>
      <c r="K969" s="17" t="s">
        <v>908</v>
      </c>
      <c r="L969" s="17">
        <v>94533</v>
      </c>
      <c r="M969" s="17" t="s">
        <v>957</v>
      </c>
      <c r="N969" s="17" t="s">
        <v>3363</v>
      </c>
      <c r="O969" s="17" t="s">
        <v>959</v>
      </c>
      <c r="P969" s="17" t="s">
        <v>1115</v>
      </c>
      <c r="Q969" s="17" t="s">
        <v>3364</v>
      </c>
      <c r="R969" s="17">
        <v>21.56</v>
      </c>
      <c r="S969" s="17">
        <v>7</v>
      </c>
      <c r="T969" s="17" t="s">
        <v>1863</v>
      </c>
      <c r="U969" s="17" t="s">
        <v>4761</v>
      </c>
      <c r="V969" s="17">
        <v>0</v>
      </c>
      <c r="W969" s="17" t="s">
        <v>1020</v>
      </c>
      <c r="X969" s="17">
        <v>6.8992000000000004</v>
      </c>
      <c r="Y969" s="17">
        <v>3</v>
      </c>
      <c r="Z969" s="17">
        <v>2017</v>
      </c>
      <c r="AA969" s="17" t="s">
        <v>19</v>
      </c>
      <c r="AB969" s="17" t="s">
        <v>1036</v>
      </c>
    </row>
    <row r="970" spans="1:28" x14ac:dyDescent="0.25">
      <c r="A970" s="17">
        <v>5763</v>
      </c>
      <c r="B970" s="17" t="s">
        <v>4762</v>
      </c>
      <c r="C970" s="19">
        <v>42959</v>
      </c>
      <c r="D970" s="19">
        <v>42962</v>
      </c>
      <c r="E970" s="17" t="s">
        <v>2</v>
      </c>
      <c r="F970" s="17" t="s">
        <v>2296</v>
      </c>
      <c r="G970" s="17" t="s">
        <v>2297</v>
      </c>
      <c r="H970" s="17" t="s">
        <v>8</v>
      </c>
      <c r="I970" s="17" t="s">
        <v>671</v>
      </c>
      <c r="J970" s="17" t="s">
        <v>4763</v>
      </c>
      <c r="K970" s="17" t="s">
        <v>908</v>
      </c>
      <c r="L970" s="17">
        <v>92630</v>
      </c>
      <c r="M970" s="17" t="s">
        <v>957</v>
      </c>
      <c r="N970" s="17" t="s">
        <v>3935</v>
      </c>
      <c r="O970" s="17" t="s">
        <v>959</v>
      </c>
      <c r="P970" s="17" t="s">
        <v>1115</v>
      </c>
      <c r="Q970" s="17" t="s">
        <v>4764</v>
      </c>
      <c r="R970" s="17">
        <v>54.92</v>
      </c>
      <c r="S970" s="17">
        <v>4</v>
      </c>
      <c r="T970" s="17" t="s">
        <v>4765</v>
      </c>
      <c r="U970" s="17" t="s">
        <v>4766</v>
      </c>
      <c r="V970" s="17">
        <v>0</v>
      </c>
      <c r="W970" s="17" t="s">
        <v>1020</v>
      </c>
      <c r="X970" s="17">
        <v>19.7712</v>
      </c>
      <c r="Y970" s="17">
        <v>3</v>
      </c>
      <c r="Z970" s="17">
        <v>2017</v>
      </c>
      <c r="AA970" s="17" t="s">
        <v>13</v>
      </c>
      <c r="AB970" s="17" t="s">
        <v>1036</v>
      </c>
    </row>
    <row r="971" spans="1:28" x14ac:dyDescent="0.25">
      <c r="A971" s="17">
        <v>5794</v>
      </c>
      <c r="B971" s="17" t="s">
        <v>4767</v>
      </c>
      <c r="C971" s="19">
        <v>43007</v>
      </c>
      <c r="D971" s="19">
        <v>43010</v>
      </c>
      <c r="E971" s="17" t="s">
        <v>2</v>
      </c>
      <c r="F971" s="17" t="s">
        <v>3482</v>
      </c>
      <c r="G971" s="17" t="s">
        <v>504</v>
      </c>
      <c r="H971" s="17" t="s">
        <v>8</v>
      </c>
      <c r="I971" s="17" t="s">
        <v>671</v>
      </c>
      <c r="J971" s="17" t="s">
        <v>686</v>
      </c>
      <c r="K971" s="17" t="s">
        <v>908</v>
      </c>
      <c r="L971" s="17">
        <v>93309</v>
      </c>
      <c r="M971" s="17" t="s">
        <v>957</v>
      </c>
      <c r="N971" s="17" t="s">
        <v>4768</v>
      </c>
      <c r="O971" s="17" t="s">
        <v>959</v>
      </c>
      <c r="P971" s="17" t="s">
        <v>1115</v>
      </c>
      <c r="Q971" s="17" t="s">
        <v>4769</v>
      </c>
      <c r="R971" s="17">
        <v>51.75</v>
      </c>
      <c r="S971" s="17">
        <v>1</v>
      </c>
      <c r="T971" s="17" t="s">
        <v>4770</v>
      </c>
      <c r="U971" s="17" t="s">
        <v>4771</v>
      </c>
      <c r="V971" s="17">
        <v>0</v>
      </c>
      <c r="W971" s="17" t="s">
        <v>1020</v>
      </c>
      <c r="X971" s="17">
        <v>15.525</v>
      </c>
      <c r="Y971" s="17">
        <v>3</v>
      </c>
      <c r="Z971" s="17">
        <v>2017</v>
      </c>
      <c r="AA971" s="17" t="s">
        <v>23</v>
      </c>
      <c r="AB971" s="17" t="s">
        <v>1036</v>
      </c>
    </row>
    <row r="972" spans="1:28" x14ac:dyDescent="0.25">
      <c r="A972" s="17">
        <v>5910</v>
      </c>
      <c r="B972" s="17" t="s">
        <v>4772</v>
      </c>
      <c r="C972" s="19">
        <v>42706</v>
      </c>
      <c r="D972" s="19">
        <v>42711</v>
      </c>
      <c r="E972" s="17" t="s">
        <v>5</v>
      </c>
      <c r="F972" s="17" t="s">
        <v>2839</v>
      </c>
      <c r="G972" s="17" t="s">
        <v>376</v>
      </c>
      <c r="H972" s="17" t="s">
        <v>9</v>
      </c>
      <c r="I972" s="17" t="s">
        <v>671</v>
      </c>
      <c r="J972" s="17" t="s">
        <v>870</v>
      </c>
      <c r="K972" s="17" t="s">
        <v>908</v>
      </c>
      <c r="L972" s="17">
        <v>95123</v>
      </c>
      <c r="M972" s="17" t="s">
        <v>957</v>
      </c>
      <c r="N972" s="17" t="s">
        <v>4773</v>
      </c>
      <c r="O972" s="17" t="s">
        <v>959</v>
      </c>
      <c r="P972" s="17" t="s">
        <v>1115</v>
      </c>
      <c r="Q972" s="17" t="s">
        <v>4774</v>
      </c>
      <c r="R972" s="17">
        <v>14.52</v>
      </c>
      <c r="S972" s="17">
        <v>3</v>
      </c>
      <c r="T972" s="17" t="s">
        <v>2677</v>
      </c>
      <c r="U972" s="17" t="s">
        <v>4775</v>
      </c>
      <c r="V972" s="17">
        <v>0</v>
      </c>
      <c r="W972" s="17" t="s">
        <v>1020</v>
      </c>
      <c r="X972" s="17">
        <v>5.6627999999999998</v>
      </c>
      <c r="Y972" s="17">
        <v>5</v>
      </c>
      <c r="Z972" s="17">
        <v>2016</v>
      </c>
      <c r="AA972" s="17" t="s">
        <v>14</v>
      </c>
      <c r="AB972" s="17" t="s">
        <v>1021</v>
      </c>
    </row>
    <row r="973" spans="1:28" x14ac:dyDescent="0.25">
      <c r="A973" s="17">
        <v>6069</v>
      </c>
      <c r="B973" s="17" t="s">
        <v>4776</v>
      </c>
      <c r="C973" s="19">
        <v>42875</v>
      </c>
      <c r="D973" s="19">
        <v>42879</v>
      </c>
      <c r="E973" s="17" t="s">
        <v>5</v>
      </c>
      <c r="F973" s="17" t="s">
        <v>3188</v>
      </c>
      <c r="G973" s="17" t="s">
        <v>150</v>
      </c>
      <c r="H973" s="17" t="s">
        <v>10</v>
      </c>
      <c r="I973" s="17" t="s">
        <v>671</v>
      </c>
      <c r="J973" s="17" t="s">
        <v>786</v>
      </c>
      <c r="K973" s="17" t="s">
        <v>908</v>
      </c>
      <c r="L973" s="17">
        <v>90712</v>
      </c>
      <c r="M973" s="17" t="s">
        <v>957</v>
      </c>
      <c r="N973" s="17" t="s">
        <v>4777</v>
      </c>
      <c r="O973" s="17" t="s">
        <v>959</v>
      </c>
      <c r="P973" s="17" t="s">
        <v>1115</v>
      </c>
      <c r="Q973" s="17" t="s">
        <v>4778</v>
      </c>
      <c r="R973" s="17">
        <v>6.98</v>
      </c>
      <c r="S973" s="17">
        <v>1</v>
      </c>
      <c r="T973" s="17" t="s">
        <v>1895</v>
      </c>
      <c r="U973" s="17" t="s">
        <v>4779</v>
      </c>
      <c r="V973" s="17">
        <v>0</v>
      </c>
      <c r="W973" s="17" t="s">
        <v>1020</v>
      </c>
      <c r="X973" s="17">
        <v>3.3504</v>
      </c>
      <c r="Y973" s="17">
        <v>4</v>
      </c>
      <c r="Z973" s="17">
        <v>2017</v>
      </c>
      <c r="AA973" s="17" t="s">
        <v>20</v>
      </c>
      <c r="AB973" s="17" t="s">
        <v>1036</v>
      </c>
    </row>
    <row r="974" spans="1:28" x14ac:dyDescent="0.25">
      <c r="A974" s="17">
        <v>6088</v>
      </c>
      <c r="B974" s="17" t="s">
        <v>4780</v>
      </c>
      <c r="C974" s="19">
        <v>42352</v>
      </c>
      <c r="D974" s="19">
        <v>42356</v>
      </c>
      <c r="E974" s="17" t="s">
        <v>5</v>
      </c>
      <c r="F974" s="17" t="s">
        <v>1015</v>
      </c>
      <c r="G974" s="17" t="s">
        <v>234</v>
      </c>
      <c r="H974" s="17" t="s">
        <v>8</v>
      </c>
      <c r="I974" s="17" t="s">
        <v>671</v>
      </c>
      <c r="J974" s="17" t="s">
        <v>4548</v>
      </c>
      <c r="K974" s="17" t="s">
        <v>908</v>
      </c>
      <c r="L974" s="17">
        <v>92627</v>
      </c>
      <c r="M974" s="17" t="s">
        <v>957</v>
      </c>
      <c r="N974" s="17" t="s">
        <v>3848</v>
      </c>
      <c r="O974" s="17" t="s">
        <v>959</v>
      </c>
      <c r="P974" s="17" t="s">
        <v>1115</v>
      </c>
      <c r="Q974" s="17" t="s">
        <v>3849</v>
      </c>
      <c r="R974" s="17">
        <v>29.22</v>
      </c>
      <c r="S974" s="17">
        <v>3</v>
      </c>
      <c r="T974" s="17" t="s">
        <v>3850</v>
      </c>
      <c r="U974" s="17" t="s">
        <v>4781</v>
      </c>
      <c r="V974" s="17">
        <v>0</v>
      </c>
      <c r="W974" s="17" t="s">
        <v>1020</v>
      </c>
      <c r="X974" s="17">
        <v>12.8568</v>
      </c>
      <c r="Y974" s="17">
        <v>4</v>
      </c>
      <c r="Z974" s="17">
        <v>2015</v>
      </c>
      <c r="AA974" s="17" t="s">
        <v>14</v>
      </c>
      <c r="AB974" s="17" t="s">
        <v>1061</v>
      </c>
    </row>
    <row r="975" spans="1:28" x14ac:dyDescent="0.25">
      <c r="A975" s="17">
        <v>6239</v>
      </c>
      <c r="B975" s="17" t="s">
        <v>4782</v>
      </c>
      <c r="C975" s="19">
        <v>42350</v>
      </c>
      <c r="D975" s="19">
        <v>42354</v>
      </c>
      <c r="E975" s="17" t="s">
        <v>5</v>
      </c>
      <c r="F975" s="17" t="s">
        <v>4783</v>
      </c>
      <c r="G975" s="17" t="s">
        <v>287</v>
      </c>
      <c r="H975" s="17" t="s">
        <v>8</v>
      </c>
      <c r="I975" s="17" t="s">
        <v>671</v>
      </c>
      <c r="J975" s="17" t="s">
        <v>870</v>
      </c>
      <c r="K975" s="17" t="s">
        <v>908</v>
      </c>
      <c r="L975" s="17">
        <v>95123</v>
      </c>
      <c r="M975" s="17" t="s">
        <v>957</v>
      </c>
      <c r="N975" s="17" t="s">
        <v>4784</v>
      </c>
      <c r="O975" s="17" t="s">
        <v>959</v>
      </c>
      <c r="P975" s="17" t="s">
        <v>1115</v>
      </c>
      <c r="Q975" s="17" t="s">
        <v>4785</v>
      </c>
      <c r="R975" s="17">
        <v>166.5</v>
      </c>
      <c r="S975" s="17">
        <v>3</v>
      </c>
      <c r="T975" s="17" t="s">
        <v>4786</v>
      </c>
      <c r="U975" s="17" t="s">
        <v>4787</v>
      </c>
      <c r="V975" s="17">
        <v>0</v>
      </c>
      <c r="W975" s="17" t="s">
        <v>1020</v>
      </c>
      <c r="X975" s="17">
        <v>21.645</v>
      </c>
      <c r="Y975" s="17">
        <v>4</v>
      </c>
      <c r="Z975" s="17">
        <v>2015</v>
      </c>
      <c r="AA975" s="17" t="s">
        <v>14</v>
      </c>
      <c r="AB975" s="17" t="s">
        <v>1061</v>
      </c>
    </row>
    <row r="976" spans="1:28" x14ac:dyDescent="0.25">
      <c r="A976" s="17">
        <v>6291</v>
      </c>
      <c r="B976" s="17" t="s">
        <v>4788</v>
      </c>
      <c r="C976" s="19">
        <v>42076</v>
      </c>
      <c r="D976" s="19">
        <v>42081</v>
      </c>
      <c r="E976" s="17" t="s">
        <v>4</v>
      </c>
      <c r="F976" s="17" t="s">
        <v>4723</v>
      </c>
      <c r="G976" s="17" t="s">
        <v>4724</v>
      </c>
      <c r="H976" s="17" t="s">
        <v>10</v>
      </c>
      <c r="I976" s="17" t="s">
        <v>671</v>
      </c>
      <c r="J976" s="17" t="s">
        <v>712</v>
      </c>
      <c r="K976" s="17" t="s">
        <v>908</v>
      </c>
      <c r="L976" s="17">
        <v>95928</v>
      </c>
      <c r="M976" s="17" t="s">
        <v>957</v>
      </c>
      <c r="N976" s="17" t="s">
        <v>3609</v>
      </c>
      <c r="O976" s="17" t="s">
        <v>959</v>
      </c>
      <c r="P976" s="17" t="s">
        <v>1115</v>
      </c>
      <c r="Q976" s="17" t="s">
        <v>3610</v>
      </c>
      <c r="R976" s="17">
        <v>327.76</v>
      </c>
      <c r="S976" s="17">
        <v>8</v>
      </c>
      <c r="T976" s="17" t="s">
        <v>2574</v>
      </c>
      <c r="U976" s="17" t="s">
        <v>4234</v>
      </c>
      <c r="V976" s="17">
        <v>0</v>
      </c>
      <c r="W976" s="17" t="s">
        <v>1020</v>
      </c>
      <c r="X976" s="17">
        <v>91.772800000000004</v>
      </c>
      <c r="Y976" s="17">
        <v>5</v>
      </c>
      <c r="Z976" s="17">
        <v>2015</v>
      </c>
      <c r="AA976" s="17" t="s">
        <v>19</v>
      </c>
      <c r="AB976" s="17" t="s">
        <v>1061</v>
      </c>
    </row>
    <row r="977" spans="1:28" x14ac:dyDescent="0.25">
      <c r="A977" s="17">
        <v>6312</v>
      </c>
      <c r="B977" s="17" t="s">
        <v>4789</v>
      </c>
      <c r="C977" s="19">
        <v>41893</v>
      </c>
      <c r="D977" s="19">
        <v>41898</v>
      </c>
      <c r="E977" s="17" t="s">
        <v>5</v>
      </c>
      <c r="F977" s="17" t="s">
        <v>4790</v>
      </c>
      <c r="G977" s="17" t="s">
        <v>4791</v>
      </c>
      <c r="H977" s="17" t="s">
        <v>8</v>
      </c>
      <c r="I977" s="17" t="s">
        <v>671</v>
      </c>
      <c r="J977" s="17" t="s">
        <v>4619</v>
      </c>
      <c r="K977" s="17" t="s">
        <v>908</v>
      </c>
      <c r="L977" s="17">
        <v>93030</v>
      </c>
      <c r="M977" s="17" t="s">
        <v>957</v>
      </c>
      <c r="N977" s="17" t="s">
        <v>4792</v>
      </c>
      <c r="O977" s="17" t="s">
        <v>959</v>
      </c>
      <c r="P977" s="17" t="s">
        <v>1115</v>
      </c>
      <c r="Q977" s="17" t="s">
        <v>4793</v>
      </c>
      <c r="R977" s="17">
        <v>127.95</v>
      </c>
      <c r="S977" s="17">
        <v>3</v>
      </c>
      <c r="T977" s="17" t="s">
        <v>4794</v>
      </c>
      <c r="U977" s="17" t="s">
        <v>4795</v>
      </c>
      <c r="V977" s="17">
        <v>0</v>
      </c>
      <c r="W977" s="17" t="s">
        <v>1020</v>
      </c>
      <c r="X977" s="17">
        <v>21.7515</v>
      </c>
      <c r="Y977" s="17">
        <v>5</v>
      </c>
      <c r="Z977" s="17">
        <v>2014</v>
      </c>
      <c r="AA977" s="17" t="s">
        <v>23</v>
      </c>
      <c r="AB977" s="17" t="s">
        <v>1079</v>
      </c>
    </row>
    <row r="978" spans="1:28" x14ac:dyDescent="0.25">
      <c r="A978" s="17">
        <v>6792</v>
      </c>
      <c r="B978" s="17" t="s">
        <v>4796</v>
      </c>
      <c r="C978" s="19">
        <v>42684</v>
      </c>
      <c r="D978" s="19">
        <v>42689</v>
      </c>
      <c r="E978" s="17" t="s">
        <v>5</v>
      </c>
      <c r="F978" s="17" t="s">
        <v>1654</v>
      </c>
      <c r="G978" s="17" t="s">
        <v>90</v>
      </c>
      <c r="H978" s="17" t="s">
        <v>10</v>
      </c>
      <c r="I978" s="17" t="s">
        <v>671</v>
      </c>
      <c r="J978" s="17" t="s">
        <v>861</v>
      </c>
      <c r="K978" s="17" t="s">
        <v>908</v>
      </c>
      <c r="L978" s="17">
        <v>95823</v>
      </c>
      <c r="M978" s="17" t="s">
        <v>957</v>
      </c>
      <c r="N978" s="17" t="s">
        <v>1879</v>
      </c>
      <c r="O978" s="17" t="s">
        <v>959</v>
      </c>
      <c r="P978" s="17" t="s">
        <v>1115</v>
      </c>
      <c r="Q978" s="17" t="s">
        <v>1880</v>
      </c>
      <c r="R978" s="17">
        <v>9.98</v>
      </c>
      <c r="S978" s="17">
        <v>1</v>
      </c>
      <c r="T978" s="17" t="s">
        <v>1881</v>
      </c>
      <c r="U978" s="17" t="s">
        <v>4797</v>
      </c>
      <c r="V978" s="17">
        <v>0</v>
      </c>
      <c r="W978" s="17" t="s">
        <v>1020</v>
      </c>
      <c r="X978" s="17">
        <v>2.7944</v>
      </c>
      <c r="Y978" s="17">
        <v>5</v>
      </c>
      <c r="Z978" s="17">
        <v>2016</v>
      </c>
      <c r="AA978" s="17" t="s">
        <v>21</v>
      </c>
      <c r="AB978" s="17" t="s">
        <v>1021</v>
      </c>
    </row>
    <row r="979" spans="1:28" x14ac:dyDescent="0.25">
      <c r="A979" s="17">
        <v>6837</v>
      </c>
      <c r="B979" s="17" t="s">
        <v>4798</v>
      </c>
      <c r="C979" s="19">
        <v>43023</v>
      </c>
      <c r="D979" s="19">
        <v>43028</v>
      </c>
      <c r="E979" s="17" t="s">
        <v>5</v>
      </c>
      <c r="F979" s="17" t="s">
        <v>3502</v>
      </c>
      <c r="G979" s="17" t="s">
        <v>210</v>
      </c>
      <c r="H979" s="17" t="s">
        <v>9</v>
      </c>
      <c r="I979" s="17" t="s">
        <v>671</v>
      </c>
      <c r="J979" s="17" t="s">
        <v>4799</v>
      </c>
      <c r="K979" s="17" t="s">
        <v>908</v>
      </c>
      <c r="L979" s="17">
        <v>91360</v>
      </c>
      <c r="M979" s="17" t="s">
        <v>957</v>
      </c>
      <c r="N979" s="17" t="s">
        <v>4800</v>
      </c>
      <c r="O979" s="17" t="s">
        <v>959</v>
      </c>
      <c r="P979" s="17" t="s">
        <v>1115</v>
      </c>
      <c r="Q979" s="17" t="s">
        <v>4801</v>
      </c>
      <c r="R979" s="17">
        <v>22.72</v>
      </c>
      <c r="S979" s="17">
        <v>1</v>
      </c>
      <c r="T979" s="17" t="s">
        <v>4802</v>
      </c>
      <c r="U979" s="17" t="s">
        <v>4803</v>
      </c>
      <c r="V979" s="17">
        <v>0</v>
      </c>
      <c r="W979" s="17" t="s">
        <v>1020</v>
      </c>
      <c r="X979" s="17">
        <v>9.3152000000000008</v>
      </c>
      <c r="Y979" s="17">
        <v>5</v>
      </c>
      <c r="Z979" s="17">
        <v>2017</v>
      </c>
      <c r="AA979" s="17" t="s">
        <v>22</v>
      </c>
      <c r="AB979" s="17" t="s">
        <v>1036</v>
      </c>
    </row>
    <row r="980" spans="1:28" x14ac:dyDescent="0.25">
      <c r="A980" s="17">
        <v>7239</v>
      </c>
      <c r="B980" s="17" t="s">
        <v>4804</v>
      </c>
      <c r="C980" s="19">
        <v>42728</v>
      </c>
      <c r="D980" s="19">
        <v>42734</v>
      </c>
      <c r="E980" s="17" t="s">
        <v>5</v>
      </c>
      <c r="F980" s="17" t="s">
        <v>4805</v>
      </c>
      <c r="G980" s="17" t="s">
        <v>582</v>
      </c>
      <c r="H980" s="17" t="s">
        <v>8</v>
      </c>
      <c r="I980" s="17" t="s">
        <v>671</v>
      </c>
      <c r="J980" s="17" t="s">
        <v>870</v>
      </c>
      <c r="K980" s="17" t="s">
        <v>908</v>
      </c>
      <c r="L980" s="17">
        <v>95123</v>
      </c>
      <c r="M980" s="17" t="s">
        <v>957</v>
      </c>
      <c r="N980" s="17" t="s">
        <v>2084</v>
      </c>
      <c r="O980" s="17" t="s">
        <v>959</v>
      </c>
      <c r="P980" s="17" t="s">
        <v>1115</v>
      </c>
      <c r="Q980" s="17" t="s">
        <v>2085</v>
      </c>
      <c r="R980" s="17">
        <v>43.96</v>
      </c>
      <c r="S980" s="17">
        <v>7</v>
      </c>
      <c r="T980" s="17" t="s">
        <v>1689</v>
      </c>
      <c r="U980" s="17" t="s">
        <v>4806</v>
      </c>
      <c r="V980" s="17">
        <v>0</v>
      </c>
      <c r="W980" s="17" t="s">
        <v>1020</v>
      </c>
      <c r="X980" s="17">
        <v>18.463200000000001</v>
      </c>
      <c r="Y980" s="17">
        <v>6</v>
      </c>
      <c r="Z980" s="17">
        <v>2016</v>
      </c>
      <c r="AA980" s="17" t="s">
        <v>14</v>
      </c>
      <c r="AB980" s="17" t="s">
        <v>1021</v>
      </c>
    </row>
    <row r="981" spans="1:28" x14ac:dyDescent="0.25">
      <c r="A981" s="17">
        <v>7241</v>
      </c>
      <c r="B981" s="17" t="s">
        <v>4807</v>
      </c>
      <c r="C981" s="19">
        <v>42848</v>
      </c>
      <c r="D981" s="19">
        <v>42850</v>
      </c>
      <c r="E981" s="17" t="s">
        <v>4</v>
      </c>
      <c r="F981" s="17" t="s">
        <v>4373</v>
      </c>
      <c r="G981" s="17" t="s">
        <v>4374</v>
      </c>
      <c r="H981" s="17" t="s">
        <v>8</v>
      </c>
      <c r="I981" s="17" t="s">
        <v>671</v>
      </c>
      <c r="J981" s="17" t="s">
        <v>834</v>
      </c>
      <c r="K981" s="17" t="s">
        <v>908</v>
      </c>
      <c r="L981" s="17">
        <v>91104</v>
      </c>
      <c r="M981" s="17" t="s">
        <v>957</v>
      </c>
      <c r="N981" s="17" t="s">
        <v>4690</v>
      </c>
      <c r="O981" s="17" t="s">
        <v>959</v>
      </c>
      <c r="P981" s="17" t="s">
        <v>1115</v>
      </c>
      <c r="Q981" s="17" t="s">
        <v>4691</v>
      </c>
      <c r="R981" s="17">
        <v>66.36</v>
      </c>
      <c r="S981" s="17">
        <v>7</v>
      </c>
      <c r="T981" s="17" t="s">
        <v>4692</v>
      </c>
      <c r="U981" s="17" t="s">
        <v>3674</v>
      </c>
      <c r="V981" s="17">
        <v>0</v>
      </c>
      <c r="W981" s="17" t="s">
        <v>1020</v>
      </c>
      <c r="X981" s="17">
        <v>26.544</v>
      </c>
      <c r="Y981" s="17">
        <v>2</v>
      </c>
      <c r="Z981" s="17">
        <v>2017</v>
      </c>
      <c r="AA981" s="17" t="s">
        <v>12</v>
      </c>
      <c r="AB981" s="17" t="s">
        <v>1036</v>
      </c>
    </row>
    <row r="982" spans="1:28" x14ac:dyDescent="0.25">
      <c r="A982" s="17">
        <v>7243</v>
      </c>
      <c r="B982" s="17" t="s">
        <v>4807</v>
      </c>
      <c r="C982" s="19">
        <v>42848</v>
      </c>
      <c r="D982" s="19">
        <v>42850</v>
      </c>
      <c r="E982" s="17" t="s">
        <v>4</v>
      </c>
      <c r="F982" s="17" t="s">
        <v>4373</v>
      </c>
      <c r="G982" s="17" t="s">
        <v>4374</v>
      </c>
      <c r="H982" s="17" t="s">
        <v>8</v>
      </c>
      <c r="I982" s="17" t="s">
        <v>671</v>
      </c>
      <c r="J982" s="17" t="s">
        <v>834</v>
      </c>
      <c r="K982" s="17" t="s">
        <v>908</v>
      </c>
      <c r="L982" s="17">
        <v>91104</v>
      </c>
      <c r="M982" s="17" t="s">
        <v>957</v>
      </c>
      <c r="N982" s="17" t="s">
        <v>4654</v>
      </c>
      <c r="O982" s="17" t="s">
        <v>959</v>
      </c>
      <c r="P982" s="17" t="s">
        <v>1115</v>
      </c>
      <c r="Q982" s="17" t="s">
        <v>4808</v>
      </c>
      <c r="R982" s="17">
        <v>24.14</v>
      </c>
      <c r="S982" s="17">
        <v>2</v>
      </c>
      <c r="T982" s="17" t="s">
        <v>4809</v>
      </c>
      <c r="U982" s="17" t="s">
        <v>4810</v>
      </c>
      <c r="V982" s="17">
        <v>0</v>
      </c>
      <c r="W982" s="17" t="s">
        <v>1020</v>
      </c>
      <c r="X982" s="17">
        <v>7.9661999999999997</v>
      </c>
      <c r="Y982" s="17">
        <v>2</v>
      </c>
      <c r="Z982" s="17">
        <v>2017</v>
      </c>
      <c r="AA982" s="17" t="s">
        <v>12</v>
      </c>
      <c r="AB982" s="17" t="s">
        <v>1036</v>
      </c>
    </row>
    <row r="983" spans="1:28" x14ac:dyDescent="0.25">
      <c r="A983" s="17">
        <v>7328</v>
      </c>
      <c r="B983" s="17" t="s">
        <v>4811</v>
      </c>
      <c r="C983" s="19">
        <v>41716</v>
      </c>
      <c r="D983" s="19">
        <v>41722</v>
      </c>
      <c r="E983" s="17" t="s">
        <v>5</v>
      </c>
      <c r="F983" s="17" t="s">
        <v>1692</v>
      </c>
      <c r="G983" s="17" t="s">
        <v>567</v>
      </c>
      <c r="H983" s="17" t="s">
        <v>10</v>
      </c>
      <c r="I983" s="17" t="s">
        <v>671</v>
      </c>
      <c r="J983" s="17" t="s">
        <v>982</v>
      </c>
      <c r="K983" s="17" t="s">
        <v>908</v>
      </c>
      <c r="L983" s="17">
        <v>91505</v>
      </c>
      <c r="M983" s="17" t="s">
        <v>957</v>
      </c>
      <c r="N983" s="17" t="s">
        <v>4784</v>
      </c>
      <c r="O983" s="17" t="s">
        <v>959</v>
      </c>
      <c r="P983" s="17" t="s">
        <v>1115</v>
      </c>
      <c r="Q983" s="17" t="s">
        <v>4785</v>
      </c>
      <c r="R983" s="17">
        <v>111</v>
      </c>
      <c r="S983" s="17">
        <v>2</v>
      </c>
      <c r="T983" s="17" t="s">
        <v>4786</v>
      </c>
      <c r="U983" s="17" t="s">
        <v>4812</v>
      </c>
      <c r="V983" s="17">
        <v>0</v>
      </c>
      <c r="W983" s="17" t="s">
        <v>1020</v>
      </c>
      <c r="X983" s="17">
        <v>14.43</v>
      </c>
      <c r="Y983" s="17">
        <v>6</v>
      </c>
      <c r="Z983" s="17">
        <v>2014</v>
      </c>
      <c r="AA983" s="17" t="s">
        <v>19</v>
      </c>
      <c r="AB983" s="17" t="s">
        <v>1079</v>
      </c>
    </row>
    <row r="984" spans="1:28" x14ac:dyDescent="0.25">
      <c r="A984" s="17">
        <v>7405</v>
      </c>
      <c r="B984" s="17" t="s">
        <v>4813</v>
      </c>
      <c r="C984" s="19">
        <v>42138</v>
      </c>
      <c r="D984" s="19">
        <v>42143</v>
      </c>
      <c r="E984" s="17" t="s">
        <v>5</v>
      </c>
      <c r="F984" s="17" t="s">
        <v>3525</v>
      </c>
      <c r="G984" s="17" t="s">
        <v>156</v>
      </c>
      <c r="H984" s="17" t="s">
        <v>9</v>
      </c>
      <c r="I984" s="17" t="s">
        <v>671</v>
      </c>
      <c r="J984" s="17" t="s">
        <v>703</v>
      </c>
      <c r="K984" s="17" t="s">
        <v>908</v>
      </c>
      <c r="L984" s="17">
        <v>93010</v>
      </c>
      <c r="M984" s="17" t="s">
        <v>957</v>
      </c>
      <c r="N984" s="17" t="s">
        <v>3609</v>
      </c>
      <c r="O984" s="17" t="s">
        <v>959</v>
      </c>
      <c r="P984" s="17" t="s">
        <v>1115</v>
      </c>
      <c r="Q984" s="17" t="s">
        <v>3610</v>
      </c>
      <c r="R984" s="17">
        <v>122.91</v>
      </c>
      <c r="S984" s="17">
        <v>3</v>
      </c>
      <c r="T984" s="17" t="s">
        <v>2574</v>
      </c>
      <c r="U984" s="17" t="s">
        <v>4814</v>
      </c>
      <c r="V984" s="17">
        <v>0</v>
      </c>
      <c r="W984" s="17" t="s">
        <v>1020</v>
      </c>
      <c r="X984" s="17">
        <v>34.4148</v>
      </c>
      <c r="Y984" s="17">
        <v>5</v>
      </c>
      <c r="Z984" s="17">
        <v>2015</v>
      </c>
      <c r="AA984" s="17" t="s">
        <v>20</v>
      </c>
      <c r="AB984" s="17" t="s">
        <v>1061</v>
      </c>
    </row>
    <row r="985" spans="1:28" x14ac:dyDescent="0.25">
      <c r="A985" s="17">
        <v>7497</v>
      </c>
      <c r="B985" s="17" t="s">
        <v>4605</v>
      </c>
      <c r="C985" s="19">
        <v>42930</v>
      </c>
      <c r="D985" s="19">
        <v>42934</v>
      </c>
      <c r="E985" s="17" t="s">
        <v>5</v>
      </c>
      <c r="F985" s="17" t="s">
        <v>4307</v>
      </c>
      <c r="G985" s="17" t="s">
        <v>635</v>
      </c>
      <c r="H985" s="17" t="s">
        <v>8</v>
      </c>
      <c r="I985" s="17" t="s">
        <v>671</v>
      </c>
      <c r="J985" s="17" t="s">
        <v>4606</v>
      </c>
      <c r="K985" s="17" t="s">
        <v>908</v>
      </c>
      <c r="L985" s="17">
        <v>92683</v>
      </c>
      <c r="M985" s="17" t="s">
        <v>957</v>
      </c>
      <c r="N985" s="17" t="s">
        <v>4815</v>
      </c>
      <c r="O985" s="17" t="s">
        <v>959</v>
      </c>
      <c r="P985" s="17" t="s">
        <v>1115</v>
      </c>
      <c r="Q985" s="17" t="s">
        <v>4816</v>
      </c>
      <c r="R985" s="17">
        <v>276.69</v>
      </c>
      <c r="S985" s="17">
        <v>3</v>
      </c>
      <c r="T985" s="17" t="s">
        <v>4817</v>
      </c>
      <c r="U985" s="17" t="s">
        <v>4818</v>
      </c>
      <c r="V985" s="17">
        <v>0</v>
      </c>
      <c r="W985" s="17" t="s">
        <v>1020</v>
      </c>
      <c r="X985" s="17">
        <v>49.804200000000002</v>
      </c>
      <c r="Y985" s="17">
        <v>4</v>
      </c>
      <c r="Z985" s="17">
        <v>2017</v>
      </c>
      <c r="AA985" s="17" t="s">
        <v>17</v>
      </c>
      <c r="AB985" s="17" t="s">
        <v>1036</v>
      </c>
    </row>
    <row r="986" spans="1:28" x14ac:dyDescent="0.25">
      <c r="A986" s="17">
        <v>7500</v>
      </c>
      <c r="B986" s="17" t="s">
        <v>4605</v>
      </c>
      <c r="C986" s="19">
        <v>42930</v>
      </c>
      <c r="D986" s="19">
        <v>42934</v>
      </c>
      <c r="E986" s="17" t="s">
        <v>5</v>
      </c>
      <c r="F986" s="17" t="s">
        <v>4307</v>
      </c>
      <c r="G986" s="17" t="s">
        <v>635</v>
      </c>
      <c r="H986" s="17" t="s">
        <v>8</v>
      </c>
      <c r="I986" s="17" t="s">
        <v>671</v>
      </c>
      <c r="J986" s="17" t="s">
        <v>4606</v>
      </c>
      <c r="K986" s="17" t="s">
        <v>908</v>
      </c>
      <c r="L986" s="17">
        <v>92683</v>
      </c>
      <c r="M986" s="17" t="s">
        <v>957</v>
      </c>
      <c r="N986" s="17" t="s">
        <v>4819</v>
      </c>
      <c r="O986" s="17" t="s">
        <v>959</v>
      </c>
      <c r="P986" s="17" t="s">
        <v>1115</v>
      </c>
      <c r="Q986" s="17" t="s">
        <v>4820</v>
      </c>
      <c r="R986" s="17">
        <v>18.84</v>
      </c>
      <c r="S986" s="17">
        <v>3</v>
      </c>
      <c r="T986" s="17" t="s">
        <v>1689</v>
      </c>
      <c r="U986" s="17" t="s">
        <v>4821</v>
      </c>
      <c r="V986" s="17">
        <v>0</v>
      </c>
      <c r="W986" s="17" t="s">
        <v>1020</v>
      </c>
      <c r="X986" s="17">
        <v>7.9127999999999998</v>
      </c>
      <c r="Y986" s="17">
        <v>4</v>
      </c>
      <c r="Z986" s="17">
        <v>2017</v>
      </c>
      <c r="AA986" s="17" t="s">
        <v>17</v>
      </c>
      <c r="AB986" s="17" t="s">
        <v>1036</v>
      </c>
    </row>
    <row r="987" spans="1:28" x14ac:dyDescent="0.25">
      <c r="A987" s="17">
        <v>7589</v>
      </c>
      <c r="B987" s="17" t="s">
        <v>4822</v>
      </c>
      <c r="C987" s="19">
        <v>43055</v>
      </c>
      <c r="D987" s="19">
        <v>43061</v>
      </c>
      <c r="E987" s="17" t="s">
        <v>5</v>
      </c>
      <c r="F987" s="17" t="s">
        <v>4823</v>
      </c>
      <c r="G987" s="17" t="s">
        <v>467</v>
      </c>
      <c r="H987" s="17" t="s">
        <v>8</v>
      </c>
      <c r="I987" s="17" t="s">
        <v>671</v>
      </c>
      <c r="J987" s="17" t="s">
        <v>4651</v>
      </c>
      <c r="K987" s="17" t="s">
        <v>908</v>
      </c>
      <c r="L987" s="17">
        <v>95661</v>
      </c>
      <c r="M987" s="17" t="s">
        <v>957</v>
      </c>
      <c r="N987" s="17" t="s">
        <v>4824</v>
      </c>
      <c r="O987" s="17" t="s">
        <v>959</v>
      </c>
      <c r="P987" s="17" t="s">
        <v>1115</v>
      </c>
      <c r="Q987" s="17" t="s">
        <v>4825</v>
      </c>
      <c r="R987" s="17">
        <v>17.309999999999999</v>
      </c>
      <c r="S987" s="17">
        <v>3</v>
      </c>
      <c r="T987" s="17" t="s">
        <v>4826</v>
      </c>
      <c r="U987" s="17" t="s">
        <v>4827</v>
      </c>
      <c r="V987" s="17">
        <v>0</v>
      </c>
      <c r="W987" s="17" t="s">
        <v>1020</v>
      </c>
      <c r="X987" s="17">
        <v>5.1929999999999996</v>
      </c>
      <c r="Y987" s="17">
        <v>6</v>
      </c>
      <c r="Z987" s="17">
        <v>2017</v>
      </c>
      <c r="AA987" s="17" t="s">
        <v>21</v>
      </c>
      <c r="AB987" s="17" t="s">
        <v>1036</v>
      </c>
    </row>
    <row r="988" spans="1:28" x14ac:dyDescent="0.25">
      <c r="A988" s="17">
        <v>7802</v>
      </c>
      <c r="B988" s="17" t="s">
        <v>4828</v>
      </c>
      <c r="C988" s="19">
        <v>41722</v>
      </c>
      <c r="D988" s="19">
        <v>41727</v>
      </c>
      <c r="E988" s="17" t="s">
        <v>4</v>
      </c>
      <c r="F988" s="17" t="s">
        <v>4829</v>
      </c>
      <c r="G988" s="17" t="s">
        <v>443</v>
      </c>
      <c r="H988" s="17" t="s">
        <v>8</v>
      </c>
      <c r="I988" s="17" t="s">
        <v>671</v>
      </c>
      <c r="J988" s="17" t="s">
        <v>4574</v>
      </c>
      <c r="K988" s="17" t="s">
        <v>908</v>
      </c>
      <c r="L988" s="17">
        <v>93727</v>
      </c>
      <c r="M988" s="17" t="s">
        <v>957</v>
      </c>
      <c r="N988" s="17" t="s">
        <v>4436</v>
      </c>
      <c r="O988" s="17" t="s">
        <v>959</v>
      </c>
      <c r="P988" s="17" t="s">
        <v>1115</v>
      </c>
      <c r="Q988" s="17" t="s">
        <v>4437</v>
      </c>
      <c r="R988" s="17">
        <v>40.479999999999997</v>
      </c>
      <c r="S988" s="17">
        <v>2</v>
      </c>
      <c r="T988" s="17" t="s">
        <v>4438</v>
      </c>
      <c r="U988" s="17" t="s">
        <v>4830</v>
      </c>
      <c r="V988" s="17">
        <v>0</v>
      </c>
      <c r="W988" s="17" t="s">
        <v>1020</v>
      </c>
      <c r="X988" s="17">
        <v>14.572800000000001</v>
      </c>
      <c r="Y988" s="17">
        <v>5</v>
      </c>
      <c r="Z988" s="17">
        <v>2014</v>
      </c>
      <c r="AA988" s="17" t="s">
        <v>19</v>
      </c>
      <c r="AB988" s="17" t="s">
        <v>1079</v>
      </c>
    </row>
    <row r="989" spans="1:28" x14ac:dyDescent="0.25">
      <c r="A989" s="17">
        <v>7959</v>
      </c>
      <c r="B989" s="17" t="s">
        <v>4831</v>
      </c>
      <c r="C989" s="19">
        <v>43013</v>
      </c>
      <c r="D989" s="19">
        <v>43018</v>
      </c>
      <c r="E989" s="17" t="s">
        <v>5</v>
      </c>
      <c r="F989" s="17" t="s">
        <v>1073</v>
      </c>
      <c r="G989" s="17" t="s">
        <v>274</v>
      </c>
      <c r="H989" s="17" t="s">
        <v>9</v>
      </c>
      <c r="I989" s="17" t="s">
        <v>671</v>
      </c>
      <c r="J989" s="17" t="s">
        <v>712</v>
      </c>
      <c r="K989" s="17" t="s">
        <v>908</v>
      </c>
      <c r="L989" s="17">
        <v>95928</v>
      </c>
      <c r="M989" s="17" t="s">
        <v>957</v>
      </c>
      <c r="N989" s="17" t="s">
        <v>4832</v>
      </c>
      <c r="O989" s="17" t="s">
        <v>959</v>
      </c>
      <c r="P989" s="17" t="s">
        <v>1115</v>
      </c>
      <c r="Q989" s="17" t="s">
        <v>4833</v>
      </c>
      <c r="R989" s="17">
        <v>72.900000000000006</v>
      </c>
      <c r="S989" s="17">
        <v>5</v>
      </c>
      <c r="T989" s="17" t="s">
        <v>4834</v>
      </c>
      <c r="U989" s="17" t="s">
        <v>4835</v>
      </c>
      <c r="V989" s="17">
        <v>0</v>
      </c>
      <c r="W989" s="17" t="s">
        <v>1020</v>
      </c>
      <c r="X989" s="17">
        <v>26.972999999999999</v>
      </c>
      <c r="Y989" s="17">
        <v>5</v>
      </c>
      <c r="Z989" s="17">
        <v>2017</v>
      </c>
      <c r="AA989" s="17" t="s">
        <v>22</v>
      </c>
      <c r="AB989" s="17" t="s">
        <v>1036</v>
      </c>
    </row>
    <row r="990" spans="1:28" x14ac:dyDescent="0.25">
      <c r="A990" s="17">
        <v>8665</v>
      </c>
      <c r="B990" s="17" t="s">
        <v>4836</v>
      </c>
      <c r="C990" s="19">
        <v>42824</v>
      </c>
      <c r="D990" s="19">
        <v>42826</v>
      </c>
      <c r="E990" s="17" t="s">
        <v>4</v>
      </c>
      <c r="F990" s="17" t="s">
        <v>1647</v>
      </c>
      <c r="G990" s="17" t="s">
        <v>37</v>
      </c>
      <c r="H990" s="17" t="s">
        <v>8</v>
      </c>
      <c r="I990" s="17" t="s">
        <v>671</v>
      </c>
      <c r="J990" s="17" t="s">
        <v>786</v>
      </c>
      <c r="K990" s="17" t="s">
        <v>908</v>
      </c>
      <c r="L990" s="17">
        <v>90712</v>
      </c>
      <c r="M990" s="17" t="s">
        <v>957</v>
      </c>
      <c r="N990" s="17" t="s">
        <v>2054</v>
      </c>
      <c r="O990" s="17" t="s">
        <v>959</v>
      </c>
      <c r="P990" s="17" t="s">
        <v>1115</v>
      </c>
      <c r="Q990" s="17" t="s">
        <v>2055</v>
      </c>
      <c r="R990" s="17">
        <v>94.2</v>
      </c>
      <c r="S990" s="17">
        <v>5</v>
      </c>
      <c r="T990" s="17" t="s">
        <v>2056</v>
      </c>
      <c r="U990" s="17" t="s">
        <v>4837</v>
      </c>
      <c r="V990" s="17">
        <v>0</v>
      </c>
      <c r="W990" s="17" t="s">
        <v>1020</v>
      </c>
      <c r="X990" s="17">
        <v>39.564</v>
      </c>
      <c r="Y990" s="17">
        <v>2</v>
      </c>
      <c r="Z990" s="17">
        <v>2017</v>
      </c>
      <c r="AA990" s="17" t="s">
        <v>19</v>
      </c>
      <c r="AB990" s="17" t="s">
        <v>1036</v>
      </c>
    </row>
    <row r="991" spans="1:28" x14ac:dyDescent="0.25">
      <c r="A991" s="17">
        <v>8889</v>
      </c>
      <c r="B991" s="17" t="s">
        <v>4838</v>
      </c>
      <c r="C991" s="19">
        <v>43070</v>
      </c>
      <c r="D991" s="19">
        <v>43076</v>
      </c>
      <c r="E991" s="17" t="s">
        <v>5</v>
      </c>
      <c r="F991" s="17" t="s">
        <v>4839</v>
      </c>
      <c r="G991" s="17" t="s">
        <v>446</v>
      </c>
      <c r="H991" s="17" t="s">
        <v>10</v>
      </c>
      <c r="I991" s="17" t="s">
        <v>671</v>
      </c>
      <c r="J991" s="17" t="s">
        <v>4840</v>
      </c>
      <c r="K991" s="17" t="s">
        <v>908</v>
      </c>
      <c r="L991" s="17">
        <v>95207</v>
      </c>
      <c r="M991" s="17" t="s">
        <v>957</v>
      </c>
      <c r="N991" s="17" t="s">
        <v>4841</v>
      </c>
      <c r="O991" s="17" t="s">
        <v>959</v>
      </c>
      <c r="P991" s="17" t="s">
        <v>1115</v>
      </c>
      <c r="Q991" s="17" t="s">
        <v>4842</v>
      </c>
      <c r="R991" s="17">
        <v>629.64</v>
      </c>
      <c r="S991" s="17">
        <v>9</v>
      </c>
      <c r="T991" s="17" t="s">
        <v>4843</v>
      </c>
      <c r="U991" s="17" t="s">
        <v>4844</v>
      </c>
      <c r="V991" s="17">
        <v>0</v>
      </c>
      <c r="W991" s="17" t="s">
        <v>1020</v>
      </c>
      <c r="X991" s="17">
        <v>107.03879999999999</v>
      </c>
      <c r="Y991" s="17">
        <v>6</v>
      </c>
      <c r="Z991" s="17">
        <v>2017</v>
      </c>
      <c r="AA991" s="17" t="s">
        <v>14</v>
      </c>
      <c r="AB991" s="17" t="s">
        <v>1036</v>
      </c>
    </row>
    <row r="992" spans="1:28" x14ac:dyDescent="0.25">
      <c r="A992" s="17">
        <v>9171</v>
      </c>
      <c r="B992" s="17" t="s">
        <v>4845</v>
      </c>
      <c r="C992" s="19">
        <v>42705</v>
      </c>
      <c r="D992" s="19">
        <v>42705</v>
      </c>
      <c r="E992" s="17" t="s">
        <v>3</v>
      </c>
      <c r="F992" s="17" t="s">
        <v>4846</v>
      </c>
      <c r="G992" s="17" t="s">
        <v>391</v>
      </c>
      <c r="H992" s="17" t="s">
        <v>10</v>
      </c>
      <c r="I992" s="17" t="s">
        <v>671</v>
      </c>
      <c r="J992" s="17" t="s">
        <v>4619</v>
      </c>
      <c r="K992" s="17" t="s">
        <v>908</v>
      </c>
      <c r="L992" s="17">
        <v>93030</v>
      </c>
      <c r="M992" s="17" t="s">
        <v>957</v>
      </c>
      <c r="N992" s="17" t="s">
        <v>1926</v>
      </c>
      <c r="O992" s="17" t="s">
        <v>959</v>
      </c>
      <c r="P992" s="17" t="s">
        <v>1115</v>
      </c>
      <c r="Q992" s="17" t="s">
        <v>1927</v>
      </c>
      <c r="R992" s="17">
        <v>31.96</v>
      </c>
      <c r="S992" s="17">
        <v>2</v>
      </c>
      <c r="T992" s="17" t="s">
        <v>1928</v>
      </c>
      <c r="U992" s="17" t="s">
        <v>4847</v>
      </c>
      <c r="V992" s="17">
        <v>0</v>
      </c>
      <c r="W992" s="17" t="s">
        <v>1020</v>
      </c>
      <c r="X992" s="17">
        <v>1.5980000000000001</v>
      </c>
      <c r="Y992" s="17">
        <v>0</v>
      </c>
      <c r="Z992" s="17">
        <v>2016</v>
      </c>
      <c r="AA992" s="17" t="s">
        <v>14</v>
      </c>
      <c r="AB992" s="17" t="s">
        <v>1021</v>
      </c>
    </row>
    <row r="993" spans="1:28" x14ac:dyDescent="0.25">
      <c r="A993" s="17">
        <v>9185</v>
      </c>
      <c r="B993" s="17" t="s">
        <v>4635</v>
      </c>
      <c r="C993" s="19">
        <v>42954</v>
      </c>
      <c r="D993" s="19">
        <v>42958</v>
      </c>
      <c r="E993" s="17" t="s">
        <v>5</v>
      </c>
      <c r="F993" s="17" t="s">
        <v>4636</v>
      </c>
      <c r="G993" s="17" t="s">
        <v>319</v>
      </c>
      <c r="H993" s="17" t="s">
        <v>8</v>
      </c>
      <c r="I993" s="17" t="s">
        <v>671</v>
      </c>
      <c r="J993" s="17" t="s">
        <v>4606</v>
      </c>
      <c r="K993" s="17" t="s">
        <v>908</v>
      </c>
      <c r="L993" s="17">
        <v>92683</v>
      </c>
      <c r="M993" s="17" t="s">
        <v>957</v>
      </c>
      <c r="N993" s="17" t="s">
        <v>4768</v>
      </c>
      <c r="O993" s="17" t="s">
        <v>959</v>
      </c>
      <c r="P993" s="17" t="s">
        <v>1115</v>
      </c>
      <c r="Q993" s="17" t="s">
        <v>4769</v>
      </c>
      <c r="R993" s="17">
        <v>51.75</v>
      </c>
      <c r="S993" s="17">
        <v>1</v>
      </c>
      <c r="T993" s="17" t="s">
        <v>4770</v>
      </c>
      <c r="U993" s="17" t="s">
        <v>4771</v>
      </c>
      <c r="V993" s="17">
        <v>0</v>
      </c>
      <c r="W993" s="17" t="s">
        <v>1020</v>
      </c>
      <c r="X993" s="17">
        <v>15.525</v>
      </c>
      <c r="Y993" s="17">
        <v>4</v>
      </c>
      <c r="Z993" s="17">
        <v>2017</v>
      </c>
      <c r="AA993" s="17" t="s">
        <v>13</v>
      </c>
      <c r="AB993" s="17" t="s">
        <v>1036</v>
      </c>
    </row>
    <row r="994" spans="1:28" x14ac:dyDescent="0.25">
      <c r="A994" s="17">
        <v>9349</v>
      </c>
      <c r="B994" s="17" t="s">
        <v>4848</v>
      </c>
      <c r="C994" s="19">
        <v>42726</v>
      </c>
      <c r="D994" s="19">
        <v>42732</v>
      </c>
      <c r="E994" s="17" t="s">
        <v>5</v>
      </c>
      <c r="F994" s="17" t="s">
        <v>3163</v>
      </c>
      <c r="G994" s="17" t="s">
        <v>3164</v>
      </c>
      <c r="H994" s="17" t="s">
        <v>8</v>
      </c>
      <c r="I994" s="17" t="s">
        <v>671</v>
      </c>
      <c r="J994" s="17" t="s">
        <v>4849</v>
      </c>
      <c r="K994" s="17" t="s">
        <v>908</v>
      </c>
      <c r="L994" s="17">
        <v>92553</v>
      </c>
      <c r="M994" s="17" t="s">
        <v>957</v>
      </c>
      <c r="N994" s="17" t="s">
        <v>4850</v>
      </c>
      <c r="O994" s="17" t="s">
        <v>959</v>
      </c>
      <c r="P994" s="17" t="s">
        <v>1115</v>
      </c>
      <c r="Q994" s="17" t="s">
        <v>4851</v>
      </c>
      <c r="R994" s="17">
        <v>842.72</v>
      </c>
      <c r="S994" s="17">
        <v>8</v>
      </c>
      <c r="T994" s="17" t="s">
        <v>4852</v>
      </c>
      <c r="U994" s="17" t="s">
        <v>4853</v>
      </c>
      <c r="V994" s="17">
        <v>0</v>
      </c>
      <c r="W994" s="17" t="s">
        <v>1020</v>
      </c>
      <c r="X994" s="17">
        <v>202.25280000000001</v>
      </c>
      <c r="Y994" s="17">
        <v>6</v>
      </c>
      <c r="Z994" s="17">
        <v>2016</v>
      </c>
      <c r="AA994" s="17" t="s">
        <v>14</v>
      </c>
      <c r="AB994" s="17" t="s">
        <v>1021</v>
      </c>
    </row>
    <row r="995" spans="1:28" x14ac:dyDescent="0.25">
      <c r="A995" s="17">
        <v>9350</v>
      </c>
      <c r="B995" s="17" t="s">
        <v>4848</v>
      </c>
      <c r="C995" s="19">
        <v>42726</v>
      </c>
      <c r="D995" s="19">
        <v>42732</v>
      </c>
      <c r="E995" s="17" t="s">
        <v>5</v>
      </c>
      <c r="F995" s="17" t="s">
        <v>3163</v>
      </c>
      <c r="G995" s="17" t="s">
        <v>3164</v>
      </c>
      <c r="H995" s="17" t="s">
        <v>8</v>
      </c>
      <c r="I995" s="17" t="s">
        <v>671</v>
      </c>
      <c r="J995" s="17" t="s">
        <v>4849</v>
      </c>
      <c r="K995" s="17" t="s">
        <v>908</v>
      </c>
      <c r="L995" s="17">
        <v>92553</v>
      </c>
      <c r="M995" s="17" t="s">
        <v>957</v>
      </c>
      <c r="N995" s="17" t="s">
        <v>3724</v>
      </c>
      <c r="O995" s="17" t="s">
        <v>959</v>
      </c>
      <c r="P995" s="17" t="s">
        <v>1115</v>
      </c>
      <c r="Q995" s="17" t="s">
        <v>3725</v>
      </c>
      <c r="R995" s="17">
        <v>41.96</v>
      </c>
      <c r="S995" s="17">
        <v>2</v>
      </c>
      <c r="T995" s="17" t="s">
        <v>2166</v>
      </c>
      <c r="U995" s="17" t="s">
        <v>3726</v>
      </c>
      <c r="V995" s="17">
        <v>0</v>
      </c>
      <c r="W995" s="17" t="s">
        <v>1020</v>
      </c>
      <c r="X995" s="17">
        <v>10.909599999999999</v>
      </c>
      <c r="Y995" s="17">
        <v>6</v>
      </c>
      <c r="Z995" s="17">
        <v>2016</v>
      </c>
      <c r="AA995" s="17" t="s">
        <v>14</v>
      </c>
      <c r="AB995" s="17" t="s">
        <v>1021</v>
      </c>
    </row>
    <row r="996" spans="1:28" x14ac:dyDescent="0.25">
      <c r="A996" s="17">
        <v>9575</v>
      </c>
      <c r="B996" s="17" t="s">
        <v>4854</v>
      </c>
      <c r="C996" s="19">
        <v>42229</v>
      </c>
      <c r="D996" s="19">
        <v>42229</v>
      </c>
      <c r="E996" s="17" t="s">
        <v>3</v>
      </c>
      <c r="F996" s="17" t="s">
        <v>4855</v>
      </c>
      <c r="G996" s="17" t="s">
        <v>568</v>
      </c>
      <c r="H996" s="17" t="s">
        <v>8</v>
      </c>
      <c r="I996" s="17" t="s">
        <v>671</v>
      </c>
      <c r="J996" s="17" t="s">
        <v>845</v>
      </c>
      <c r="K996" s="17" t="s">
        <v>908</v>
      </c>
      <c r="L996" s="17">
        <v>91767</v>
      </c>
      <c r="M996" s="17" t="s">
        <v>957</v>
      </c>
      <c r="N996" s="17" t="s">
        <v>2217</v>
      </c>
      <c r="O996" s="17" t="s">
        <v>959</v>
      </c>
      <c r="P996" s="17" t="s">
        <v>1115</v>
      </c>
      <c r="Q996" s="17" t="s">
        <v>2218</v>
      </c>
      <c r="R996" s="17">
        <v>31.56</v>
      </c>
      <c r="S996" s="17">
        <v>3</v>
      </c>
      <c r="T996" s="17" t="s">
        <v>2219</v>
      </c>
      <c r="U996" s="17" t="s">
        <v>3831</v>
      </c>
      <c r="V996" s="17">
        <v>0</v>
      </c>
      <c r="W996" s="17" t="s">
        <v>1020</v>
      </c>
      <c r="X996" s="17">
        <v>10.4148</v>
      </c>
      <c r="Y996" s="17">
        <v>0</v>
      </c>
      <c r="Z996" s="17">
        <v>2015</v>
      </c>
      <c r="AA996" s="17" t="s">
        <v>13</v>
      </c>
      <c r="AB996" s="17" t="s">
        <v>1061</v>
      </c>
    </row>
    <row r="997" spans="1:28" x14ac:dyDescent="0.25">
      <c r="A997" s="17">
        <v>9599</v>
      </c>
      <c r="B997" s="17" t="s">
        <v>4856</v>
      </c>
      <c r="C997" s="19">
        <v>42266</v>
      </c>
      <c r="D997" s="19">
        <v>42270</v>
      </c>
      <c r="E997" s="17" t="s">
        <v>5</v>
      </c>
      <c r="F997" s="17" t="s">
        <v>2861</v>
      </c>
      <c r="G997" s="17" t="s">
        <v>254</v>
      </c>
      <c r="H997" s="17" t="s">
        <v>10</v>
      </c>
      <c r="I997" s="17" t="s">
        <v>671</v>
      </c>
      <c r="J997" s="17" t="s">
        <v>861</v>
      </c>
      <c r="K997" s="17" t="s">
        <v>908</v>
      </c>
      <c r="L997" s="17">
        <v>95823</v>
      </c>
      <c r="M997" s="17" t="s">
        <v>957</v>
      </c>
      <c r="N997" s="17" t="s">
        <v>4857</v>
      </c>
      <c r="O997" s="17" t="s">
        <v>959</v>
      </c>
      <c r="P997" s="17" t="s">
        <v>1115</v>
      </c>
      <c r="Q997" s="17" t="s">
        <v>4858</v>
      </c>
      <c r="R997" s="17">
        <v>60.84</v>
      </c>
      <c r="S997" s="17">
        <v>3</v>
      </c>
      <c r="T997" s="17" t="s">
        <v>4859</v>
      </c>
      <c r="U997" s="17" t="s">
        <v>4860</v>
      </c>
      <c r="V997" s="17">
        <v>0</v>
      </c>
      <c r="W997" s="17" t="s">
        <v>1020</v>
      </c>
      <c r="X997" s="17">
        <v>19.468800000000002</v>
      </c>
      <c r="Y997" s="17">
        <v>4</v>
      </c>
      <c r="Z997" s="17">
        <v>2015</v>
      </c>
      <c r="AA997" s="17" t="s">
        <v>23</v>
      </c>
      <c r="AB997" s="17" t="s">
        <v>1061</v>
      </c>
    </row>
    <row r="998" spans="1:28" x14ac:dyDescent="0.25">
      <c r="A998" s="17">
        <v>9676</v>
      </c>
      <c r="B998" s="17" t="s">
        <v>4861</v>
      </c>
      <c r="C998" s="19">
        <v>42496</v>
      </c>
      <c r="D998" s="19">
        <v>42500</v>
      </c>
      <c r="E998" s="17" t="s">
        <v>5</v>
      </c>
      <c r="F998" s="17" t="s">
        <v>4862</v>
      </c>
      <c r="G998" s="17" t="s">
        <v>269</v>
      </c>
      <c r="H998" s="17" t="s">
        <v>8</v>
      </c>
      <c r="I998" s="17" t="s">
        <v>671</v>
      </c>
      <c r="J998" s="17" t="s">
        <v>686</v>
      </c>
      <c r="K998" s="17" t="s">
        <v>908</v>
      </c>
      <c r="L998" s="17">
        <v>93309</v>
      </c>
      <c r="M998" s="17" t="s">
        <v>957</v>
      </c>
      <c r="N998" s="17" t="s">
        <v>4863</v>
      </c>
      <c r="O998" s="17" t="s">
        <v>959</v>
      </c>
      <c r="P998" s="17" t="s">
        <v>1115</v>
      </c>
      <c r="Q998" s="17" t="s">
        <v>4864</v>
      </c>
      <c r="R998" s="17">
        <v>41.6</v>
      </c>
      <c r="S998" s="17">
        <v>4</v>
      </c>
      <c r="T998" s="17" t="s">
        <v>4865</v>
      </c>
      <c r="U998" s="17" t="s">
        <v>4866</v>
      </c>
      <c r="V998" s="17">
        <v>0</v>
      </c>
      <c r="W998" s="17" t="s">
        <v>1020</v>
      </c>
      <c r="X998" s="17">
        <v>14.144</v>
      </c>
      <c r="Y998" s="17">
        <v>4</v>
      </c>
      <c r="Z998" s="17">
        <v>2016</v>
      </c>
      <c r="AA998" s="17" t="s">
        <v>20</v>
      </c>
      <c r="AB998" s="17" t="s">
        <v>1021</v>
      </c>
    </row>
    <row r="999" spans="1:28" x14ac:dyDescent="0.25">
      <c r="A999" s="17">
        <v>9906</v>
      </c>
      <c r="B999" s="17" t="s">
        <v>4867</v>
      </c>
      <c r="C999" s="19">
        <v>42260</v>
      </c>
      <c r="D999" s="19">
        <v>42262</v>
      </c>
      <c r="E999" s="17" t="s">
        <v>2</v>
      </c>
      <c r="F999" s="17" t="s">
        <v>3032</v>
      </c>
      <c r="G999" s="17" t="s">
        <v>3033</v>
      </c>
      <c r="H999" s="17" t="s">
        <v>9</v>
      </c>
      <c r="I999" s="17" t="s">
        <v>671</v>
      </c>
      <c r="J999" s="17" t="s">
        <v>679</v>
      </c>
      <c r="K999" s="17" t="s">
        <v>908</v>
      </c>
      <c r="L999" s="17">
        <v>92804</v>
      </c>
      <c r="M999" s="17" t="s">
        <v>957</v>
      </c>
      <c r="N999" s="17" t="s">
        <v>2054</v>
      </c>
      <c r="O999" s="17" t="s">
        <v>959</v>
      </c>
      <c r="P999" s="17" t="s">
        <v>1115</v>
      </c>
      <c r="Q999" s="17" t="s">
        <v>2055</v>
      </c>
      <c r="R999" s="17">
        <v>131.88</v>
      </c>
      <c r="S999" s="17">
        <v>7</v>
      </c>
      <c r="T999" s="17" t="s">
        <v>2056</v>
      </c>
      <c r="U999" s="17" t="s">
        <v>4868</v>
      </c>
      <c r="V999" s="17">
        <v>0</v>
      </c>
      <c r="W999" s="17" t="s">
        <v>1020</v>
      </c>
      <c r="X999" s="17">
        <v>55.389600000000002</v>
      </c>
      <c r="Y999" s="17">
        <v>2</v>
      </c>
      <c r="Z999" s="17">
        <v>2015</v>
      </c>
      <c r="AA999" s="17" t="s">
        <v>23</v>
      </c>
      <c r="AB999" s="17" t="s">
        <v>1061</v>
      </c>
    </row>
    <row r="1000" spans="1:28" x14ac:dyDescent="0.25">
      <c r="A1000" s="17">
        <v>9909</v>
      </c>
      <c r="B1000" s="17" t="s">
        <v>4867</v>
      </c>
      <c r="C1000" s="19">
        <v>42260</v>
      </c>
      <c r="D1000" s="19">
        <v>42262</v>
      </c>
      <c r="E1000" s="17" t="s">
        <v>2</v>
      </c>
      <c r="F1000" s="17" t="s">
        <v>3032</v>
      </c>
      <c r="G1000" s="17" t="s">
        <v>3033</v>
      </c>
      <c r="H1000" s="17" t="s">
        <v>9</v>
      </c>
      <c r="I1000" s="17" t="s">
        <v>671</v>
      </c>
      <c r="J1000" s="17" t="s">
        <v>679</v>
      </c>
      <c r="K1000" s="17" t="s">
        <v>908</v>
      </c>
      <c r="L1000" s="17">
        <v>92804</v>
      </c>
      <c r="M1000" s="17" t="s">
        <v>957</v>
      </c>
      <c r="N1000" s="17" t="s">
        <v>4869</v>
      </c>
      <c r="O1000" s="17" t="s">
        <v>959</v>
      </c>
      <c r="P1000" s="17" t="s">
        <v>1115</v>
      </c>
      <c r="Q1000" s="17" t="s">
        <v>4870</v>
      </c>
      <c r="R1000" s="17">
        <v>207.35</v>
      </c>
      <c r="S1000" s="17">
        <v>5</v>
      </c>
      <c r="T1000" s="17" t="s">
        <v>4871</v>
      </c>
      <c r="U1000" s="17" t="s">
        <v>4872</v>
      </c>
      <c r="V1000" s="17">
        <v>0</v>
      </c>
      <c r="W1000" s="17" t="s">
        <v>1020</v>
      </c>
      <c r="X1000" s="17">
        <v>24.882000000000001</v>
      </c>
      <c r="Y1000" s="17">
        <v>2</v>
      </c>
      <c r="Z1000" s="17">
        <v>2015</v>
      </c>
      <c r="AA1000" s="17" t="s">
        <v>23</v>
      </c>
      <c r="AB1000" s="17" t="s">
        <v>1061</v>
      </c>
    </row>
    <row r="1001" spans="1:28" x14ac:dyDescent="0.25">
      <c r="A1001" s="17">
        <v>9910</v>
      </c>
      <c r="B1001" s="17" t="s">
        <v>4867</v>
      </c>
      <c r="C1001" s="19">
        <v>42260</v>
      </c>
      <c r="D1001" s="19">
        <v>42262</v>
      </c>
      <c r="E1001" s="17" t="s">
        <v>2</v>
      </c>
      <c r="F1001" s="17" t="s">
        <v>3032</v>
      </c>
      <c r="G1001" s="17" t="s">
        <v>3033</v>
      </c>
      <c r="H1001" s="17" t="s">
        <v>9</v>
      </c>
      <c r="I1001" s="17" t="s">
        <v>671</v>
      </c>
      <c r="J1001" s="17" t="s">
        <v>679</v>
      </c>
      <c r="K1001" s="17" t="s">
        <v>908</v>
      </c>
      <c r="L1001" s="17">
        <v>92804</v>
      </c>
      <c r="M1001" s="17" t="s">
        <v>957</v>
      </c>
      <c r="N1001" s="17" t="s">
        <v>1628</v>
      </c>
      <c r="O1001" s="17" t="s">
        <v>959</v>
      </c>
      <c r="P1001" s="17" t="s">
        <v>1115</v>
      </c>
      <c r="Q1001" s="17" t="s">
        <v>1629</v>
      </c>
      <c r="R1001" s="17">
        <v>44.67</v>
      </c>
      <c r="S1001" s="17">
        <v>3</v>
      </c>
      <c r="T1001" s="17" t="s">
        <v>1630</v>
      </c>
      <c r="U1001" s="17" t="s">
        <v>1631</v>
      </c>
      <c r="V1001" s="17">
        <v>0</v>
      </c>
      <c r="W1001" s="17" t="s">
        <v>1020</v>
      </c>
      <c r="X1001" s="17">
        <v>12.0609</v>
      </c>
      <c r="Y1001" s="17">
        <v>2</v>
      </c>
      <c r="Z1001" s="17">
        <v>2015</v>
      </c>
      <c r="AA1001" s="17" t="s">
        <v>23</v>
      </c>
      <c r="AB1001" s="17" t="s">
        <v>1061</v>
      </c>
    </row>
    <row r="1002" spans="1:28" x14ac:dyDescent="0.25">
      <c r="A1002" s="17">
        <v>9991</v>
      </c>
      <c r="B1002" s="17" t="s">
        <v>4873</v>
      </c>
      <c r="C1002" s="19">
        <v>42792</v>
      </c>
      <c r="D1002" s="19">
        <v>42797</v>
      </c>
      <c r="E1002" s="17" t="s">
        <v>5</v>
      </c>
      <c r="F1002" s="17" t="s">
        <v>4874</v>
      </c>
      <c r="G1002" s="17" t="s">
        <v>187</v>
      </c>
      <c r="H1002" s="17" t="s">
        <v>8</v>
      </c>
      <c r="I1002" s="17" t="s">
        <v>671</v>
      </c>
      <c r="J1002" s="17" t="s">
        <v>4548</v>
      </c>
      <c r="K1002" s="17" t="s">
        <v>908</v>
      </c>
      <c r="L1002" s="17">
        <v>92627</v>
      </c>
      <c r="M1002" s="17" t="s">
        <v>957</v>
      </c>
      <c r="N1002" s="17" t="s">
        <v>1293</v>
      </c>
      <c r="O1002" s="17" t="s">
        <v>959</v>
      </c>
      <c r="P1002" s="17" t="s">
        <v>1115</v>
      </c>
      <c r="Q1002" s="17" t="s">
        <v>1294</v>
      </c>
      <c r="R1002" s="17">
        <v>91.96</v>
      </c>
      <c r="S1002" s="17">
        <v>2</v>
      </c>
      <c r="T1002" s="17" t="s">
        <v>1295</v>
      </c>
      <c r="U1002" s="17" t="s">
        <v>1296</v>
      </c>
      <c r="V1002" s="17">
        <v>0</v>
      </c>
      <c r="W1002" s="17" t="s">
        <v>1020</v>
      </c>
      <c r="X1002" s="17">
        <v>15.6332</v>
      </c>
      <c r="Y1002" s="17">
        <v>5</v>
      </c>
      <c r="Z1002" s="17">
        <v>2017</v>
      </c>
      <c r="AA1002" s="17" t="s">
        <v>15</v>
      </c>
      <c r="AB1002" s="17" t="s">
        <v>1036</v>
      </c>
    </row>
    <row r="1003" spans="1:28" x14ac:dyDescent="0.25">
      <c r="A1003" s="17">
        <v>154</v>
      </c>
      <c r="B1003" s="17" t="s">
        <v>4875</v>
      </c>
      <c r="C1003" s="19">
        <v>42155</v>
      </c>
      <c r="D1003" s="19">
        <v>42157</v>
      </c>
      <c r="E1003" s="17" t="s">
        <v>2</v>
      </c>
      <c r="F1003" s="17" t="s">
        <v>4876</v>
      </c>
      <c r="G1003" s="17" t="s">
        <v>601</v>
      </c>
      <c r="H1003" s="17" t="s">
        <v>9</v>
      </c>
      <c r="I1003" s="17" t="s">
        <v>671</v>
      </c>
      <c r="J1003" s="17" t="s">
        <v>870</v>
      </c>
      <c r="K1003" s="17" t="s">
        <v>908</v>
      </c>
      <c r="L1003" s="17">
        <v>95123</v>
      </c>
      <c r="M1003" s="17" t="s">
        <v>957</v>
      </c>
      <c r="N1003" s="17" t="s">
        <v>4877</v>
      </c>
      <c r="O1003" s="17" t="s">
        <v>960</v>
      </c>
      <c r="P1003" s="17" t="s">
        <v>965</v>
      </c>
      <c r="Q1003" s="17" t="s">
        <v>4878</v>
      </c>
      <c r="R1003" s="17">
        <v>58.38</v>
      </c>
      <c r="S1003" s="17">
        <v>7</v>
      </c>
      <c r="T1003" s="17" t="s">
        <v>1380</v>
      </c>
      <c r="U1003" s="17" t="s">
        <v>4879</v>
      </c>
      <c r="V1003" s="17">
        <v>0</v>
      </c>
      <c r="W1003" s="17" t="s">
        <v>1020</v>
      </c>
      <c r="X1003" s="17">
        <v>26.271000000000001</v>
      </c>
      <c r="Y1003" s="17">
        <v>2</v>
      </c>
      <c r="Z1003" s="17">
        <v>2015</v>
      </c>
      <c r="AA1003" s="17" t="s">
        <v>20</v>
      </c>
      <c r="AB1003" s="17" t="s">
        <v>1061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B9843-92CB-4666-A8EB-20042FA91B7C}">
  <sheetPr codeName="Sheet2"/>
  <dimension ref="A1:R17"/>
  <sheetViews>
    <sheetView workbookViewId="0">
      <selection activeCell="B14" sqref="B14"/>
    </sheetView>
  </sheetViews>
  <sheetFormatPr defaultRowHeight="15" x14ac:dyDescent="0.25"/>
  <cols>
    <col min="1" max="1" width="13.140625" bestFit="1" customWidth="1"/>
    <col min="2" max="2" width="12.140625" bestFit="1" customWidth="1"/>
    <col min="5" max="5" width="13.140625" bestFit="1" customWidth="1"/>
    <col min="6" max="6" width="8.85546875" bestFit="1" customWidth="1"/>
    <col min="8" max="8" width="13.140625" bestFit="1" customWidth="1"/>
    <col min="9" max="9" width="12.5703125" bestFit="1" customWidth="1"/>
    <col min="11" max="11" width="13.140625" bestFit="1" customWidth="1"/>
    <col min="12" max="12" width="15.42578125" bestFit="1" customWidth="1"/>
    <col min="14" max="14" width="13.140625" bestFit="1" customWidth="1"/>
    <col min="15" max="15" width="12.7109375" bestFit="1" customWidth="1"/>
    <col min="17" max="17" width="15" bestFit="1" customWidth="1"/>
    <col min="18" max="18" width="10.85546875" bestFit="1" customWidth="1"/>
    <col min="19" max="21" width="8.5703125" bestFit="1" customWidth="1"/>
    <col min="22" max="22" width="11.28515625" bestFit="1" customWidth="1"/>
  </cols>
  <sheetData>
    <row r="1" spans="1:18" x14ac:dyDescent="0.25">
      <c r="A1" s="1" t="s">
        <v>1</v>
      </c>
      <c r="B1" t="s">
        <v>11</v>
      </c>
    </row>
    <row r="2" spans="1:18" x14ac:dyDescent="0.25">
      <c r="A2" s="2" t="s">
        <v>12</v>
      </c>
      <c r="B2" s="20">
        <v>137762.1286</v>
      </c>
      <c r="E2" s="1" t="s">
        <v>1</v>
      </c>
      <c r="F2" t="s">
        <v>24</v>
      </c>
      <c r="H2" s="1" t="s">
        <v>1</v>
      </c>
      <c r="I2" t="s">
        <v>7</v>
      </c>
      <c r="K2" s="1" t="s">
        <v>1</v>
      </c>
      <c r="L2" t="s">
        <v>25</v>
      </c>
      <c r="N2" s="1" t="s">
        <v>1</v>
      </c>
      <c r="O2" t="s">
        <v>26</v>
      </c>
    </row>
    <row r="3" spans="1:18" x14ac:dyDescent="0.25">
      <c r="A3" s="2" t="s">
        <v>13</v>
      </c>
      <c r="B3" s="20">
        <v>159044.06299999999</v>
      </c>
      <c r="E3" s="2" t="s">
        <v>12</v>
      </c>
      <c r="F3" s="20">
        <v>343</v>
      </c>
      <c r="H3" s="2" t="s">
        <v>12</v>
      </c>
      <c r="I3" s="20">
        <v>11587.436299999999</v>
      </c>
      <c r="K3" s="2" t="s">
        <v>12</v>
      </c>
      <c r="L3" s="20">
        <v>2447</v>
      </c>
      <c r="N3" s="2" t="s">
        <v>12</v>
      </c>
      <c r="O3" s="6">
        <v>8.4111913903746116E-2</v>
      </c>
    </row>
    <row r="4" spans="1:18" x14ac:dyDescent="0.25">
      <c r="A4" s="2" t="s">
        <v>14</v>
      </c>
      <c r="B4" s="20">
        <v>325293.50349999999</v>
      </c>
      <c r="E4" s="2" t="s">
        <v>13</v>
      </c>
      <c r="F4" s="20">
        <v>341</v>
      </c>
      <c r="H4" s="2" t="s">
        <v>13</v>
      </c>
      <c r="I4" s="20">
        <v>21776.938399999999</v>
      </c>
      <c r="K4" s="2" t="s">
        <v>13</v>
      </c>
      <c r="L4" s="20">
        <v>2784</v>
      </c>
      <c r="N4" s="2" t="s">
        <v>13</v>
      </c>
      <c r="O4" s="6">
        <v>0.13692393157737676</v>
      </c>
      <c r="Q4" s="1" t="s">
        <v>1</v>
      </c>
      <c r="R4" t="s">
        <v>28</v>
      </c>
    </row>
    <row r="5" spans="1:18" x14ac:dyDescent="0.25">
      <c r="A5" s="2" t="s">
        <v>15</v>
      </c>
      <c r="B5" s="20">
        <v>59751.251400000001</v>
      </c>
      <c r="E5" s="2" t="s">
        <v>14</v>
      </c>
      <c r="F5" s="20">
        <v>702</v>
      </c>
      <c r="H5" s="2" t="s">
        <v>14</v>
      </c>
      <c r="I5" s="20">
        <v>43369.191899999998</v>
      </c>
      <c r="K5" s="2" t="s">
        <v>14</v>
      </c>
      <c r="L5" s="20">
        <v>5419</v>
      </c>
      <c r="N5" s="2" t="s">
        <v>14</v>
      </c>
      <c r="O5" s="6">
        <v>0.13332326478508968</v>
      </c>
      <c r="Q5" s="2" t="s">
        <v>671</v>
      </c>
      <c r="R5" s="4"/>
    </row>
    <row r="6" spans="1:18" x14ac:dyDescent="0.25">
      <c r="A6" s="2" t="s">
        <v>16</v>
      </c>
      <c r="B6" s="20">
        <v>94924.835600000006</v>
      </c>
      <c r="E6" s="2" t="s">
        <v>15</v>
      </c>
      <c r="F6" s="20">
        <v>162</v>
      </c>
      <c r="H6" s="2" t="s">
        <v>15</v>
      </c>
      <c r="I6" s="20">
        <v>10294.610699999999</v>
      </c>
      <c r="K6" s="2" t="s">
        <v>15</v>
      </c>
      <c r="L6" s="20">
        <v>1067</v>
      </c>
      <c r="N6" s="2" t="s">
        <v>15</v>
      </c>
      <c r="O6" s="6">
        <v>0.17229113129503426</v>
      </c>
      <c r="Q6" s="9">
        <v>2014</v>
      </c>
      <c r="R6" s="4">
        <v>49543.974099999999</v>
      </c>
    </row>
    <row r="7" spans="1:18" x14ac:dyDescent="0.25">
      <c r="A7" s="2" t="s">
        <v>17</v>
      </c>
      <c r="B7" s="20">
        <v>147238.09700000001</v>
      </c>
      <c r="E7" s="2" t="s">
        <v>16</v>
      </c>
      <c r="F7" s="20">
        <v>178</v>
      </c>
      <c r="H7" s="2" t="s">
        <v>16</v>
      </c>
      <c r="I7" s="20">
        <v>9134.4460999999992</v>
      </c>
      <c r="K7" s="2" t="s">
        <v>16</v>
      </c>
      <c r="L7" s="20">
        <v>1475</v>
      </c>
      <c r="N7" s="2" t="s">
        <v>16</v>
      </c>
      <c r="O7" s="6">
        <v>9.6228200367828698E-2</v>
      </c>
      <c r="Q7" s="9">
        <v>2015</v>
      </c>
      <c r="R7" s="4">
        <v>61618.6037</v>
      </c>
    </row>
    <row r="8" spans="1:18" x14ac:dyDescent="0.25">
      <c r="A8" s="2" t="s">
        <v>18</v>
      </c>
      <c r="B8" s="20">
        <v>152718.67929999999</v>
      </c>
      <c r="E8" s="2" t="s">
        <v>17</v>
      </c>
      <c r="F8" s="20">
        <v>338</v>
      </c>
      <c r="H8" s="2" t="s">
        <v>17</v>
      </c>
      <c r="I8" s="20">
        <v>13832.6648</v>
      </c>
      <c r="K8" s="2" t="s">
        <v>17</v>
      </c>
      <c r="L8" s="20">
        <v>2705</v>
      </c>
      <c r="N8" s="2" t="s">
        <v>17</v>
      </c>
      <c r="O8" s="6">
        <v>9.3947592924947948E-2</v>
      </c>
      <c r="Q8" s="9">
        <v>2016</v>
      </c>
      <c r="R8" s="4">
        <v>81795.174299999999</v>
      </c>
    </row>
    <row r="9" spans="1:18" x14ac:dyDescent="0.25">
      <c r="A9" s="2" t="s">
        <v>19</v>
      </c>
      <c r="B9" s="20">
        <v>205005.48879999999</v>
      </c>
      <c r="E9" s="2" t="s">
        <v>18</v>
      </c>
      <c r="F9" s="20">
        <v>364</v>
      </c>
      <c r="H9" s="2" t="s">
        <v>18</v>
      </c>
      <c r="I9" s="20">
        <v>21285.795399999999</v>
      </c>
      <c r="K9" s="2" t="s">
        <v>18</v>
      </c>
      <c r="L9" s="20">
        <v>2680</v>
      </c>
      <c r="N9" s="2" t="s">
        <v>18</v>
      </c>
      <c r="O9" s="6">
        <v>0.13937912177845818</v>
      </c>
      <c r="Q9" s="9">
        <v>2017</v>
      </c>
      <c r="R9" s="4">
        <v>93439.2696</v>
      </c>
    </row>
    <row r="10" spans="1:18" x14ac:dyDescent="0.25">
      <c r="A10" s="2" t="s">
        <v>20</v>
      </c>
      <c r="B10" s="20">
        <v>155028.81169999999</v>
      </c>
      <c r="E10" s="2" t="s">
        <v>19</v>
      </c>
      <c r="F10" s="20">
        <v>354</v>
      </c>
      <c r="H10" s="2" t="s">
        <v>19</v>
      </c>
      <c r="I10" s="20">
        <v>28594.6872</v>
      </c>
      <c r="K10" s="2" t="s">
        <v>19</v>
      </c>
      <c r="L10" s="20">
        <v>2564</v>
      </c>
      <c r="N10" s="2" t="s">
        <v>19</v>
      </c>
      <c r="O10" s="6">
        <v>0.13948254443029334</v>
      </c>
      <c r="Q10" s="2" t="s">
        <v>6</v>
      </c>
      <c r="R10" s="4">
        <v>286397.02169999998</v>
      </c>
    </row>
    <row r="11" spans="1:18" x14ac:dyDescent="0.25">
      <c r="A11" s="2" t="s">
        <v>21</v>
      </c>
      <c r="B11" s="20">
        <v>352461.071</v>
      </c>
      <c r="E11" s="2" t="s">
        <v>20</v>
      </c>
      <c r="F11" s="20">
        <v>369</v>
      </c>
      <c r="H11" s="2" t="s">
        <v>20</v>
      </c>
      <c r="I11" s="20">
        <v>22411.307799999999</v>
      </c>
      <c r="K11" s="2" t="s">
        <v>20</v>
      </c>
      <c r="L11" s="20">
        <v>2791</v>
      </c>
      <c r="N11" s="2" t="s">
        <v>20</v>
      </c>
      <c r="O11" s="6">
        <v>0.14456221107705233</v>
      </c>
    </row>
    <row r="12" spans="1:18" x14ac:dyDescent="0.25">
      <c r="A12" s="2" t="s">
        <v>22</v>
      </c>
      <c r="B12" s="20">
        <v>200322.9847</v>
      </c>
      <c r="E12" s="2" t="s">
        <v>21</v>
      </c>
      <c r="F12" s="20">
        <v>753</v>
      </c>
      <c r="H12" s="2" t="s">
        <v>21</v>
      </c>
      <c r="I12" s="20">
        <v>35468.426500000001</v>
      </c>
      <c r="K12" s="2" t="s">
        <v>21</v>
      </c>
      <c r="L12" s="20">
        <v>5775</v>
      </c>
      <c r="N12" s="2" t="s">
        <v>21</v>
      </c>
      <c r="O12" s="6">
        <v>0.10063076299282993</v>
      </c>
      <c r="R12" s="15">
        <f>GETPIVOTDATA("[Measures].[Total profit]",$Q$4)</f>
        <v>286397.02169999998</v>
      </c>
    </row>
    <row r="13" spans="1:18" x14ac:dyDescent="0.25">
      <c r="A13" s="2" t="s">
        <v>23</v>
      </c>
      <c r="B13" s="20">
        <v>307649.94569999998</v>
      </c>
      <c r="E13" s="2" t="s">
        <v>22</v>
      </c>
      <c r="F13" s="20">
        <v>417</v>
      </c>
      <c r="H13" s="2" t="s">
        <v>22</v>
      </c>
      <c r="I13" s="20">
        <v>31784.041300000001</v>
      </c>
      <c r="K13" s="2" t="s">
        <v>22</v>
      </c>
      <c r="L13" s="20">
        <v>3104</v>
      </c>
      <c r="N13" s="2" t="s">
        <v>22</v>
      </c>
      <c r="O13" s="6">
        <v>0.15866397631604379</v>
      </c>
    </row>
    <row r="14" spans="1:18" x14ac:dyDescent="0.25">
      <c r="A14" s="2" t="s">
        <v>6</v>
      </c>
      <c r="B14" s="20">
        <v>2297200.8602999998</v>
      </c>
      <c r="E14" s="2" t="s">
        <v>23</v>
      </c>
      <c r="F14" s="20">
        <v>688</v>
      </c>
      <c r="H14" s="2" t="s">
        <v>23</v>
      </c>
      <c r="I14" s="20">
        <v>36857.475299999998</v>
      </c>
      <c r="K14" s="2" t="s">
        <v>23</v>
      </c>
      <c r="L14" s="20">
        <v>5062</v>
      </c>
      <c r="N14" s="2" t="s">
        <v>23</v>
      </c>
      <c r="O14" s="6">
        <v>0.11980328881949807</v>
      </c>
    </row>
    <row r="15" spans="1:18" x14ac:dyDescent="0.25">
      <c r="B15" s="16">
        <f>GETPIVOTDATA("[Measures].[Sum of Sales]",$A$1)</f>
        <v>2297200.8602999998</v>
      </c>
      <c r="E15" s="2" t="s">
        <v>6</v>
      </c>
      <c r="F15" s="20">
        <v>5009</v>
      </c>
      <c r="H15" s="2" t="s">
        <v>6</v>
      </c>
      <c r="I15" s="20">
        <v>286397.02169999998</v>
      </c>
      <c r="K15" s="2" t="s">
        <v>6</v>
      </c>
      <c r="L15" s="20">
        <v>37873</v>
      </c>
      <c r="N15" s="2" t="s">
        <v>6</v>
      </c>
      <c r="O15" s="6">
        <v>0.12467217240315605</v>
      </c>
    </row>
    <row r="16" spans="1:18" x14ac:dyDescent="0.25">
      <c r="I16" s="15">
        <f>GETPIVOTDATA("[Measures].[Sum of Profit]",$H$2)</f>
        <v>286397.02169999998</v>
      </c>
      <c r="L16" s="15">
        <f>GETPIVOTDATA("[Measures].[Sum of Quantity]",$K$2)</f>
        <v>37873</v>
      </c>
    </row>
    <row r="17" spans="6:15" x14ac:dyDescent="0.25">
      <c r="F17" s="12">
        <f>GETPIVOTDATA("[Measures].[Distinct Count of Order ID]",$E$2)</f>
        <v>5009</v>
      </c>
      <c r="O17" s="7">
        <f>GETPIVOTDATA("[Measures].[Profit Margin]",$N$2)</f>
        <v>0.12467217240315605</v>
      </c>
    </row>
  </sheetData>
  <pageMargins left="0.7" right="0.7" top="0.75" bottom="0.75" header="0.3" footer="0.3"/>
  <drawing r:id="rId7"/>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DC6D6-9C60-4DCE-ACC1-B46CFE2AE7C9}">
  <sheetPr codeName="Sheet3"/>
  <dimension ref="A2:B15"/>
  <sheetViews>
    <sheetView workbookViewId="0">
      <selection activeCell="B2" sqref="B2"/>
    </sheetView>
  </sheetViews>
  <sheetFormatPr defaultRowHeight="15" x14ac:dyDescent="0.25"/>
  <cols>
    <col min="1" max="1" width="13.140625" bestFit="1" customWidth="1"/>
    <col min="2" max="2" width="10.85546875" bestFit="1" customWidth="1"/>
  </cols>
  <sheetData>
    <row r="2" spans="1:2" x14ac:dyDescent="0.25">
      <c r="A2" s="1" t="s">
        <v>1</v>
      </c>
      <c r="B2" t="s">
        <v>28</v>
      </c>
    </row>
    <row r="3" spans="1:2" x14ac:dyDescent="0.25">
      <c r="A3" s="2" t="s">
        <v>16</v>
      </c>
      <c r="B3" s="11">
        <v>9134.4460999999992</v>
      </c>
    </row>
    <row r="4" spans="1:2" x14ac:dyDescent="0.25">
      <c r="A4" s="2" t="s">
        <v>15</v>
      </c>
      <c r="B4" s="11">
        <v>10294.610699999999</v>
      </c>
    </row>
    <row r="5" spans="1:2" x14ac:dyDescent="0.25">
      <c r="A5" s="2" t="s">
        <v>19</v>
      </c>
      <c r="B5" s="11">
        <v>28594.6872</v>
      </c>
    </row>
    <row r="6" spans="1:2" x14ac:dyDescent="0.25">
      <c r="A6" s="2" t="s">
        <v>12</v>
      </c>
      <c r="B6" s="11">
        <v>11587.436299999999</v>
      </c>
    </row>
    <row r="7" spans="1:2" x14ac:dyDescent="0.25">
      <c r="A7" s="2" t="s">
        <v>20</v>
      </c>
      <c r="B7" s="11">
        <v>22411.307799999999</v>
      </c>
    </row>
    <row r="8" spans="1:2" x14ac:dyDescent="0.25">
      <c r="A8" s="2" t="s">
        <v>18</v>
      </c>
      <c r="B8" s="11">
        <v>21285.795399999999</v>
      </c>
    </row>
    <row r="9" spans="1:2" x14ac:dyDescent="0.25">
      <c r="A9" s="2" t="s">
        <v>17</v>
      </c>
      <c r="B9" s="11">
        <v>13832.6648</v>
      </c>
    </row>
    <row r="10" spans="1:2" x14ac:dyDescent="0.25">
      <c r="A10" s="2" t="s">
        <v>13</v>
      </c>
      <c r="B10" s="11">
        <v>21776.938399999999</v>
      </c>
    </row>
    <row r="11" spans="1:2" x14ac:dyDescent="0.25">
      <c r="A11" s="2" t="s">
        <v>23</v>
      </c>
      <c r="B11" s="11">
        <v>36857.475299999998</v>
      </c>
    </row>
    <row r="12" spans="1:2" x14ac:dyDescent="0.25">
      <c r="A12" s="2" t="s">
        <v>22</v>
      </c>
      <c r="B12" s="11">
        <v>31784.041300000001</v>
      </c>
    </row>
    <row r="13" spans="1:2" x14ac:dyDescent="0.25">
      <c r="A13" s="2" t="s">
        <v>21</v>
      </c>
      <c r="B13" s="11">
        <v>35468.426500000001</v>
      </c>
    </row>
    <row r="14" spans="1:2" x14ac:dyDescent="0.25">
      <c r="A14" s="2" t="s">
        <v>14</v>
      </c>
      <c r="B14" s="11">
        <v>43369.191899999998</v>
      </c>
    </row>
    <row r="15" spans="1:2" x14ac:dyDescent="0.25">
      <c r="A15" s="2" t="s">
        <v>6</v>
      </c>
      <c r="B15" s="11">
        <v>286397.02169999998</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22A3A-22FC-45C3-B22A-F77F0AD214EE}">
  <sheetPr codeName="Sheet4"/>
  <dimension ref="C8:H17"/>
  <sheetViews>
    <sheetView topLeftCell="A4" workbookViewId="0">
      <selection activeCell="D16" sqref="D16"/>
    </sheetView>
  </sheetViews>
  <sheetFormatPr defaultRowHeight="15" x14ac:dyDescent="0.25"/>
  <cols>
    <col min="3" max="3" width="13.140625" bestFit="1" customWidth="1"/>
    <col min="4" max="4" width="12.140625" bestFit="1" customWidth="1"/>
    <col min="5" max="5" width="12.5703125" bestFit="1" customWidth="1"/>
    <col min="6" max="6" width="15.42578125" bestFit="1" customWidth="1"/>
    <col min="7" max="7" width="24" bestFit="1" customWidth="1"/>
    <col min="8" max="8" width="12.7109375" bestFit="1" customWidth="1"/>
  </cols>
  <sheetData>
    <row r="8" spans="3:8" x14ac:dyDescent="0.25">
      <c r="C8" s="1" t="s">
        <v>1</v>
      </c>
      <c r="D8" t="s">
        <v>11</v>
      </c>
      <c r="E8" t="s">
        <v>7</v>
      </c>
      <c r="F8" t="s">
        <v>25</v>
      </c>
      <c r="G8" t="s">
        <v>0</v>
      </c>
      <c r="H8" t="s">
        <v>26</v>
      </c>
    </row>
    <row r="9" spans="3:8" x14ac:dyDescent="0.25">
      <c r="C9" s="2">
        <v>2014</v>
      </c>
      <c r="D9" s="3">
        <v>484247.49810000003</v>
      </c>
      <c r="E9" s="3">
        <v>49543.974099999999</v>
      </c>
      <c r="F9">
        <v>7581</v>
      </c>
      <c r="G9">
        <v>969</v>
      </c>
      <c r="H9" s="6">
        <v>0.10231126499236734</v>
      </c>
    </row>
    <row r="10" spans="3:8" x14ac:dyDescent="0.25">
      <c r="C10" s="2">
        <v>2015</v>
      </c>
      <c r="D10" s="3">
        <v>470532.50900000002</v>
      </c>
      <c r="E10" s="3">
        <v>61618.6037</v>
      </c>
      <c r="F10">
        <v>7979</v>
      </c>
      <c r="G10">
        <v>1038</v>
      </c>
      <c r="H10" s="6">
        <v>0.13095504034557578</v>
      </c>
    </row>
    <row r="11" spans="3:8" x14ac:dyDescent="0.25">
      <c r="C11" s="2">
        <v>2016</v>
      </c>
      <c r="D11" s="3">
        <v>609205.598</v>
      </c>
      <c r="E11" s="3">
        <v>81795.174299999999</v>
      </c>
      <c r="F11">
        <v>9837</v>
      </c>
      <c r="G11">
        <v>1315</v>
      </c>
      <c r="H11" s="6">
        <v>0.13426530315632457</v>
      </c>
    </row>
    <row r="12" spans="3:8" x14ac:dyDescent="0.25">
      <c r="C12" s="2">
        <v>2017</v>
      </c>
      <c r="D12" s="3">
        <v>733215.25520000001</v>
      </c>
      <c r="E12" s="3">
        <v>93439.2696</v>
      </c>
      <c r="F12">
        <v>12476</v>
      </c>
      <c r="G12">
        <v>1687</v>
      </c>
      <c r="H12" s="6">
        <v>0.12743770528139442</v>
      </c>
    </row>
    <row r="13" spans="3:8" x14ac:dyDescent="0.25">
      <c r="C13" s="2" t="s">
        <v>6</v>
      </c>
      <c r="D13" s="3">
        <v>2297200.8602999998</v>
      </c>
      <c r="E13" s="3">
        <v>286397.02169999998</v>
      </c>
      <c r="F13">
        <v>37873</v>
      </c>
      <c r="G13">
        <v>5009</v>
      </c>
      <c r="H13" s="6">
        <v>0.12467217240315605</v>
      </c>
    </row>
    <row r="16" spans="3:8" x14ac:dyDescent="0.25">
      <c r="C16" t="s">
        <v>27</v>
      </c>
      <c r="D16" s="8">
        <f>GETPIVOTDATA("[Measures].["&amp;D8&amp;"]",$C$8,"[Sample - Superstore].[Year]","[Sample - Superstore].[Year].&amp;[2017]")/GETPIVOTDATA("[Measures].["&amp;D8&amp;"]",$C$8,"[Sample - Superstore].[Year]","[Sample - Superstore].[Year].&amp;[2016]")-1</f>
        <v>0.20355961535337053</v>
      </c>
      <c r="E16" s="8">
        <f t="shared" ref="E16:H16" si="0">GETPIVOTDATA("[Measures].["&amp;E8&amp;"]",$C$8,"[Sample - Superstore].[Year]","[Sample - Superstore].[Year].&amp;[2017]")/GETPIVOTDATA("[Measures].["&amp;E8&amp;"]",$C$8,"[Sample - Superstore].[Year]","[Sample - Superstore].[Year].&amp;[2016]")-1</f>
        <v>0.14235675147891946</v>
      </c>
      <c r="F16" s="8">
        <f t="shared" si="0"/>
        <v>0.26827284741282909</v>
      </c>
      <c r="G16" s="8">
        <f t="shared" si="0"/>
        <v>0.28288973384030425</v>
      </c>
      <c r="H16" s="8">
        <f t="shared" si="0"/>
        <v>-5.0851543283530254E-2</v>
      </c>
    </row>
    <row r="17" spans="3:3" x14ac:dyDescent="0.25">
      <c r="C17" s="8"/>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2A306B-2521-4C03-8B1A-C4524B0AB29B}">
  <sheetPr codeName="Sheet5"/>
  <dimension ref="E5:R37"/>
  <sheetViews>
    <sheetView topLeftCell="C4" zoomScale="85" zoomScaleNormal="85" workbookViewId="0">
      <selection activeCell="H14" sqref="H14"/>
    </sheetView>
  </sheetViews>
  <sheetFormatPr defaultRowHeight="15" x14ac:dyDescent="0.25"/>
  <cols>
    <col min="5" max="5" width="15" bestFit="1" customWidth="1"/>
    <col min="6" max="6" width="24" bestFit="1" customWidth="1"/>
    <col min="8" max="8" width="18" customWidth="1"/>
    <col min="14" max="14" width="15" bestFit="1" customWidth="1"/>
    <col min="15" max="15" width="12.5703125" bestFit="1" customWidth="1"/>
    <col min="16" max="16" width="17.7109375" bestFit="1" customWidth="1"/>
    <col min="18" max="18" width="14.85546875" customWidth="1"/>
  </cols>
  <sheetData>
    <row r="5" spans="5:18" x14ac:dyDescent="0.25">
      <c r="N5" s="1" t="s">
        <v>1</v>
      </c>
      <c r="O5" t="s">
        <v>7</v>
      </c>
    </row>
    <row r="6" spans="5:18" x14ac:dyDescent="0.25">
      <c r="N6" s="2" t="s">
        <v>5</v>
      </c>
      <c r="O6" s="11">
        <v>164088.78750000001</v>
      </c>
      <c r="Q6" s="2" t="s">
        <v>5</v>
      </c>
      <c r="R6" s="4">
        <v>164088.78750000001</v>
      </c>
    </row>
    <row r="7" spans="5:18" x14ac:dyDescent="0.25">
      <c r="E7" s="1" t="s">
        <v>1</v>
      </c>
      <c r="F7" t="s">
        <v>0</v>
      </c>
      <c r="H7" s="2" t="s">
        <v>5</v>
      </c>
      <c r="I7">
        <v>2994</v>
      </c>
      <c r="N7" s="2" t="s">
        <v>4</v>
      </c>
      <c r="O7" s="11">
        <v>57446.635399999999</v>
      </c>
      <c r="Q7" s="2" t="s">
        <v>4</v>
      </c>
      <c r="R7" s="4">
        <v>57446.635399999999</v>
      </c>
    </row>
    <row r="8" spans="5:18" x14ac:dyDescent="0.25">
      <c r="E8" s="2" t="s">
        <v>5</v>
      </c>
      <c r="F8" s="20">
        <v>2994</v>
      </c>
      <c r="H8" s="2" t="s">
        <v>4</v>
      </c>
      <c r="I8">
        <v>964</v>
      </c>
      <c r="N8" s="2" t="s">
        <v>2</v>
      </c>
      <c r="O8" s="11">
        <v>48969.839899999999</v>
      </c>
      <c r="Q8" s="2" t="s">
        <v>2</v>
      </c>
      <c r="R8" s="4">
        <v>48969.839899999999</v>
      </c>
    </row>
    <row r="9" spans="5:18" x14ac:dyDescent="0.25">
      <c r="E9" s="2" t="s">
        <v>4</v>
      </c>
      <c r="F9" s="20">
        <v>964</v>
      </c>
      <c r="H9" s="2" t="s">
        <v>3</v>
      </c>
      <c r="I9">
        <v>264</v>
      </c>
      <c r="N9" s="2" t="s">
        <v>3</v>
      </c>
      <c r="O9" s="11">
        <v>15891.758900000001</v>
      </c>
      <c r="Q9" s="2" t="s">
        <v>3</v>
      </c>
      <c r="R9" s="4">
        <v>15891.758900000001</v>
      </c>
    </row>
    <row r="10" spans="5:18" x14ac:dyDescent="0.25">
      <c r="E10" s="2" t="s">
        <v>3</v>
      </c>
      <c r="F10" s="20">
        <v>264</v>
      </c>
      <c r="H10" s="2" t="s">
        <v>2</v>
      </c>
      <c r="I10">
        <v>787</v>
      </c>
      <c r="N10" s="2" t="s">
        <v>6</v>
      </c>
      <c r="O10" s="4">
        <v>286397.02169999998</v>
      </c>
    </row>
    <row r="11" spans="5:18" x14ac:dyDescent="0.25">
      <c r="E11" s="2" t="s">
        <v>2</v>
      </c>
      <c r="F11" s="20">
        <v>787</v>
      </c>
    </row>
    <row r="12" spans="5:18" x14ac:dyDescent="0.25">
      <c r="E12" s="2" t="s">
        <v>6</v>
      </c>
      <c r="F12" s="20">
        <v>5009</v>
      </c>
    </row>
    <row r="32" spans="5:6" x14ac:dyDescent="0.25">
      <c r="E32" s="1" t="s">
        <v>1</v>
      </c>
      <c r="F32" t="s">
        <v>969</v>
      </c>
    </row>
    <row r="33" spans="5:6" x14ac:dyDescent="0.25">
      <c r="E33" s="2">
        <v>2014</v>
      </c>
      <c r="F33" s="3">
        <v>3.9969894631209231</v>
      </c>
    </row>
    <row r="34" spans="5:6" x14ac:dyDescent="0.25">
      <c r="E34" s="2">
        <v>2015</v>
      </c>
      <c r="F34" s="3">
        <v>4.0137963843958131</v>
      </c>
    </row>
    <row r="35" spans="5:6" x14ac:dyDescent="0.25">
      <c r="E35" s="2">
        <v>2016</v>
      </c>
      <c r="F35" s="3">
        <v>3.9505218399690762</v>
      </c>
    </row>
    <row r="36" spans="5:6" x14ac:dyDescent="0.25">
      <c r="E36" s="2">
        <v>2017</v>
      </c>
      <c r="F36" s="3">
        <v>3.9054951690821258</v>
      </c>
    </row>
    <row r="37" spans="5:6" x14ac:dyDescent="0.25">
      <c r="E37" s="2" t="s">
        <v>6</v>
      </c>
      <c r="F37" s="3">
        <v>3.958174904942966</v>
      </c>
    </row>
  </sheetData>
  <pageMargins left="0.7" right="0.7" top="0.75" bottom="0.75" header="0.3" footer="0.3"/>
  <drawing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1E584F-523F-460D-A87B-2263C6208EE4}">
  <sheetPr codeName="Sheet6"/>
  <dimension ref="B3:I642"/>
  <sheetViews>
    <sheetView workbookViewId="0">
      <selection activeCell="F6" sqref="F6"/>
    </sheetView>
  </sheetViews>
  <sheetFormatPr defaultRowHeight="15" x14ac:dyDescent="0.25"/>
  <cols>
    <col min="2" max="2" width="20" bestFit="1" customWidth="1"/>
    <col min="3" max="3" width="10.85546875" bestFit="1" customWidth="1"/>
    <col min="5" max="5" width="7.42578125" customWidth="1"/>
    <col min="6" max="6" width="17.42578125" customWidth="1"/>
    <col min="8" max="8" width="21.42578125" bestFit="1" customWidth="1"/>
    <col min="9" max="9" width="12.7109375" bestFit="1" customWidth="1"/>
    <col min="11" max="11" width="22.7109375" bestFit="1" customWidth="1"/>
    <col min="12" max="12" width="12" bestFit="1" customWidth="1"/>
    <col min="14" max="14" width="14.28515625" customWidth="1"/>
  </cols>
  <sheetData>
    <row r="3" spans="2:9" x14ac:dyDescent="0.25">
      <c r="B3" s="1" t="s">
        <v>1</v>
      </c>
      <c r="C3" t="s">
        <v>28</v>
      </c>
      <c r="H3" s="1" t="s">
        <v>1</v>
      </c>
      <c r="I3" t="s">
        <v>670</v>
      </c>
    </row>
    <row r="4" spans="2:9" x14ac:dyDescent="0.25">
      <c r="B4" s="2" t="s">
        <v>619</v>
      </c>
      <c r="C4" s="11">
        <v>8981.3238999999994</v>
      </c>
      <c r="H4" s="2" t="s">
        <v>29</v>
      </c>
      <c r="I4" s="20">
        <v>-2.5247999999999999</v>
      </c>
    </row>
    <row r="5" spans="2:9" x14ac:dyDescent="0.25">
      <c r="B5" s="2" t="s">
        <v>534</v>
      </c>
      <c r="C5" s="11">
        <v>6976.0959000000003</v>
      </c>
      <c r="F5" t="s">
        <v>904</v>
      </c>
      <c r="H5" s="2" t="s">
        <v>30</v>
      </c>
      <c r="I5" s="20">
        <v>-390.65159999999997</v>
      </c>
    </row>
    <row r="6" spans="2:9" x14ac:dyDescent="0.25">
      <c r="B6" s="2" t="s">
        <v>569</v>
      </c>
      <c r="C6" s="11">
        <v>5757.4119000000001</v>
      </c>
      <c r="F6" s="10">
        <f>GETPIVOTDATA("[Measures].[Loss Profit]",$H$3)</f>
        <v>-156131.28570000001</v>
      </c>
      <c r="H6" s="2" t="s">
        <v>31</v>
      </c>
      <c r="I6" s="20">
        <v>-73.0548</v>
      </c>
    </row>
    <row r="7" spans="2:9" x14ac:dyDescent="0.25">
      <c r="B7" s="2" t="s">
        <v>295</v>
      </c>
      <c r="C7" s="11">
        <v>5622.4291999999996</v>
      </c>
      <c r="H7" s="2" t="s">
        <v>32</v>
      </c>
      <c r="I7" s="20">
        <v>-232.1652</v>
      </c>
    </row>
    <row r="8" spans="2:9" x14ac:dyDescent="0.25">
      <c r="B8" s="2" t="s">
        <v>34</v>
      </c>
      <c r="C8" s="11">
        <v>5444.8055000000004</v>
      </c>
      <c r="H8" s="2" t="s">
        <v>33</v>
      </c>
      <c r="I8" s="20">
        <v>-469.7654</v>
      </c>
    </row>
    <row r="9" spans="2:9" x14ac:dyDescent="0.25">
      <c r="B9" s="2" t="s">
        <v>639</v>
      </c>
      <c r="C9" s="11">
        <v>4703.7883000000002</v>
      </c>
      <c r="H9" s="2" t="s">
        <v>34</v>
      </c>
      <c r="I9" s="20">
        <v>-402.47719999999998</v>
      </c>
    </row>
    <row r="10" spans="2:9" x14ac:dyDescent="0.25">
      <c r="B10" s="2" t="s">
        <v>147</v>
      </c>
      <c r="C10" s="11">
        <v>3899.8904000000002</v>
      </c>
      <c r="H10" s="2" t="s">
        <v>35</v>
      </c>
      <c r="I10" s="20">
        <v>-344.65289999999999</v>
      </c>
    </row>
    <row r="11" spans="2:9" x14ac:dyDescent="0.25">
      <c r="B11" s="2" t="s">
        <v>376</v>
      </c>
      <c r="C11" s="11">
        <v>3038.6253999999999</v>
      </c>
      <c r="H11" s="2" t="s">
        <v>36</v>
      </c>
      <c r="I11" s="20">
        <v>-13.993</v>
      </c>
    </row>
    <row r="12" spans="2:9" x14ac:dyDescent="0.25">
      <c r="B12" s="2" t="s">
        <v>57</v>
      </c>
      <c r="C12" s="11">
        <v>2884.6208000000001</v>
      </c>
      <c r="H12" s="2" t="s">
        <v>37</v>
      </c>
      <c r="I12" s="20">
        <v>-3.9836</v>
      </c>
    </row>
    <row r="13" spans="2:9" x14ac:dyDescent="0.25">
      <c r="B13" s="2" t="s">
        <v>179</v>
      </c>
      <c r="C13" s="11">
        <v>2869.076</v>
      </c>
      <c r="H13" s="2" t="s">
        <v>38</v>
      </c>
      <c r="I13" s="20">
        <v>-8.5793999999999997</v>
      </c>
    </row>
    <row r="14" spans="2:9" x14ac:dyDescent="0.25">
      <c r="B14" s="2" t="s">
        <v>6</v>
      </c>
      <c r="C14" s="4">
        <v>50178.067300000002</v>
      </c>
      <c r="H14" s="2" t="s">
        <v>39</v>
      </c>
      <c r="I14" s="20">
        <v>-411.88729999999998</v>
      </c>
    </row>
    <row r="15" spans="2:9" x14ac:dyDescent="0.25">
      <c r="H15" s="2" t="s">
        <v>40</v>
      </c>
      <c r="I15" s="20">
        <v>-6.21</v>
      </c>
    </row>
    <row r="16" spans="2:9" x14ac:dyDescent="0.25">
      <c r="H16" s="2" t="s">
        <v>41</v>
      </c>
      <c r="I16" s="20">
        <v>-71.584999999999994</v>
      </c>
    </row>
    <row r="17" spans="8:9" x14ac:dyDescent="0.25">
      <c r="H17" s="2" t="s">
        <v>42</v>
      </c>
      <c r="I17" s="20">
        <v>-0.64349999999999996</v>
      </c>
    </row>
    <row r="18" spans="8:9" x14ac:dyDescent="0.25">
      <c r="H18" s="2" t="s">
        <v>43</v>
      </c>
      <c r="I18" s="20">
        <v>-19.232600000000001</v>
      </c>
    </row>
    <row r="19" spans="8:9" x14ac:dyDescent="0.25">
      <c r="H19" s="2" t="s">
        <v>44</v>
      </c>
      <c r="I19" s="20">
        <v>-786.01440000000002</v>
      </c>
    </row>
    <row r="20" spans="8:9" x14ac:dyDescent="0.25">
      <c r="H20" s="2" t="s">
        <v>45</v>
      </c>
      <c r="I20" s="20">
        <v>-144.89850000000001</v>
      </c>
    </row>
    <row r="21" spans="8:9" x14ac:dyDescent="0.25">
      <c r="H21" s="2" t="s">
        <v>46</v>
      </c>
      <c r="I21" s="20">
        <v>-245.0094</v>
      </c>
    </row>
    <row r="22" spans="8:9" x14ac:dyDescent="0.25">
      <c r="H22" s="2" t="s">
        <v>47</v>
      </c>
      <c r="I22" s="20">
        <v>-64.937600000000003</v>
      </c>
    </row>
    <row r="23" spans="8:9" x14ac:dyDescent="0.25">
      <c r="H23" s="2" t="s">
        <v>48</v>
      </c>
      <c r="I23" s="20">
        <v>-12.507</v>
      </c>
    </row>
    <row r="24" spans="8:9" x14ac:dyDescent="0.25">
      <c r="H24" s="2" t="s">
        <v>49</v>
      </c>
      <c r="I24" s="20">
        <v>-297.6848</v>
      </c>
    </row>
    <row r="25" spans="8:9" x14ac:dyDescent="0.25">
      <c r="H25" s="2" t="s">
        <v>50</v>
      </c>
      <c r="I25" s="20">
        <v>-86.520799999999994</v>
      </c>
    </row>
    <row r="26" spans="8:9" x14ac:dyDescent="0.25">
      <c r="H26" s="2" t="s">
        <v>51</v>
      </c>
      <c r="I26" s="20">
        <v>-7.1192000000000002</v>
      </c>
    </row>
    <row r="27" spans="8:9" x14ac:dyDescent="0.25">
      <c r="H27" s="2" t="s">
        <v>52</v>
      </c>
      <c r="I27" s="20">
        <v>-6.7343000000000002</v>
      </c>
    </row>
    <row r="28" spans="8:9" x14ac:dyDescent="0.25">
      <c r="H28" s="2" t="s">
        <v>53</v>
      </c>
      <c r="I28" s="20">
        <v>-439.31760000000003</v>
      </c>
    </row>
    <row r="29" spans="8:9" x14ac:dyDescent="0.25">
      <c r="H29" s="2" t="s">
        <v>54</v>
      </c>
      <c r="I29" s="20">
        <v>-103.9308</v>
      </c>
    </row>
    <row r="30" spans="8:9" x14ac:dyDescent="0.25">
      <c r="H30" s="2" t="s">
        <v>55</v>
      </c>
      <c r="I30" s="20">
        <v>-12.743399999999999</v>
      </c>
    </row>
    <row r="31" spans="8:9" x14ac:dyDescent="0.25">
      <c r="H31" s="2" t="s">
        <v>56</v>
      </c>
      <c r="I31" s="20">
        <v>-241.56450000000001</v>
      </c>
    </row>
    <row r="32" spans="8:9" x14ac:dyDescent="0.25">
      <c r="H32" s="2" t="s">
        <v>58</v>
      </c>
      <c r="I32" s="20">
        <v>-295.58240000000001</v>
      </c>
    </row>
    <row r="33" spans="8:9" x14ac:dyDescent="0.25">
      <c r="H33" s="2" t="s">
        <v>59</v>
      </c>
      <c r="I33" s="20">
        <v>-125.6238</v>
      </c>
    </row>
    <row r="34" spans="8:9" x14ac:dyDescent="0.25">
      <c r="H34" s="2" t="s">
        <v>60</v>
      </c>
      <c r="I34" s="20">
        <v>-12.956799999999999</v>
      </c>
    </row>
    <row r="35" spans="8:9" x14ac:dyDescent="0.25">
      <c r="H35" s="2" t="s">
        <v>61</v>
      </c>
      <c r="I35" s="20">
        <v>-20.035499999999999</v>
      </c>
    </row>
    <row r="36" spans="8:9" x14ac:dyDescent="0.25">
      <c r="H36" s="2" t="s">
        <v>62</v>
      </c>
      <c r="I36" s="20">
        <v>-60.333799999999997</v>
      </c>
    </row>
    <row r="37" spans="8:9" x14ac:dyDescent="0.25">
      <c r="H37" s="2" t="s">
        <v>63</v>
      </c>
      <c r="I37" s="20">
        <v>-381.30900000000003</v>
      </c>
    </row>
    <row r="38" spans="8:9" x14ac:dyDescent="0.25">
      <c r="H38" s="2" t="s">
        <v>64</v>
      </c>
      <c r="I38" s="20">
        <v>-131.92169999999999</v>
      </c>
    </row>
    <row r="39" spans="8:9" x14ac:dyDescent="0.25">
      <c r="H39" s="2" t="s">
        <v>65</v>
      </c>
      <c r="I39" s="20">
        <v>-70.644999999999996</v>
      </c>
    </row>
    <row r="40" spans="8:9" x14ac:dyDescent="0.25">
      <c r="H40" s="2" t="s">
        <v>66</v>
      </c>
      <c r="I40" s="20">
        <v>-51.767000000000003</v>
      </c>
    </row>
    <row r="41" spans="8:9" x14ac:dyDescent="0.25">
      <c r="H41" s="2" t="s">
        <v>67</v>
      </c>
      <c r="I41" s="20">
        <v>-31.993600000000001</v>
      </c>
    </row>
    <row r="42" spans="8:9" x14ac:dyDescent="0.25">
      <c r="H42" s="2" t="s">
        <v>68</v>
      </c>
      <c r="I42" s="20">
        <v>-70.136200000000002</v>
      </c>
    </row>
    <row r="43" spans="8:9" x14ac:dyDescent="0.25">
      <c r="H43" s="2" t="s">
        <v>69</v>
      </c>
      <c r="I43" s="20">
        <v>-740.22580000000005</v>
      </c>
    </row>
    <row r="44" spans="8:9" x14ac:dyDescent="0.25">
      <c r="H44" s="2" t="s">
        <v>70</v>
      </c>
      <c r="I44" s="20">
        <v>-106.5688</v>
      </c>
    </row>
    <row r="45" spans="8:9" x14ac:dyDescent="0.25">
      <c r="H45" s="2" t="s">
        <v>71</v>
      </c>
      <c r="I45" s="20">
        <v>-13.883699999999999</v>
      </c>
    </row>
    <row r="46" spans="8:9" x14ac:dyDescent="0.25">
      <c r="H46" s="2" t="s">
        <v>72</v>
      </c>
      <c r="I46" s="20">
        <v>-9.0980000000000008</v>
      </c>
    </row>
    <row r="47" spans="8:9" x14ac:dyDescent="0.25">
      <c r="H47" s="2" t="s">
        <v>73</v>
      </c>
      <c r="I47" s="20">
        <v>-118.86490000000001</v>
      </c>
    </row>
    <row r="48" spans="8:9" x14ac:dyDescent="0.25">
      <c r="H48" s="2" t="s">
        <v>74</v>
      </c>
      <c r="I48" s="20">
        <v>-269.60390000000001</v>
      </c>
    </row>
    <row r="49" spans="8:9" x14ac:dyDescent="0.25">
      <c r="H49" s="2" t="s">
        <v>75</v>
      </c>
      <c r="I49" s="20">
        <v>-194.7432</v>
      </c>
    </row>
    <row r="50" spans="8:9" x14ac:dyDescent="0.25">
      <c r="H50" s="2" t="s">
        <v>76</v>
      </c>
      <c r="I50" s="20">
        <v>-240.78399999999999</v>
      </c>
    </row>
    <row r="51" spans="8:9" x14ac:dyDescent="0.25">
      <c r="H51" s="2" t="s">
        <v>77</v>
      </c>
      <c r="I51" s="20">
        <v>-333.79239999999999</v>
      </c>
    </row>
    <row r="52" spans="8:9" x14ac:dyDescent="0.25">
      <c r="H52" s="2" t="s">
        <v>78</v>
      </c>
      <c r="I52" s="20">
        <v>-5.7839999999999998</v>
      </c>
    </row>
    <row r="53" spans="8:9" x14ac:dyDescent="0.25">
      <c r="H53" s="2" t="s">
        <v>79</v>
      </c>
      <c r="I53" s="20">
        <v>-46.995199999999997</v>
      </c>
    </row>
    <row r="54" spans="8:9" x14ac:dyDescent="0.25">
      <c r="H54" s="2" t="s">
        <v>80</v>
      </c>
      <c r="I54" s="20">
        <v>-388.28</v>
      </c>
    </row>
    <row r="55" spans="8:9" x14ac:dyDescent="0.25">
      <c r="H55" s="2" t="s">
        <v>81</v>
      </c>
      <c r="I55" s="20">
        <v>-185.8819</v>
      </c>
    </row>
    <row r="56" spans="8:9" x14ac:dyDescent="0.25">
      <c r="H56" s="2" t="s">
        <v>82</v>
      </c>
      <c r="I56" s="20">
        <v>-1000.0948</v>
      </c>
    </row>
    <row r="57" spans="8:9" x14ac:dyDescent="0.25">
      <c r="H57" s="2" t="s">
        <v>83</v>
      </c>
      <c r="I57" s="20">
        <v>-2.88</v>
      </c>
    </row>
    <row r="58" spans="8:9" x14ac:dyDescent="0.25">
      <c r="H58" s="2" t="s">
        <v>84</v>
      </c>
      <c r="I58" s="20">
        <v>-77.1267</v>
      </c>
    </row>
    <row r="59" spans="8:9" x14ac:dyDescent="0.25">
      <c r="H59" s="2" t="s">
        <v>85</v>
      </c>
      <c r="I59" s="20">
        <v>-43.296599999999998</v>
      </c>
    </row>
    <row r="60" spans="8:9" x14ac:dyDescent="0.25">
      <c r="H60" s="2" t="s">
        <v>86</v>
      </c>
      <c r="I60" s="20">
        <v>-42.37</v>
      </c>
    </row>
    <row r="61" spans="8:9" x14ac:dyDescent="0.25">
      <c r="H61" s="2" t="s">
        <v>87</v>
      </c>
      <c r="I61" s="20">
        <v>-66.323800000000006</v>
      </c>
    </row>
    <row r="62" spans="8:9" x14ac:dyDescent="0.25">
      <c r="H62" s="2" t="s">
        <v>88</v>
      </c>
      <c r="I62" s="20">
        <v>-1900.0334</v>
      </c>
    </row>
    <row r="63" spans="8:9" x14ac:dyDescent="0.25">
      <c r="H63" s="2" t="s">
        <v>89</v>
      </c>
      <c r="I63" s="20">
        <v>-4.7625000000000002</v>
      </c>
    </row>
    <row r="64" spans="8:9" x14ac:dyDescent="0.25">
      <c r="H64" s="2" t="s">
        <v>90</v>
      </c>
      <c r="I64" s="20">
        <v>-62.831800000000001</v>
      </c>
    </row>
    <row r="65" spans="8:9" x14ac:dyDescent="0.25">
      <c r="H65" s="2" t="s">
        <v>91</v>
      </c>
      <c r="I65" s="20">
        <v>-110.5765</v>
      </c>
    </row>
    <row r="66" spans="8:9" x14ac:dyDescent="0.25">
      <c r="H66" s="2" t="s">
        <v>92</v>
      </c>
      <c r="I66" s="20">
        <v>-18.872800000000002</v>
      </c>
    </row>
    <row r="67" spans="8:9" x14ac:dyDescent="0.25">
      <c r="H67" s="2" t="s">
        <v>93</v>
      </c>
      <c r="I67" s="20">
        <v>-255.74250000000001</v>
      </c>
    </row>
    <row r="68" spans="8:9" x14ac:dyDescent="0.25">
      <c r="H68" s="2" t="s">
        <v>94</v>
      </c>
      <c r="I68" s="20">
        <v>-4.4946000000000002</v>
      </c>
    </row>
    <row r="69" spans="8:9" x14ac:dyDescent="0.25">
      <c r="H69" s="2" t="s">
        <v>95</v>
      </c>
      <c r="I69" s="20">
        <v>-180.16759999999999</v>
      </c>
    </row>
    <row r="70" spans="8:9" x14ac:dyDescent="0.25">
      <c r="H70" s="2" t="s">
        <v>96</v>
      </c>
      <c r="I70" s="20">
        <v>-35.364600000000003</v>
      </c>
    </row>
    <row r="71" spans="8:9" x14ac:dyDescent="0.25">
      <c r="H71" s="2" t="s">
        <v>97</v>
      </c>
      <c r="I71" s="20">
        <v>-389.60980000000001</v>
      </c>
    </row>
    <row r="72" spans="8:9" x14ac:dyDescent="0.25">
      <c r="H72" s="2" t="s">
        <v>98</v>
      </c>
      <c r="I72" s="20">
        <v>-23.640999999999998</v>
      </c>
    </row>
    <row r="73" spans="8:9" x14ac:dyDescent="0.25">
      <c r="H73" s="2" t="s">
        <v>99</v>
      </c>
      <c r="I73" s="20">
        <v>-174.57300000000001</v>
      </c>
    </row>
    <row r="74" spans="8:9" x14ac:dyDescent="0.25">
      <c r="H74" s="2" t="s">
        <v>100</v>
      </c>
      <c r="I74" s="20">
        <v>-404.0335</v>
      </c>
    </row>
    <row r="75" spans="8:9" x14ac:dyDescent="0.25">
      <c r="H75" s="2" t="s">
        <v>101</v>
      </c>
      <c r="I75" s="20">
        <v>-18.375599999999999</v>
      </c>
    </row>
    <row r="76" spans="8:9" x14ac:dyDescent="0.25">
      <c r="H76" s="2" t="s">
        <v>102</v>
      </c>
      <c r="I76" s="20">
        <v>-142.99780000000001</v>
      </c>
    </row>
    <row r="77" spans="8:9" x14ac:dyDescent="0.25">
      <c r="H77" s="2" t="s">
        <v>103</v>
      </c>
      <c r="I77" s="20">
        <v>-52.07</v>
      </c>
    </row>
    <row r="78" spans="8:9" x14ac:dyDescent="0.25">
      <c r="H78" s="2" t="s">
        <v>104</v>
      </c>
      <c r="I78" s="20">
        <v>-34.466700000000003</v>
      </c>
    </row>
    <row r="79" spans="8:9" x14ac:dyDescent="0.25">
      <c r="H79" s="2" t="s">
        <v>105</v>
      </c>
      <c r="I79" s="20">
        <v>-20.235600000000002</v>
      </c>
    </row>
    <row r="80" spans="8:9" x14ac:dyDescent="0.25">
      <c r="H80" s="2" t="s">
        <v>106</v>
      </c>
      <c r="I80" s="20">
        <v>-93.383200000000002</v>
      </c>
    </row>
    <row r="81" spans="8:9" x14ac:dyDescent="0.25">
      <c r="H81" s="2" t="s">
        <v>107</v>
      </c>
      <c r="I81" s="20">
        <v>-55.072499999999998</v>
      </c>
    </row>
    <row r="82" spans="8:9" x14ac:dyDescent="0.25">
      <c r="H82" s="2" t="s">
        <v>108</v>
      </c>
      <c r="I82" s="20">
        <v>-76.829599999999999</v>
      </c>
    </row>
    <row r="83" spans="8:9" x14ac:dyDescent="0.25">
      <c r="H83" s="2" t="s">
        <v>109</v>
      </c>
      <c r="I83" s="20">
        <v>-12.196</v>
      </c>
    </row>
    <row r="84" spans="8:9" x14ac:dyDescent="0.25">
      <c r="H84" s="2" t="s">
        <v>110</v>
      </c>
      <c r="I84" s="20">
        <v>-26.680800000000001</v>
      </c>
    </row>
    <row r="85" spans="8:9" x14ac:dyDescent="0.25">
      <c r="H85" s="2" t="s">
        <v>111</v>
      </c>
      <c r="I85" s="20">
        <v>-3.4333</v>
      </c>
    </row>
    <row r="86" spans="8:9" x14ac:dyDescent="0.25">
      <c r="H86" s="2" t="s">
        <v>112</v>
      </c>
      <c r="I86" s="20">
        <v>-35.0334</v>
      </c>
    </row>
    <row r="87" spans="8:9" x14ac:dyDescent="0.25">
      <c r="H87" s="2" t="s">
        <v>113</v>
      </c>
      <c r="I87" s="20">
        <v>-199.77</v>
      </c>
    </row>
    <row r="88" spans="8:9" x14ac:dyDescent="0.25">
      <c r="H88" s="2" t="s">
        <v>114</v>
      </c>
      <c r="I88" s="20">
        <v>-12.0784</v>
      </c>
    </row>
    <row r="89" spans="8:9" x14ac:dyDescent="0.25">
      <c r="H89" s="2" t="s">
        <v>115</v>
      </c>
      <c r="I89" s="20">
        <v>-74.255899999999997</v>
      </c>
    </row>
    <row r="90" spans="8:9" x14ac:dyDescent="0.25">
      <c r="H90" s="2" t="s">
        <v>116</v>
      </c>
      <c r="I90" s="20">
        <v>-330.83080000000001</v>
      </c>
    </row>
    <row r="91" spans="8:9" x14ac:dyDescent="0.25">
      <c r="H91" s="2" t="s">
        <v>117</v>
      </c>
      <c r="I91" s="20">
        <v>-42.826799999999999</v>
      </c>
    </row>
    <row r="92" spans="8:9" x14ac:dyDescent="0.25">
      <c r="H92" s="2" t="s">
        <v>118</v>
      </c>
      <c r="I92" s="20">
        <v>-27.63</v>
      </c>
    </row>
    <row r="93" spans="8:9" x14ac:dyDescent="0.25">
      <c r="H93" s="2" t="s">
        <v>119</v>
      </c>
      <c r="I93" s="20">
        <v>-2.8380000000000001</v>
      </c>
    </row>
    <row r="94" spans="8:9" x14ac:dyDescent="0.25">
      <c r="H94" s="2" t="s">
        <v>120</v>
      </c>
      <c r="I94" s="20">
        <v>-29.343599999999999</v>
      </c>
    </row>
    <row r="95" spans="8:9" x14ac:dyDescent="0.25">
      <c r="H95" s="2" t="s">
        <v>121</v>
      </c>
      <c r="I95" s="20">
        <v>-25.2956</v>
      </c>
    </row>
    <row r="96" spans="8:9" x14ac:dyDescent="0.25">
      <c r="H96" s="2" t="s">
        <v>122</v>
      </c>
      <c r="I96" s="20">
        <v>-67.670400000000001</v>
      </c>
    </row>
    <row r="97" spans="8:9" x14ac:dyDescent="0.25">
      <c r="H97" s="2" t="s">
        <v>123</v>
      </c>
      <c r="I97" s="20">
        <v>-331.2638</v>
      </c>
    </row>
    <row r="98" spans="8:9" x14ac:dyDescent="0.25">
      <c r="H98" s="2" t="s">
        <v>124</v>
      </c>
      <c r="I98" s="20">
        <v>-76.011600000000001</v>
      </c>
    </row>
    <row r="99" spans="8:9" x14ac:dyDescent="0.25">
      <c r="H99" s="2" t="s">
        <v>125</v>
      </c>
      <c r="I99" s="20">
        <v>-368.89350000000002</v>
      </c>
    </row>
    <row r="100" spans="8:9" x14ac:dyDescent="0.25">
      <c r="H100" s="2" t="s">
        <v>126</v>
      </c>
      <c r="I100" s="20">
        <v>-384.71780000000001</v>
      </c>
    </row>
    <row r="101" spans="8:9" x14ac:dyDescent="0.25">
      <c r="H101" s="2" t="s">
        <v>127</v>
      </c>
      <c r="I101" s="20">
        <v>-599.86739999999998</v>
      </c>
    </row>
    <row r="102" spans="8:9" x14ac:dyDescent="0.25">
      <c r="H102" s="2" t="s">
        <v>128</v>
      </c>
      <c r="I102" s="20">
        <v>-685.10270000000003</v>
      </c>
    </row>
    <row r="103" spans="8:9" x14ac:dyDescent="0.25">
      <c r="H103" s="2" t="s">
        <v>129</v>
      </c>
      <c r="I103" s="20">
        <v>-21.793199999999999</v>
      </c>
    </row>
    <row r="104" spans="8:9" x14ac:dyDescent="0.25">
      <c r="H104" s="2" t="s">
        <v>130</v>
      </c>
      <c r="I104" s="20">
        <v>-70.472499999999997</v>
      </c>
    </row>
    <row r="105" spans="8:9" x14ac:dyDescent="0.25">
      <c r="H105" s="2" t="s">
        <v>131</v>
      </c>
      <c r="I105" s="20">
        <v>-17.607600000000001</v>
      </c>
    </row>
    <row r="106" spans="8:9" x14ac:dyDescent="0.25">
      <c r="H106" s="2" t="s">
        <v>132</v>
      </c>
      <c r="I106" s="20">
        <v>-5.1840000000000002</v>
      </c>
    </row>
    <row r="107" spans="8:9" x14ac:dyDescent="0.25">
      <c r="H107" s="2" t="s">
        <v>133</v>
      </c>
      <c r="I107" s="20">
        <v>-25.6112</v>
      </c>
    </row>
    <row r="108" spans="8:9" x14ac:dyDescent="0.25">
      <c r="H108" s="2" t="s">
        <v>134</v>
      </c>
      <c r="I108" s="20">
        <v>-2.2200000000000002</v>
      </c>
    </row>
    <row r="109" spans="8:9" x14ac:dyDescent="0.25">
      <c r="H109" s="2" t="s">
        <v>135</v>
      </c>
      <c r="I109" s="20">
        <v>-2.0364</v>
      </c>
    </row>
    <row r="110" spans="8:9" x14ac:dyDescent="0.25">
      <c r="H110" s="2" t="s">
        <v>136</v>
      </c>
      <c r="I110" s="20">
        <v>-411.834</v>
      </c>
    </row>
    <row r="111" spans="8:9" x14ac:dyDescent="0.25">
      <c r="H111" s="2" t="s">
        <v>137</v>
      </c>
      <c r="I111" s="20">
        <v>-16.645499999999998</v>
      </c>
    </row>
    <row r="112" spans="8:9" x14ac:dyDescent="0.25">
      <c r="H112" s="2" t="s">
        <v>138</v>
      </c>
      <c r="I112" s="20">
        <v>-36.674399999999999</v>
      </c>
    </row>
    <row r="113" spans="8:9" x14ac:dyDescent="0.25">
      <c r="H113" s="2" t="s">
        <v>139</v>
      </c>
      <c r="I113" s="20">
        <v>-236.9485</v>
      </c>
    </row>
    <row r="114" spans="8:9" x14ac:dyDescent="0.25">
      <c r="H114" s="2" t="s">
        <v>140</v>
      </c>
      <c r="I114" s="20">
        <v>-134.12819999999999</v>
      </c>
    </row>
    <row r="115" spans="8:9" x14ac:dyDescent="0.25">
      <c r="H115" s="2" t="s">
        <v>141</v>
      </c>
      <c r="I115" s="20">
        <v>-145.40780000000001</v>
      </c>
    </row>
    <row r="116" spans="8:9" x14ac:dyDescent="0.25">
      <c r="H116" s="2" t="s">
        <v>142</v>
      </c>
      <c r="I116" s="20">
        <v>-66.599999999999994</v>
      </c>
    </row>
    <row r="117" spans="8:9" x14ac:dyDescent="0.25">
      <c r="H117" s="2" t="s">
        <v>143</v>
      </c>
      <c r="I117" s="20">
        <v>-22.947600000000001</v>
      </c>
    </row>
    <row r="118" spans="8:9" x14ac:dyDescent="0.25">
      <c r="H118" s="2" t="s">
        <v>144</v>
      </c>
      <c r="I118" s="20">
        <v>-135.52330000000001</v>
      </c>
    </row>
    <row r="119" spans="8:9" x14ac:dyDescent="0.25">
      <c r="H119" s="2" t="s">
        <v>145</v>
      </c>
      <c r="I119" s="20">
        <v>-2191.5504000000001</v>
      </c>
    </row>
    <row r="120" spans="8:9" x14ac:dyDescent="0.25">
      <c r="H120" s="2" t="s">
        <v>146</v>
      </c>
      <c r="I120" s="20">
        <v>-34.206400000000002</v>
      </c>
    </row>
    <row r="121" spans="8:9" x14ac:dyDescent="0.25">
      <c r="H121" s="2" t="s">
        <v>147</v>
      </c>
      <c r="I121" s="20">
        <v>-4.04</v>
      </c>
    </row>
    <row r="122" spans="8:9" x14ac:dyDescent="0.25">
      <c r="H122" s="2" t="s">
        <v>148</v>
      </c>
      <c r="I122" s="20">
        <v>-534.52340000000004</v>
      </c>
    </row>
    <row r="123" spans="8:9" x14ac:dyDescent="0.25">
      <c r="H123" s="2" t="s">
        <v>149</v>
      </c>
      <c r="I123" s="20">
        <v>-84.229900000000001</v>
      </c>
    </row>
    <row r="124" spans="8:9" x14ac:dyDescent="0.25">
      <c r="H124" s="2" t="s">
        <v>150</v>
      </c>
      <c r="I124" s="20">
        <v>-97.176000000000002</v>
      </c>
    </row>
    <row r="125" spans="8:9" x14ac:dyDescent="0.25">
      <c r="H125" s="2" t="s">
        <v>151</v>
      </c>
      <c r="I125" s="20">
        <v>-14.5764</v>
      </c>
    </row>
    <row r="126" spans="8:9" x14ac:dyDescent="0.25">
      <c r="H126" s="2" t="s">
        <v>152</v>
      </c>
      <c r="I126" s="20">
        <v>-70.054199999999994</v>
      </c>
    </row>
    <row r="127" spans="8:9" x14ac:dyDescent="0.25">
      <c r="H127" s="2" t="s">
        <v>153</v>
      </c>
      <c r="I127" s="20">
        <v>-320.12889999999999</v>
      </c>
    </row>
    <row r="128" spans="8:9" x14ac:dyDescent="0.25">
      <c r="H128" s="2" t="s">
        <v>154</v>
      </c>
      <c r="I128" s="20">
        <v>-6904.37</v>
      </c>
    </row>
    <row r="129" spans="8:9" x14ac:dyDescent="0.25">
      <c r="H129" s="2" t="s">
        <v>155</v>
      </c>
      <c r="I129" s="20">
        <v>-95.247600000000006</v>
      </c>
    </row>
    <row r="130" spans="8:9" x14ac:dyDescent="0.25">
      <c r="H130" s="2" t="s">
        <v>156</v>
      </c>
      <c r="I130" s="20">
        <v>-6.0979999999999999</v>
      </c>
    </row>
    <row r="131" spans="8:9" x14ac:dyDescent="0.25">
      <c r="H131" s="2" t="s">
        <v>157</v>
      </c>
      <c r="I131" s="20">
        <v>-30.391999999999999</v>
      </c>
    </row>
    <row r="132" spans="8:9" x14ac:dyDescent="0.25">
      <c r="H132" s="2" t="s">
        <v>158</v>
      </c>
      <c r="I132" s="20">
        <v>-48.954900000000002</v>
      </c>
    </row>
    <row r="133" spans="8:9" x14ac:dyDescent="0.25">
      <c r="H133" s="2" t="s">
        <v>159</v>
      </c>
      <c r="I133" s="20">
        <v>-103.34399999999999</v>
      </c>
    </row>
    <row r="134" spans="8:9" x14ac:dyDescent="0.25">
      <c r="H134" s="2" t="s">
        <v>160</v>
      </c>
      <c r="I134" s="20">
        <v>-215.86869999999999</v>
      </c>
    </row>
    <row r="135" spans="8:9" x14ac:dyDescent="0.25">
      <c r="H135" s="2" t="s">
        <v>161</v>
      </c>
      <c r="I135" s="20">
        <v>-19.7712</v>
      </c>
    </row>
    <row r="136" spans="8:9" x14ac:dyDescent="0.25">
      <c r="H136" s="2" t="s">
        <v>162</v>
      </c>
      <c r="I136" s="20">
        <v>-67.670400000000001</v>
      </c>
    </row>
    <row r="137" spans="8:9" x14ac:dyDescent="0.25">
      <c r="H137" s="2" t="s">
        <v>163</v>
      </c>
      <c r="I137" s="20">
        <v>-19.556000000000001</v>
      </c>
    </row>
    <row r="138" spans="8:9" x14ac:dyDescent="0.25">
      <c r="H138" s="2" t="s">
        <v>164</v>
      </c>
      <c r="I138" s="20">
        <v>-55.652900000000002</v>
      </c>
    </row>
    <row r="139" spans="8:9" x14ac:dyDescent="0.25">
      <c r="H139" s="2" t="s">
        <v>165</v>
      </c>
      <c r="I139" s="20">
        <v>-97.998599999999996</v>
      </c>
    </row>
    <row r="140" spans="8:9" x14ac:dyDescent="0.25">
      <c r="H140" s="2" t="s">
        <v>166</v>
      </c>
      <c r="I140" s="20">
        <v>-61.434100000000001</v>
      </c>
    </row>
    <row r="141" spans="8:9" x14ac:dyDescent="0.25">
      <c r="H141" s="2" t="s">
        <v>167</v>
      </c>
      <c r="I141" s="20">
        <v>-8.6739999999999995</v>
      </c>
    </row>
    <row r="142" spans="8:9" x14ac:dyDescent="0.25">
      <c r="H142" s="2" t="s">
        <v>168</v>
      </c>
      <c r="I142" s="20">
        <v>-336.62720000000002</v>
      </c>
    </row>
    <row r="143" spans="8:9" x14ac:dyDescent="0.25">
      <c r="H143" s="2" t="s">
        <v>169</v>
      </c>
      <c r="I143" s="20">
        <v>-521.38919999999996</v>
      </c>
    </row>
    <row r="144" spans="8:9" x14ac:dyDescent="0.25">
      <c r="H144" s="2" t="s">
        <v>170</v>
      </c>
      <c r="I144" s="20">
        <v>-229.67099999999999</v>
      </c>
    </row>
    <row r="145" spans="8:9" x14ac:dyDescent="0.25">
      <c r="H145" s="2" t="s">
        <v>171</v>
      </c>
      <c r="I145" s="20">
        <v>-222.05359999999999</v>
      </c>
    </row>
    <row r="146" spans="8:9" x14ac:dyDescent="0.25">
      <c r="H146" s="2" t="s">
        <v>172</v>
      </c>
      <c r="I146" s="20">
        <v>-104.69459999999999</v>
      </c>
    </row>
    <row r="147" spans="8:9" x14ac:dyDescent="0.25">
      <c r="H147" s="2" t="s">
        <v>173</v>
      </c>
      <c r="I147" s="20">
        <v>-73.653400000000005</v>
      </c>
    </row>
    <row r="148" spans="8:9" x14ac:dyDescent="0.25">
      <c r="H148" s="2" t="s">
        <v>174</v>
      </c>
      <c r="I148" s="20">
        <v>-1561.3294000000001</v>
      </c>
    </row>
    <row r="149" spans="8:9" x14ac:dyDescent="0.25">
      <c r="H149" s="2" t="s">
        <v>175</v>
      </c>
      <c r="I149" s="20">
        <v>-8.6058000000000003</v>
      </c>
    </row>
    <row r="150" spans="8:9" x14ac:dyDescent="0.25">
      <c r="H150" s="2" t="s">
        <v>176</v>
      </c>
      <c r="I150" s="20">
        <v>-77.349800000000002</v>
      </c>
    </row>
    <row r="151" spans="8:9" x14ac:dyDescent="0.25">
      <c r="H151" s="2" t="s">
        <v>177</v>
      </c>
      <c r="I151" s="20">
        <v>-45.490400000000001</v>
      </c>
    </row>
    <row r="152" spans="8:9" x14ac:dyDescent="0.25">
      <c r="H152" s="2" t="s">
        <v>178</v>
      </c>
      <c r="I152" s="20">
        <v>-571.99559999999997</v>
      </c>
    </row>
    <row r="153" spans="8:9" x14ac:dyDescent="0.25">
      <c r="H153" s="2" t="s">
        <v>179</v>
      </c>
      <c r="I153" s="20">
        <v>-423.59120000000001</v>
      </c>
    </row>
    <row r="154" spans="8:9" x14ac:dyDescent="0.25">
      <c r="H154" s="2" t="s">
        <v>180</v>
      </c>
      <c r="I154" s="20">
        <v>-2.6783999999999999</v>
      </c>
    </row>
    <row r="155" spans="8:9" x14ac:dyDescent="0.25">
      <c r="H155" s="2" t="s">
        <v>181</v>
      </c>
      <c r="I155" s="20">
        <v>-136.17250000000001</v>
      </c>
    </row>
    <row r="156" spans="8:9" x14ac:dyDescent="0.25">
      <c r="H156" s="2" t="s">
        <v>182</v>
      </c>
      <c r="I156" s="20">
        <v>-251.3655</v>
      </c>
    </row>
    <row r="157" spans="8:9" x14ac:dyDescent="0.25">
      <c r="H157" s="2" t="s">
        <v>183</v>
      </c>
      <c r="I157" s="20">
        <v>-102.47020000000001</v>
      </c>
    </row>
    <row r="158" spans="8:9" x14ac:dyDescent="0.25">
      <c r="H158" s="2" t="s">
        <v>184</v>
      </c>
      <c r="I158" s="20">
        <v>-185.46299999999999</v>
      </c>
    </row>
    <row r="159" spans="8:9" x14ac:dyDescent="0.25">
      <c r="H159" s="2" t="s">
        <v>185</v>
      </c>
      <c r="I159" s="20">
        <v>-88.298400000000001</v>
      </c>
    </row>
    <row r="160" spans="8:9" x14ac:dyDescent="0.25">
      <c r="H160" s="2" t="s">
        <v>186</v>
      </c>
      <c r="I160" s="20">
        <v>-451.39339999999999</v>
      </c>
    </row>
    <row r="161" spans="8:9" x14ac:dyDescent="0.25">
      <c r="H161" s="2" t="s">
        <v>187</v>
      </c>
      <c r="I161" s="20">
        <v>-324.65100000000001</v>
      </c>
    </row>
    <row r="162" spans="8:9" x14ac:dyDescent="0.25">
      <c r="H162" s="2" t="s">
        <v>188</v>
      </c>
      <c r="I162" s="20">
        <v>-40.386600000000001</v>
      </c>
    </row>
    <row r="163" spans="8:9" x14ac:dyDescent="0.25">
      <c r="H163" s="2" t="s">
        <v>189</v>
      </c>
      <c r="I163" s="20">
        <v>-53.170200000000001</v>
      </c>
    </row>
    <row r="164" spans="8:9" x14ac:dyDescent="0.25">
      <c r="H164" s="2" t="s">
        <v>190</v>
      </c>
      <c r="I164" s="20">
        <v>-20.784600000000001</v>
      </c>
    </row>
    <row r="165" spans="8:9" x14ac:dyDescent="0.25">
      <c r="H165" s="2" t="s">
        <v>191</v>
      </c>
      <c r="I165" s="20">
        <v>-1606.1669999999999</v>
      </c>
    </row>
    <row r="166" spans="8:9" x14ac:dyDescent="0.25">
      <c r="H166" s="2" t="s">
        <v>192</v>
      </c>
      <c r="I166" s="20">
        <v>-541.12440000000004</v>
      </c>
    </row>
    <row r="167" spans="8:9" x14ac:dyDescent="0.25">
      <c r="H167" s="2" t="s">
        <v>193</v>
      </c>
      <c r="I167" s="20">
        <v>-110.49</v>
      </c>
    </row>
    <row r="168" spans="8:9" x14ac:dyDescent="0.25">
      <c r="H168" s="2" t="s">
        <v>194</v>
      </c>
      <c r="I168" s="20">
        <v>-156.72489999999999</v>
      </c>
    </row>
    <row r="169" spans="8:9" x14ac:dyDescent="0.25">
      <c r="H169" s="2" t="s">
        <v>195</v>
      </c>
      <c r="I169" s="20">
        <v>-200.67320000000001</v>
      </c>
    </row>
    <row r="170" spans="8:9" x14ac:dyDescent="0.25">
      <c r="H170" s="2" t="s">
        <v>196</v>
      </c>
      <c r="I170" s="20">
        <v>-150.0377</v>
      </c>
    </row>
    <row r="171" spans="8:9" x14ac:dyDescent="0.25">
      <c r="H171" s="2" t="s">
        <v>197</v>
      </c>
      <c r="I171" s="20">
        <v>-481.27640000000002</v>
      </c>
    </row>
    <row r="172" spans="8:9" x14ac:dyDescent="0.25">
      <c r="H172" s="2" t="s">
        <v>198</v>
      </c>
      <c r="I172" s="20">
        <v>-1210.5657000000001</v>
      </c>
    </row>
    <row r="173" spans="8:9" x14ac:dyDescent="0.25">
      <c r="H173" s="2" t="s">
        <v>199</v>
      </c>
      <c r="I173" s="20">
        <v>-9.8724000000000007</v>
      </c>
    </row>
    <row r="174" spans="8:9" x14ac:dyDescent="0.25">
      <c r="H174" s="2" t="s">
        <v>200</v>
      </c>
      <c r="I174" s="20">
        <v>-101.8053</v>
      </c>
    </row>
    <row r="175" spans="8:9" x14ac:dyDescent="0.25">
      <c r="H175" s="2" t="s">
        <v>201</v>
      </c>
      <c r="I175" s="20">
        <v>-48.3202</v>
      </c>
    </row>
    <row r="176" spans="8:9" x14ac:dyDescent="0.25">
      <c r="H176" s="2" t="s">
        <v>202</v>
      </c>
      <c r="I176" s="20">
        <v>-58.597999999999999</v>
      </c>
    </row>
    <row r="177" spans="8:9" x14ac:dyDescent="0.25">
      <c r="H177" s="2" t="s">
        <v>203</v>
      </c>
      <c r="I177" s="20">
        <v>-59.451999999999998</v>
      </c>
    </row>
    <row r="178" spans="8:9" x14ac:dyDescent="0.25">
      <c r="H178" s="2" t="s">
        <v>204</v>
      </c>
      <c r="I178" s="20">
        <v>-213.5574</v>
      </c>
    </row>
    <row r="179" spans="8:9" x14ac:dyDescent="0.25">
      <c r="H179" s="2" t="s">
        <v>205</v>
      </c>
      <c r="I179" s="20">
        <v>-177.01499999999999</v>
      </c>
    </row>
    <row r="180" spans="8:9" x14ac:dyDescent="0.25">
      <c r="H180" s="2" t="s">
        <v>206</v>
      </c>
      <c r="I180" s="20">
        <v>-242.11680000000001</v>
      </c>
    </row>
    <row r="181" spans="8:9" x14ac:dyDescent="0.25">
      <c r="H181" s="2" t="s">
        <v>207</v>
      </c>
      <c r="I181" s="20">
        <v>-161.62139999999999</v>
      </c>
    </row>
    <row r="182" spans="8:9" x14ac:dyDescent="0.25">
      <c r="H182" s="2" t="s">
        <v>208</v>
      </c>
      <c r="I182" s="20">
        <v>-4.7481</v>
      </c>
    </row>
    <row r="183" spans="8:9" x14ac:dyDescent="0.25">
      <c r="H183" s="2" t="s">
        <v>209</v>
      </c>
      <c r="I183" s="20">
        <v>-8.4293999999999993</v>
      </c>
    </row>
    <row r="184" spans="8:9" x14ac:dyDescent="0.25">
      <c r="H184" s="2" t="s">
        <v>210</v>
      </c>
      <c r="I184" s="20">
        <v>-337.80599999999998</v>
      </c>
    </row>
    <row r="185" spans="8:9" x14ac:dyDescent="0.25">
      <c r="H185" s="2" t="s">
        <v>211</v>
      </c>
      <c r="I185" s="20">
        <v>-34.693800000000003</v>
      </c>
    </row>
    <row r="186" spans="8:9" x14ac:dyDescent="0.25">
      <c r="H186" s="2" t="s">
        <v>212</v>
      </c>
      <c r="I186" s="20">
        <v>-6.867</v>
      </c>
    </row>
    <row r="187" spans="8:9" x14ac:dyDescent="0.25">
      <c r="H187" s="2" t="s">
        <v>213</v>
      </c>
      <c r="I187" s="20">
        <v>-6.8815999999999997</v>
      </c>
    </row>
    <row r="188" spans="8:9" x14ac:dyDescent="0.25">
      <c r="H188" s="2" t="s">
        <v>214</v>
      </c>
      <c r="I188" s="20">
        <v>-195.94479999999999</v>
      </c>
    </row>
    <row r="189" spans="8:9" x14ac:dyDescent="0.25">
      <c r="H189" s="2" t="s">
        <v>215</v>
      </c>
      <c r="I189" s="20">
        <v>-29.530799999999999</v>
      </c>
    </row>
    <row r="190" spans="8:9" x14ac:dyDescent="0.25">
      <c r="H190" s="2" t="s">
        <v>216</v>
      </c>
      <c r="I190" s="20">
        <v>-420.90640000000002</v>
      </c>
    </row>
    <row r="191" spans="8:9" x14ac:dyDescent="0.25">
      <c r="H191" s="2" t="s">
        <v>217</v>
      </c>
      <c r="I191" s="20">
        <v>-4.4660000000000002</v>
      </c>
    </row>
    <row r="192" spans="8:9" x14ac:dyDescent="0.25">
      <c r="H192" s="2" t="s">
        <v>218</v>
      </c>
      <c r="I192" s="20">
        <v>-67.850999999999999</v>
      </c>
    </row>
    <row r="193" spans="8:9" x14ac:dyDescent="0.25">
      <c r="H193" s="2" t="s">
        <v>219</v>
      </c>
      <c r="I193" s="20">
        <v>-52.500599999999999</v>
      </c>
    </row>
    <row r="194" spans="8:9" x14ac:dyDescent="0.25">
      <c r="H194" s="2" t="s">
        <v>220</v>
      </c>
      <c r="I194" s="20">
        <v>-5.8802000000000003</v>
      </c>
    </row>
    <row r="195" spans="8:9" x14ac:dyDescent="0.25">
      <c r="H195" s="2" t="s">
        <v>221</v>
      </c>
      <c r="I195" s="20">
        <v>-279.86500000000001</v>
      </c>
    </row>
    <row r="196" spans="8:9" x14ac:dyDescent="0.25">
      <c r="H196" s="2" t="s">
        <v>222</v>
      </c>
      <c r="I196" s="20">
        <v>-108.6378</v>
      </c>
    </row>
    <row r="197" spans="8:9" x14ac:dyDescent="0.25">
      <c r="H197" s="2" t="s">
        <v>223</v>
      </c>
      <c r="I197" s="20">
        <v>-439.738</v>
      </c>
    </row>
    <row r="198" spans="8:9" x14ac:dyDescent="0.25">
      <c r="H198" s="2" t="s">
        <v>224</v>
      </c>
      <c r="I198" s="20">
        <v>-35.045999999999999</v>
      </c>
    </row>
    <row r="199" spans="8:9" x14ac:dyDescent="0.25">
      <c r="H199" s="2" t="s">
        <v>225</v>
      </c>
      <c r="I199" s="20">
        <v>-294.9948</v>
      </c>
    </row>
    <row r="200" spans="8:9" x14ac:dyDescent="0.25">
      <c r="H200" s="2" t="s">
        <v>226</v>
      </c>
      <c r="I200" s="20">
        <v>-11.6622</v>
      </c>
    </row>
    <row r="201" spans="8:9" x14ac:dyDescent="0.25">
      <c r="H201" s="2" t="s">
        <v>227</v>
      </c>
      <c r="I201" s="20">
        <v>-42.492600000000003</v>
      </c>
    </row>
    <row r="202" spans="8:9" x14ac:dyDescent="0.25">
      <c r="H202" s="2" t="s">
        <v>228</v>
      </c>
      <c r="I202" s="20">
        <v>-326.858</v>
      </c>
    </row>
    <row r="203" spans="8:9" x14ac:dyDescent="0.25">
      <c r="H203" s="2" t="s">
        <v>229</v>
      </c>
      <c r="I203" s="20">
        <v>-111.5149</v>
      </c>
    </row>
    <row r="204" spans="8:9" x14ac:dyDescent="0.25">
      <c r="H204" s="2" t="s">
        <v>230</v>
      </c>
      <c r="I204" s="20">
        <v>-124.5142</v>
      </c>
    </row>
    <row r="205" spans="8:9" x14ac:dyDescent="0.25">
      <c r="H205" s="2" t="s">
        <v>231</v>
      </c>
      <c r="I205" s="20">
        <v>-234.74600000000001</v>
      </c>
    </row>
    <row r="206" spans="8:9" x14ac:dyDescent="0.25">
      <c r="H206" s="2" t="s">
        <v>232</v>
      </c>
      <c r="I206" s="20">
        <v>-753.46500000000003</v>
      </c>
    </row>
    <row r="207" spans="8:9" x14ac:dyDescent="0.25">
      <c r="H207" s="2" t="s">
        <v>233</v>
      </c>
      <c r="I207" s="20">
        <v>-87.415999999999997</v>
      </c>
    </row>
    <row r="208" spans="8:9" x14ac:dyDescent="0.25">
      <c r="H208" s="2" t="s">
        <v>234</v>
      </c>
      <c r="I208" s="20">
        <v>-96.396000000000001</v>
      </c>
    </row>
    <row r="209" spans="8:9" x14ac:dyDescent="0.25">
      <c r="H209" s="2" t="s">
        <v>235</v>
      </c>
      <c r="I209" s="20">
        <v>-4.4880000000000004</v>
      </c>
    </row>
    <row r="210" spans="8:9" x14ac:dyDescent="0.25">
      <c r="H210" s="2" t="s">
        <v>236</v>
      </c>
      <c r="I210" s="20">
        <v>-7.1092000000000004</v>
      </c>
    </row>
    <row r="211" spans="8:9" x14ac:dyDescent="0.25">
      <c r="H211" s="2" t="s">
        <v>237</v>
      </c>
      <c r="I211" s="20">
        <v>-18.1068</v>
      </c>
    </row>
    <row r="212" spans="8:9" x14ac:dyDescent="0.25">
      <c r="H212" s="2" t="s">
        <v>238</v>
      </c>
      <c r="I212" s="20">
        <v>-344.91680000000002</v>
      </c>
    </row>
    <row r="213" spans="8:9" x14ac:dyDescent="0.25">
      <c r="H213" s="2" t="s">
        <v>239</v>
      </c>
      <c r="I213" s="20">
        <v>-44.360999999999997</v>
      </c>
    </row>
    <row r="214" spans="8:9" x14ac:dyDescent="0.25">
      <c r="H214" s="2" t="s">
        <v>240</v>
      </c>
      <c r="I214" s="20">
        <v>-658.55250000000001</v>
      </c>
    </row>
    <row r="215" spans="8:9" x14ac:dyDescent="0.25">
      <c r="H215" s="2" t="s">
        <v>241</v>
      </c>
      <c r="I215" s="20">
        <v>-4.0216000000000003</v>
      </c>
    </row>
    <row r="216" spans="8:9" x14ac:dyDescent="0.25">
      <c r="H216" s="2" t="s">
        <v>242</v>
      </c>
      <c r="I216" s="20">
        <v>-25.68</v>
      </c>
    </row>
    <row r="217" spans="8:9" x14ac:dyDescent="0.25">
      <c r="H217" s="2" t="s">
        <v>243</v>
      </c>
      <c r="I217" s="20">
        <v>-287.4683</v>
      </c>
    </row>
    <row r="218" spans="8:9" x14ac:dyDescent="0.25">
      <c r="H218" s="2" t="s">
        <v>244</v>
      </c>
      <c r="I218" s="20">
        <v>-1.4590000000000001</v>
      </c>
    </row>
    <row r="219" spans="8:9" x14ac:dyDescent="0.25">
      <c r="H219" s="2" t="s">
        <v>245</v>
      </c>
      <c r="I219" s="20">
        <v>-84.212400000000002</v>
      </c>
    </row>
    <row r="220" spans="8:9" x14ac:dyDescent="0.25">
      <c r="H220" s="2" t="s">
        <v>246</v>
      </c>
      <c r="I220" s="20">
        <v>-362.80579999999998</v>
      </c>
    </row>
    <row r="221" spans="8:9" x14ac:dyDescent="0.25">
      <c r="H221" s="2" t="s">
        <v>247</v>
      </c>
      <c r="I221" s="20">
        <v>-5.6783999999999999</v>
      </c>
    </row>
    <row r="222" spans="8:9" x14ac:dyDescent="0.25">
      <c r="H222" s="2" t="s">
        <v>248</v>
      </c>
      <c r="I222" s="20">
        <v>-70.546499999999995</v>
      </c>
    </row>
    <row r="223" spans="8:9" x14ac:dyDescent="0.25">
      <c r="H223" s="2" t="s">
        <v>249</v>
      </c>
      <c r="I223" s="20">
        <v>-1.5935999999999999</v>
      </c>
    </row>
    <row r="224" spans="8:9" x14ac:dyDescent="0.25">
      <c r="H224" s="2" t="s">
        <v>250</v>
      </c>
      <c r="I224" s="20">
        <v>-20.673400000000001</v>
      </c>
    </row>
    <row r="225" spans="8:9" x14ac:dyDescent="0.25">
      <c r="H225" s="2" t="s">
        <v>251</v>
      </c>
      <c r="I225" s="20">
        <v>-4.2587999999999999</v>
      </c>
    </row>
    <row r="226" spans="8:9" x14ac:dyDescent="0.25">
      <c r="H226" s="2" t="s">
        <v>252</v>
      </c>
      <c r="I226" s="20">
        <v>-100.5215</v>
      </c>
    </row>
    <row r="227" spans="8:9" x14ac:dyDescent="0.25">
      <c r="H227" s="2" t="s">
        <v>253</v>
      </c>
      <c r="I227" s="20">
        <v>-78.897000000000006</v>
      </c>
    </row>
    <row r="228" spans="8:9" x14ac:dyDescent="0.25">
      <c r="H228" s="2" t="s">
        <v>254</v>
      </c>
      <c r="I228" s="20">
        <v>-4.9728000000000003</v>
      </c>
    </row>
    <row r="229" spans="8:9" x14ac:dyDescent="0.25">
      <c r="H229" s="2" t="s">
        <v>255</v>
      </c>
      <c r="I229" s="20">
        <v>-23.525600000000001</v>
      </c>
    </row>
    <row r="230" spans="8:9" x14ac:dyDescent="0.25">
      <c r="H230" s="2" t="s">
        <v>256</v>
      </c>
      <c r="I230" s="20">
        <v>-5.9808000000000003</v>
      </c>
    </row>
    <row r="231" spans="8:9" x14ac:dyDescent="0.25">
      <c r="H231" s="2" t="s">
        <v>257</v>
      </c>
      <c r="I231" s="20">
        <v>-409.45549999999997</v>
      </c>
    </row>
    <row r="232" spans="8:9" x14ac:dyDescent="0.25">
      <c r="H232" s="2" t="s">
        <v>258</v>
      </c>
      <c r="I232" s="20">
        <v>-111.6713</v>
      </c>
    </row>
    <row r="233" spans="8:9" x14ac:dyDescent="0.25">
      <c r="H233" s="2" t="s">
        <v>259</v>
      </c>
      <c r="I233" s="20">
        <v>-158.57599999999999</v>
      </c>
    </row>
    <row r="234" spans="8:9" x14ac:dyDescent="0.25">
      <c r="H234" s="2" t="s">
        <v>260</v>
      </c>
      <c r="I234" s="20">
        <v>-10.393599999999999</v>
      </c>
    </row>
    <row r="235" spans="8:9" x14ac:dyDescent="0.25">
      <c r="H235" s="2" t="s">
        <v>261</v>
      </c>
      <c r="I235" s="20">
        <v>-36.973399999999998</v>
      </c>
    </row>
    <row r="236" spans="8:9" x14ac:dyDescent="0.25">
      <c r="H236" s="2" t="s">
        <v>262</v>
      </c>
      <c r="I236" s="20">
        <v>-174.71209999999999</v>
      </c>
    </row>
    <row r="237" spans="8:9" x14ac:dyDescent="0.25">
      <c r="H237" s="2" t="s">
        <v>263</v>
      </c>
      <c r="I237" s="20">
        <v>-154.0386</v>
      </c>
    </row>
    <row r="238" spans="8:9" x14ac:dyDescent="0.25">
      <c r="H238" s="2" t="s">
        <v>264</v>
      </c>
      <c r="I238" s="20">
        <v>-846.4973</v>
      </c>
    </row>
    <row r="239" spans="8:9" x14ac:dyDescent="0.25">
      <c r="H239" s="2" t="s">
        <v>265</v>
      </c>
      <c r="I239" s="20">
        <v>-67.666799999999995</v>
      </c>
    </row>
    <row r="240" spans="8:9" x14ac:dyDescent="0.25">
      <c r="H240" s="2" t="s">
        <v>266</v>
      </c>
      <c r="I240" s="20">
        <v>-39.895200000000003</v>
      </c>
    </row>
    <row r="241" spans="8:9" x14ac:dyDescent="0.25">
      <c r="H241" s="2" t="s">
        <v>267</v>
      </c>
      <c r="I241" s="20">
        <v>-59.454000000000001</v>
      </c>
    </row>
    <row r="242" spans="8:9" x14ac:dyDescent="0.25">
      <c r="H242" s="2" t="s">
        <v>268</v>
      </c>
      <c r="I242" s="20">
        <v>-218.92349999999999</v>
      </c>
    </row>
    <row r="243" spans="8:9" x14ac:dyDescent="0.25">
      <c r="H243" s="2" t="s">
        <v>269</v>
      </c>
      <c r="I243" s="20">
        <v>-21.3264</v>
      </c>
    </row>
    <row r="244" spans="8:9" x14ac:dyDescent="0.25">
      <c r="H244" s="2" t="s">
        <v>270</v>
      </c>
      <c r="I244" s="20">
        <v>-181.29140000000001</v>
      </c>
    </row>
    <row r="245" spans="8:9" x14ac:dyDescent="0.25">
      <c r="H245" s="2" t="s">
        <v>271</v>
      </c>
      <c r="I245" s="20">
        <v>-157.9383</v>
      </c>
    </row>
    <row r="246" spans="8:9" x14ac:dyDescent="0.25">
      <c r="H246" s="2" t="s">
        <v>272</v>
      </c>
      <c r="I246" s="20">
        <v>-505.892</v>
      </c>
    </row>
    <row r="247" spans="8:9" x14ac:dyDescent="0.25">
      <c r="H247" s="2" t="s">
        <v>273</v>
      </c>
      <c r="I247" s="20">
        <v>-4187.1077999999998</v>
      </c>
    </row>
    <row r="248" spans="8:9" x14ac:dyDescent="0.25">
      <c r="H248" s="2" t="s">
        <v>274</v>
      </c>
      <c r="I248" s="20">
        <v>-217.0342</v>
      </c>
    </row>
    <row r="249" spans="8:9" x14ac:dyDescent="0.25">
      <c r="H249" s="2" t="s">
        <v>275</v>
      </c>
      <c r="I249" s="20">
        <v>-11.596</v>
      </c>
    </row>
    <row r="250" spans="8:9" x14ac:dyDescent="0.25">
      <c r="H250" s="2" t="s">
        <v>276</v>
      </c>
      <c r="I250" s="20">
        <v>-199.017</v>
      </c>
    </row>
    <row r="251" spans="8:9" x14ac:dyDescent="0.25">
      <c r="H251" s="2" t="s">
        <v>277</v>
      </c>
      <c r="I251" s="20">
        <v>-99.176400000000001</v>
      </c>
    </row>
    <row r="252" spans="8:9" x14ac:dyDescent="0.25">
      <c r="H252" s="2" t="s">
        <v>278</v>
      </c>
      <c r="I252" s="20">
        <v>-62.947000000000003</v>
      </c>
    </row>
    <row r="253" spans="8:9" x14ac:dyDescent="0.25">
      <c r="H253" s="2" t="s">
        <v>279</v>
      </c>
      <c r="I253" s="20">
        <v>-142.1078</v>
      </c>
    </row>
    <row r="254" spans="8:9" x14ac:dyDescent="0.25">
      <c r="H254" s="2" t="s">
        <v>280</v>
      </c>
      <c r="I254" s="20">
        <v>-35.927999999999997</v>
      </c>
    </row>
    <row r="255" spans="8:9" x14ac:dyDescent="0.25">
      <c r="H255" s="2" t="s">
        <v>281</v>
      </c>
      <c r="I255" s="20">
        <v>-54.5974</v>
      </c>
    </row>
    <row r="256" spans="8:9" x14ac:dyDescent="0.25">
      <c r="H256" s="2" t="s">
        <v>282</v>
      </c>
      <c r="I256" s="20">
        <v>-184.76499999999999</v>
      </c>
    </row>
    <row r="257" spans="8:9" x14ac:dyDescent="0.25">
      <c r="H257" s="2" t="s">
        <v>283</v>
      </c>
      <c r="I257" s="20">
        <v>-131.29519999999999</v>
      </c>
    </row>
    <row r="258" spans="8:9" x14ac:dyDescent="0.25">
      <c r="H258" s="2" t="s">
        <v>284</v>
      </c>
      <c r="I258" s="20">
        <v>-17.727599999999999</v>
      </c>
    </row>
    <row r="259" spans="8:9" x14ac:dyDescent="0.25">
      <c r="H259" s="2" t="s">
        <v>285</v>
      </c>
      <c r="I259" s="20">
        <v>-396.29</v>
      </c>
    </row>
    <row r="260" spans="8:9" x14ac:dyDescent="0.25">
      <c r="H260" s="2" t="s">
        <v>286</v>
      </c>
      <c r="I260" s="20">
        <v>-238.75380000000001</v>
      </c>
    </row>
    <row r="261" spans="8:9" x14ac:dyDescent="0.25">
      <c r="H261" s="2" t="s">
        <v>287</v>
      </c>
      <c r="I261" s="20">
        <v>-95.237799999999993</v>
      </c>
    </row>
    <row r="262" spans="8:9" x14ac:dyDescent="0.25">
      <c r="H262" s="2" t="s">
        <v>288</v>
      </c>
      <c r="I262" s="20">
        <v>-226.44970000000001</v>
      </c>
    </row>
    <row r="263" spans="8:9" x14ac:dyDescent="0.25">
      <c r="H263" s="2" t="s">
        <v>289</v>
      </c>
      <c r="I263" s="20">
        <v>-117.88200000000001</v>
      </c>
    </row>
    <row r="264" spans="8:9" x14ac:dyDescent="0.25">
      <c r="H264" s="2" t="s">
        <v>290</v>
      </c>
      <c r="I264" s="20">
        <v>-146.19479999999999</v>
      </c>
    </row>
    <row r="265" spans="8:9" x14ac:dyDescent="0.25">
      <c r="H265" s="2" t="s">
        <v>291</v>
      </c>
      <c r="I265" s="20">
        <v>-2998.8344999999999</v>
      </c>
    </row>
    <row r="266" spans="8:9" x14ac:dyDescent="0.25">
      <c r="H266" s="2" t="s">
        <v>292</v>
      </c>
      <c r="I266" s="20">
        <v>-258.43520000000001</v>
      </c>
    </row>
    <row r="267" spans="8:9" x14ac:dyDescent="0.25">
      <c r="H267" s="2" t="s">
        <v>293</v>
      </c>
      <c r="I267" s="20">
        <v>-3.3506</v>
      </c>
    </row>
    <row r="268" spans="8:9" x14ac:dyDescent="0.25">
      <c r="H268" s="2" t="s">
        <v>294</v>
      </c>
      <c r="I268" s="20">
        <v>-8.532</v>
      </c>
    </row>
    <row r="269" spans="8:9" x14ac:dyDescent="0.25">
      <c r="H269" s="2" t="s">
        <v>296</v>
      </c>
      <c r="I269" s="20">
        <v>-407.77839999999998</v>
      </c>
    </row>
    <row r="270" spans="8:9" x14ac:dyDescent="0.25">
      <c r="H270" s="2" t="s">
        <v>297</v>
      </c>
      <c r="I270" s="20">
        <v>-73.576999999999998</v>
      </c>
    </row>
    <row r="271" spans="8:9" x14ac:dyDescent="0.25">
      <c r="H271" s="2" t="s">
        <v>298</v>
      </c>
      <c r="I271" s="20">
        <v>-260.08679999999998</v>
      </c>
    </row>
    <row r="272" spans="8:9" x14ac:dyDescent="0.25">
      <c r="H272" s="2" t="s">
        <v>299</v>
      </c>
      <c r="I272" s="20">
        <v>-31.944500000000001</v>
      </c>
    </row>
    <row r="273" spans="8:9" x14ac:dyDescent="0.25">
      <c r="H273" s="2" t="s">
        <v>300</v>
      </c>
      <c r="I273" s="20">
        <v>-60.203200000000002</v>
      </c>
    </row>
    <row r="274" spans="8:9" x14ac:dyDescent="0.25">
      <c r="H274" s="2" t="s">
        <v>301</v>
      </c>
      <c r="I274" s="20">
        <v>-1.8294999999999999</v>
      </c>
    </row>
    <row r="275" spans="8:9" x14ac:dyDescent="0.25">
      <c r="H275" s="2" t="s">
        <v>302</v>
      </c>
      <c r="I275" s="20">
        <v>-27.734999999999999</v>
      </c>
    </row>
    <row r="276" spans="8:9" x14ac:dyDescent="0.25">
      <c r="H276" s="2" t="s">
        <v>303</v>
      </c>
      <c r="I276" s="20">
        <v>-31.930900000000001</v>
      </c>
    </row>
    <row r="277" spans="8:9" x14ac:dyDescent="0.25">
      <c r="H277" s="2" t="s">
        <v>304</v>
      </c>
      <c r="I277" s="20">
        <v>-107.61790000000001</v>
      </c>
    </row>
    <row r="278" spans="8:9" x14ac:dyDescent="0.25">
      <c r="H278" s="2" t="s">
        <v>305</v>
      </c>
      <c r="I278" s="20">
        <v>-193.46559999999999</v>
      </c>
    </row>
    <row r="279" spans="8:9" x14ac:dyDescent="0.25">
      <c r="H279" s="2" t="s">
        <v>306</v>
      </c>
      <c r="I279" s="20">
        <v>-422.62189999999998</v>
      </c>
    </row>
    <row r="280" spans="8:9" x14ac:dyDescent="0.25">
      <c r="H280" s="2" t="s">
        <v>307</v>
      </c>
      <c r="I280" s="20">
        <v>-68.108999999999995</v>
      </c>
    </row>
    <row r="281" spans="8:9" x14ac:dyDescent="0.25">
      <c r="H281" s="2" t="s">
        <v>308</v>
      </c>
      <c r="I281" s="20">
        <v>-55.478400000000001</v>
      </c>
    </row>
    <row r="282" spans="8:9" x14ac:dyDescent="0.25">
      <c r="H282" s="2" t="s">
        <v>309</v>
      </c>
      <c r="I282" s="20">
        <v>-36.441000000000003</v>
      </c>
    </row>
    <row r="283" spans="8:9" x14ac:dyDescent="0.25">
      <c r="H283" s="2" t="s">
        <v>310</v>
      </c>
      <c r="I283" s="20">
        <v>-123.31619999999999</v>
      </c>
    </row>
    <row r="284" spans="8:9" x14ac:dyDescent="0.25">
      <c r="H284" s="2" t="s">
        <v>311</v>
      </c>
      <c r="I284" s="20">
        <v>-7.3254999999999999</v>
      </c>
    </row>
    <row r="285" spans="8:9" x14ac:dyDescent="0.25">
      <c r="H285" s="2" t="s">
        <v>312</v>
      </c>
      <c r="I285" s="20">
        <v>-13.871700000000001</v>
      </c>
    </row>
    <row r="286" spans="8:9" x14ac:dyDescent="0.25">
      <c r="H286" s="2" t="s">
        <v>313</v>
      </c>
      <c r="I286" s="20">
        <v>-267.46319999999997</v>
      </c>
    </row>
    <row r="287" spans="8:9" x14ac:dyDescent="0.25">
      <c r="H287" s="2" t="s">
        <v>314</v>
      </c>
      <c r="I287" s="20">
        <v>-17.991</v>
      </c>
    </row>
    <row r="288" spans="8:9" x14ac:dyDescent="0.25">
      <c r="H288" s="2" t="s">
        <v>315</v>
      </c>
      <c r="I288" s="20">
        <v>-53.133299999999998</v>
      </c>
    </row>
    <row r="289" spans="8:9" x14ac:dyDescent="0.25">
      <c r="H289" s="2" t="s">
        <v>316</v>
      </c>
      <c r="I289" s="20">
        <v>-40.189500000000002</v>
      </c>
    </row>
    <row r="290" spans="8:9" x14ac:dyDescent="0.25">
      <c r="H290" s="2" t="s">
        <v>317</v>
      </c>
      <c r="I290" s="20">
        <v>-16.967600000000001</v>
      </c>
    </row>
    <row r="291" spans="8:9" x14ac:dyDescent="0.25">
      <c r="H291" s="2" t="s">
        <v>318</v>
      </c>
      <c r="I291" s="20">
        <v>-118.419</v>
      </c>
    </row>
    <row r="292" spans="8:9" x14ac:dyDescent="0.25">
      <c r="H292" s="2" t="s">
        <v>319</v>
      </c>
      <c r="I292" s="20">
        <v>-16.139399999999998</v>
      </c>
    </row>
    <row r="293" spans="8:9" x14ac:dyDescent="0.25">
      <c r="H293" s="2" t="s">
        <v>320</v>
      </c>
      <c r="I293" s="20">
        <v>-1.8126</v>
      </c>
    </row>
    <row r="294" spans="8:9" x14ac:dyDescent="0.25">
      <c r="H294" s="2" t="s">
        <v>321</v>
      </c>
      <c r="I294" s="20">
        <v>-13.797599999999999</v>
      </c>
    </row>
    <row r="295" spans="8:9" x14ac:dyDescent="0.25">
      <c r="H295" s="2" t="s">
        <v>322</v>
      </c>
      <c r="I295" s="20">
        <v>-17.058399999999999</v>
      </c>
    </row>
    <row r="296" spans="8:9" x14ac:dyDescent="0.25">
      <c r="H296" s="2" t="s">
        <v>323</v>
      </c>
      <c r="I296" s="20">
        <v>-71.726799999999997</v>
      </c>
    </row>
    <row r="297" spans="8:9" x14ac:dyDescent="0.25">
      <c r="H297" s="2" t="s">
        <v>324</v>
      </c>
      <c r="I297" s="20">
        <v>-0.6048</v>
      </c>
    </row>
    <row r="298" spans="8:9" x14ac:dyDescent="0.25">
      <c r="H298" s="2" t="s">
        <v>325</v>
      </c>
      <c r="I298" s="20">
        <v>-268.99079999999998</v>
      </c>
    </row>
    <row r="299" spans="8:9" x14ac:dyDescent="0.25">
      <c r="H299" s="2" t="s">
        <v>326</v>
      </c>
      <c r="I299" s="20">
        <v>-248.65700000000001</v>
      </c>
    </row>
    <row r="300" spans="8:9" x14ac:dyDescent="0.25">
      <c r="H300" s="2" t="s">
        <v>327</v>
      </c>
      <c r="I300" s="20">
        <v>-29.133199999999999</v>
      </c>
    </row>
    <row r="301" spans="8:9" x14ac:dyDescent="0.25">
      <c r="H301" s="2" t="s">
        <v>328</v>
      </c>
      <c r="I301" s="20">
        <v>-14.331300000000001</v>
      </c>
    </row>
    <row r="302" spans="8:9" x14ac:dyDescent="0.25">
      <c r="H302" s="2" t="s">
        <v>329</v>
      </c>
      <c r="I302" s="20">
        <v>-786.74400000000003</v>
      </c>
    </row>
    <row r="303" spans="8:9" x14ac:dyDescent="0.25">
      <c r="H303" s="2" t="s">
        <v>330</v>
      </c>
      <c r="I303" s="20">
        <v>-153.52019999999999</v>
      </c>
    </row>
    <row r="304" spans="8:9" x14ac:dyDescent="0.25">
      <c r="H304" s="2" t="s">
        <v>331</v>
      </c>
      <c r="I304" s="20">
        <v>-264.01159999999999</v>
      </c>
    </row>
    <row r="305" spans="8:9" x14ac:dyDescent="0.25">
      <c r="H305" s="2" t="s">
        <v>332</v>
      </c>
      <c r="I305" s="20">
        <v>-352.49680000000001</v>
      </c>
    </row>
    <row r="306" spans="8:9" x14ac:dyDescent="0.25">
      <c r="H306" s="2" t="s">
        <v>333</v>
      </c>
      <c r="I306" s="20">
        <v>-571.66830000000004</v>
      </c>
    </row>
    <row r="307" spans="8:9" x14ac:dyDescent="0.25">
      <c r="H307" s="2" t="s">
        <v>334</v>
      </c>
      <c r="I307" s="20">
        <v>-60.639000000000003</v>
      </c>
    </row>
    <row r="308" spans="8:9" x14ac:dyDescent="0.25">
      <c r="H308" s="2" t="s">
        <v>335</v>
      </c>
      <c r="I308" s="20">
        <v>-338.01580000000001</v>
      </c>
    </row>
    <row r="309" spans="8:9" x14ac:dyDescent="0.25">
      <c r="H309" s="2" t="s">
        <v>336</v>
      </c>
      <c r="I309" s="20">
        <v>-35.9925</v>
      </c>
    </row>
    <row r="310" spans="8:9" x14ac:dyDescent="0.25">
      <c r="H310" s="2" t="s">
        <v>337</v>
      </c>
      <c r="I310" s="20">
        <v>-1369.72</v>
      </c>
    </row>
    <row r="311" spans="8:9" x14ac:dyDescent="0.25">
      <c r="H311" s="2" t="s">
        <v>338</v>
      </c>
      <c r="I311" s="20">
        <v>-37.943199999999997</v>
      </c>
    </row>
    <row r="312" spans="8:9" x14ac:dyDescent="0.25">
      <c r="H312" s="2" t="s">
        <v>339</v>
      </c>
      <c r="I312" s="20">
        <v>-105.086</v>
      </c>
    </row>
    <row r="313" spans="8:9" x14ac:dyDescent="0.25">
      <c r="H313" s="2" t="s">
        <v>340</v>
      </c>
      <c r="I313" s="20">
        <v>-108.8565</v>
      </c>
    </row>
    <row r="314" spans="8:9" x14ac:dyDescent="0.25">
      <c r="H314" s="2" t="s">
        <v>341</v>
      </c>
      <c r="I314" s="20">
        <v>-507.32130000000001</v>
      </c>
    </row>
    <row r="315" spans="8:9" x14ac:dyDescent="0.25">
      <c r="H315" s="2" t="s">
        <v>342</v>
      </c>
      <c r="I315" s="20">
        <v>-131.44499999999999</v>
      </c>
    </row>
    <row r="316" spans="8:9" x14ac:dyDescent="0.25">
      <c r="H316" s="2" t="s">
        <v>343</v>
      </c>
      <c r="I316" s="20">
        <v>-397.83359999999999</v>
      </c>
    </row>
    <row r="317" spans="8:9" x14ac:dyDescent="0.25">
      <c r="H317" s="2" t="s">
        <v>344</v>
      </c>
      <c r="I317" s="20">
        <v>-352.66219999999998</v>
      </c>
    </row>
    <row r="318" spans="8:9" x14ac:dyDescent="0.25">
      <c r="H318" s="2" t="s">
        <v>345</v>
      </c>
      <c r="I318" s="20">
        <v>-204.99959999999999</v>
      </c>
    </row>
    <row r="319" spans="8:9" x14ac:dyDescent="0.25">
      <c r="H319" s="2" t="s">
        <v>346</v>
      </c>
      <c r="I319" s="20">
        <v>-1119.3787</v>
      </c>
    </row>
    <row r="320" spans="8:9" x14ac:dyDescent="0.25">
      <c r="H320" s="2" t="s">
        <v>347</v>
      </c>
      <c r="I320" s="20">
        <v>-1862.3124</v>
      </c>
    </row>
    <row r="321" spans="8:9" x14ac:dyDescent="0.25">
      <c r="H321" s="2" t="s">
        <v>348</v>
      </c>
      <c r="I321" s="20">
        <v>-14.4588</v>
      </c>
    </row>
    <row r="322" spans="8:9" x14ac:dyDescent="0.25">
      <c r="H322" s="2" t="s">
        <v>349</v>
      </c>
      <c r="I322" s="20">
        <v>-33.281300000000002</v>
      </c>
    </row>
    <row r="323" spans="8:9" x14ac:dyDescent="0.25">
      <c r="H323" s="2" t="s">
        <v>350</v>
      </c>
      <c r="I323" s="20">
        <v>-790.14689999999996</v>
      </c>
    </row>
    <row r="324" spans="8:9" x14ac:dyDescent="0.25">
      <c r="H324" s="2" t="s">
        <v>351</v>
      </c>
      <c r="I324" s="20">
        <v>-85.998500000000007</v>
      </c>
    </row>
    <row r="325" spans="8:9" x14ac:dyDescent="0.25">
      <c r="H325" s="2" t="s">
        <v>352</v>
      </c>
      <c r="I325" s="20">
        <v>-29.252400000000002</v>
      </c>
    </row>
    <row r="326" spans="8:9" x14ac:dyDescent="0.25">
      <c r="H326" s="2" t="s">
        <v>353</v>
      </c>
      <c r="I326" s="20">
        <v>-118.6767</v>
      </c>
    </row>
    <row r="327" spans="8:9" x14ac:dyDescent="0.25">
      <c r="H327" s="2" t="s">
        <v>354</v>
      </c>
      <c r="I327" s="20">
        <v>-401.31760000000003</v>
      </c>
    </row>
    <row r="328" spans="8:9" x14ac:dyDescent="0.25">
      <c r="H328" s="2" t="s">
        <v>355</v>
      </c>
      <c r="I328" s="20">
        <v>-381.46570000000003</v>
      </c>
    </row>
    <row r="329" spans="8:9" x14ac:dyDescent="0.25">
      <c r="H329" s="2" t="s">
        <v>356</v>
      </c>
      <c r="I329" s="20">
        <v>-22.934799999999999</v>
      </c>
    </row>
    <row r="330" spans="8:9" x14ac:dyDescent="0.25">
      <c r="H330" s="2" t="s">
        <v>357</v>
      </c>
      <c r="I330" s="20">
        <v>-86.384799999999998</v>
      </c>
    </row>
    <row r="331" spans="8:9" x14ac:dyDescent="0.25">
      <c r="H331" s="2" t="s">
        <v>358</v>
      </c>
      <c r="I331" s="20">
        <v>-203.36340000000001</v>
      </c>
    </row>
    <row r="332" spans="8:9" x14ac:dyDescent="0.25">
      <c r="H332" s="2" t="s">
        <v>359</v>
      </c>
      <c r="I332" s="20">
        <v>-134.76840000000001</v>
      </c>
    </row>
    <row r="333" spans="8:9" x14ac:dyDescent="0.25">
      <c r="H333" s="2" t="s">
        <v>360</v>
      </c>
      <c r="I333" s="20">
        <v>-19.489100000000001</v>
      </c>
    </row>
    <row r="334" spans="8:9" x14ac:dyDescent="0.25">
      <c r="H334" s="2" t="s">
        <v>361</v>
      </c>
      <c r="I334" s="20">
        <v>-12.956799999999999</v>
      </c>
    </row>
    <row r="335" spans="8:9" x14ac:dyDescent="0.25">
      <c r="H335" s="2" t="s">
        <v>362</v>
      </c>
      <c r="I335" s="20">
        <v>-1746.9286999999999</v>
      </c>
    </row>
    <row r="336" spans="8:9" x14ac:dyDescent="0.25">
      <c r="H336" s="2" t="s">
        <v>363</v>
      </c>
      <c r="I336" s="20">
        <v>-10.0372</v>
      </c>
    </row>
    <row r="337" spans="8:9" x14ac:dyDescent="0.25">
      <c r="H337" s="2" t="s">
        <v>364</v>
      </c>
      <c r="I337" s="20">
        <v>-140.4341</v>
      </c>
    </row>
    <row r="338" spans="8:9" x14ac:dyDescent="0.25">
      <c r="H338" s="2" t="s">
        <v>365</v>
      </c>
      <c r="I338" s="20">
        <v>-54.6096</v>
      </c>
    </row>
    <row r="339" spans="8:9" x14ac:dyDescent="0.25">
      <c r="H339" s="2" t="s">
        <v>366</v>
      </c>
      <c r="I339" s="20">
        <v>-71.811599999999999</v>
      </c>
    </row>
    <row r="340" spans="8:9" x14ac:dyDescent="0.25">
      <c r="H340" s="2" t="s">
        <v>367</v>
      </c>
      <c r="I340" s="20">
        <v>-60.260399999999997</v>
      </c>
    </row>
    <row r="341" spans="8:9" x14ac:dyDescent="0.25">
      <c r="H341" s="2" t="s">
        <v>368</v>
      </c>
      <c r="I341" s="20">
        <v>-346.5378</v>
      </c>
    </row>
    <row r="342" spans="8:9" x14ac:dyDescent="0.25">
      <c r="H342" s="2" t="s">
        <v>369</v>
      </c>
      <c r="I342" s="20">
        <v>-321.6848</v>
      </c>
    </row>
    <row r="343" spans="8:9" x14ac:dyDescent="0.25">
      <c r="H343" s="2" t="s">
        <v>370</v>
      </c>
      <c r="I343" s="20">
        <v>-8.0784000000000002</v>
      </c>
    </row>
    <row r="344" spans="8:9" x14ac:dyDescent="0.25">
      <c r="H344" s="2" t="s">
        <v>371</v>
      </c>
      <c r="I344" s="20">
        <v>-39.944800000000001</v>
      </c>
    </row>
    <row r="345" spans="8:9" x14ac:dyDescent="0.25">
      <c r="H345" s="2" t="s">
        <v>372</v>
      </c>
      <c r="I345" s="20">
        <v>-4.851</v>
      </c>
    </row>
    <row r="346" spans="8:9" x14ac:dyDescent="0.25">
      <c r="H346" s="2" t="s">
        <v>373</v>
      </c>
      <c r="I346" s="20">
        <v>-140.58279999999999</v>
      </c>
    </row>
    <row r="347" spans="8:9" x14ac:dyDescent="0.25">
      <c r="H347" s="2" t="s">
        <v>374</v>
      </c>
      <c r="I347" s="20">
        <v>-18.562000000000001</v>
      </c>
    </row>
    <row r="348" spans="8:9" x14ac:dyDescent="0.25">
      <c r="H348" s="2" t="s">
        <v>375</v>
      </c>
      <c r="I348" s="20">
        <v>-186.3322</v>
      </c>
    </row>
    <row r="349" spans="8:9" x14ac:dyDescent="0.25">
      <c r="H349" s="2" t="s">
        <v>376</v>
      </c>
      <c r="I349" s="20">
        <v>-23.264399999999998</v>
      </c>
    </row>
    <row r="350" spans="8:9" x14ac:dyDescent="0.25">
      <c r="H350" s="2" t="s">
        <v>377</v>
      </c>
      <c r="I350" s="20">
        <v>-230.20750000000001</v>
      </c>
    </row>
    <row r="351" spans="8:9" x14ac:dyDescent="0.25">
      <c r="H351" s="2" t="s">
        <v>378</v>
      </c>
      <c r="I351" s="20">
        <v>-62.215400000000002</v>
      </c>
    </row>
    <row r="352" spans="8:9" x14ac:dyDescent="0.25">
      <c r="H352" s="2" t="s">
        <v>379</v>
      </c>
      <c r="I352" s="20">
        <v>-3.9032</v>
      </c>
    </row>
    <row r="353" spans="8:9" x14ac:dyDescent="0.25">
      <c r="H353" s="2" t="s">
        <v>380</v>
      </c>
      <c r="I353" s="20">
        <v>-594.26059999999995</v>
      </c>
    </row>
    <row r="354" spans="8:9" x14ac:dyDescent="0.25">
      <c r="H354" s="2" t="s">
        <v>381</v>
      </c>
      <c r="I354" s="20">
        <v>-6.8334000000000001</v>
      </c>
    </row>
    <row r="355" spans="8:9" x14ac:dyDescent="0.25">
      <c r="H355" s="2" t="s">
        <v>382</v>
      </c>
      <c r="I355" s="20">
        <v>-9.0968</v>
      </c>
    </row>
    <row r="356" spans="8:9" x14ac:dyDescent="0.25">
      <c r="H356" s="2" t="s">
        <v>383</v>
      </c>
      <c r="I356" s="20">
        <v>-545.01700000000005</v>
      </c>
    </row>
    <row r="357" spans="8:9" x14ac:dyDescent="0.25">
      <c r="H357" s="2" t="s">
        <v>384</v>
      </c>
      <c r="I357" s="20">
        <v>-24.391999999999999</v>
      </c>
    </row>
    <row r="358" spans="8:9" x14ac:dyDescent="0.25">
      <c r="H358" s="2" t="s">
        <v>385</v>
      </c>
      <c r="I358" s="20">
        <v>-172.1814</v>
      </c>
    </row>
    <row r="359" spans="8:9" x14ac:dyDescent="0.25">
      <c r="H359" s="2" t="s">
        <v>386</v>
      </c>
      <c r="I359" s="20">
        <v>-186.56819999999999</v>
      </c>
    </row>
    <row r="360" spans="8:9" x14ac:dyDescent="0.25">
      <c r="H360" s="2" t="s">
        <v>387</v>
      </c>
      <c r="I360" s="20">
        <v>-127.6998</v>
      </c>
    </row>
    <row r="361" spans="8:9" x14ac:dyDescent="0.25">
      <c r="H361" s="2" t="s">
        <v>388</v>
      </c>
      <c r="I361" s="20">
        <v>-1.4413</v>
      </c>
    </row>
    <row r="362" spans="8:9" x14ac:dyDescent="0.25">
      <c r="H362" s="2" t="s">
        <v>389</v>
      </c>
      <c r="I362" s="20">
        <v>-5.0369999999999999</v>
      </c>
    </row>
    <row r="363" spans="8:9" x14ac:dyDescent="0.25">
      <c r="H363" s="2" t="s">
        <v>390</v>
      </c>
      <c r="I363" s="20">
        <v>-10.9208</v>
      </c>
    </row>
    <row r="364" spans="8:9" x14ac:dyDescent="0.25">
      <c r="H364" s="2" t="s">
        <v>391</v>
      </c>
      <c r="I364" s="20">
        <v>-1003.3664</v>
      </c>
    </row>
    <row r="365" spans="8:9" x14ac:dyDescent="0.25">
      <c r="H365" s="2" t="s">
        <v>392</v>
      </c>
      <c r="I365" s="20">
        <v>-87.777600000000007</v>
      </c>
    </row>
    <row r="366" spans="8:9" x14ac:dyDescent="0.25">
      <c r="H366" s="2" t="s">
        <v>393</v>
      </c>
      <c r="I366" s="20">
        <v>-422.58440000000002</v>
      </c>
    </row>
    <row r="367" spans="8:9" x14ac:dyDescent="0.25">
      <c r="H367" s="2" t="s">
        <v>394</v>
      </c>
      <c r="I367" s="20">
        <v>-566.26030000000003</v>
      </c>
    </row>
    <row r="368" spans="8:9" x14ac:dyDescent="0.25">
      <c r="H368" s="2" t="s">
        <v>395</v>
      </c>
      <c r="I368" s="20">
        <v>-316.20330000000001</v>
      </c>
    </row>
    <row r="369" spans="8:9" x14ac:dyDescent="0.25">
      <c r="H369" s="2" t="s">
        <v>396</v>
      </c>
      <c r="I369" s="20">
        <v>-4.4855999999999998</v>
      </c>
    </row>
    <row r="370" spans="8:9" x14ac:dyDescent="0.25">
      <c r="H370" s="2" t="s">
        <v>397</v>
      </c>
      <c r="I370" s="20">
        <v>-276.81360000000001</v>
      </c>
    </row>
    <row r="371" spans="8:9" x14ac:dyDescent="0.25">
      <c r="H371" s="2" t="s">
        <v>398</v>
      </c>
      <c r="I371" s="20">
        <v>-38.000799999999998</v>
      </c>
    </row>
    <row r="372" spans="8:9" x14ac:dyDescent="0.25">
      <c r="H372" s="2" t="s">
        <v>399</v>
      </c>
      <c r="I372" s="20">
        <v>-411.95069999999998</v>
      </c>
    </row>
    <row r="373" spans="8:9" x14ac:dyDescent="0.25">
      <c r="H373" s="2" t="s">
        <v>400</v>
      </c>
      <c r="I373" s="20">
        <v>-29.4848</v>
      </c>
    </row>
    <row r="374" spans="8:9" x14ac:dyDescent="0.25">
      <c r="H374" s="2" t="s">
        <v>401</v>
      </c>
      <c r="I374" s="20">
        <v>-227.709</v>
      </c>
    </row>
    <row r="375" spans="8:9" x14ac:dyDescent="0.25">
      <c r="H375" s="2" t="s">
        <v>402</v>
      </c>
      <c r="I375" s="20">
        <v>-266.6386</v>
      </c>
    </row>
    <row r="376" spans="8:9" x14ac:dyDescent="0.25">
      <c r="H376" s="2" t="s">
        <v>403</v>
      </c>
      <c r="I376" s="20">
        <v>-530.59109999999998</v>
      </c>
    </row>
    <row r="377" spans="8:9" x14ac:dyDescent="0.25">
      <c r="H377" s="2" t="s">
        <v>404</v>
      </c>
      <c r="I377" s="20">
        <v>-166.61760000000001</v>
      </c>
    </row>
    <row r="378" spans="8:9" x14ac:dyDescent="0.25">
      <c r="H378" s="2" t="s">
        <v>405</v>
      </c>
      <c r="I378" s="20">
        <v>-145.52459999999999</v>
      </c>
    </row>
    <row r="379" spans="8:9" x14ac:dyDescent="0.25">
      <c r="H379" s="2" t="s">
        <v>406</v>
      </c>
      <c r="I379" s="20">
        <v>-88.475399999999993</v>
      </c>
    </row>
    <row r="380" spans="8:9" x14ac:dyDescent="0.25">
      <c r="H380" s="2" t="s">
        <v>407</v>
      </c>
      <c r="I380" s="20">
        <v>-80.544600000000003</v>
      </c>
    </row>
    <row r="381" spans="8:9" x14ac:dyDescent="0.25">
      <c r="H381" s="2" t="s">
        <v>408</v>
      </c>
      <c r="I381" s="20">
        <v>-256.78899999999999</v>
      </c>
    </row>
    <row r="382" spans="8:9" x14ac:dyDescent="0.25">
      <c r="H382" s="2" t="s">
        <v>409</v>
      </c>
      <c r="I382" s="20">
        <v>-46.218600000000002</v>
      </c>
    </row>
    <row r="383" spans="8:9" x14ac:dyDescent="0.25">
      <c r="H383" s="2" t="s">
        <v>410</v>
      </c>
      <c r="I383" s="20">
        <v>-9.7235999999999994</v>
      </c>
    </row>
    <row r="384" spans="8:9" x14ac:dyDescent="0.25">
      <c r="H384" s="2" t="s">
        <v>411</v>
      </c>
      <c r="I384" s="20">
        <v>-3805.549</v>
      </c>
    </row>
    <row r="385" spans="8:9" x14ac:dyDescent="0.25">
      <c r="H385" s="2" t="s">
        <v>412</v>
      </c>
      <c r="I385" s="20">
        <v>-19.9512</v>
      </c>
    </row>
    <row r="386" spans="8:9" x14ac:dyDescent="0.25">
      <c r="H386" s="2" t="s">
        <v>413</v>
      </c>
      <c r="I386" s="20">
        <v>-14.9421</v>
      </c>
    </row>
    <row r="387" spans="8:9" x14ac:dyDescent="0.25">
      <c r="H387" s="2" t="s">
        <v>414</v>
      </c>
      <c r="I387" s="20">
        <v>-25.3764</v>
      </c>
    </row>
    <row r="388" spans="8:9" x14ac:dyDescent="0.25">
      <c r="H388" s="2" t="s">
        <v>415</v>
      </c>
      <c r="I388" s="20">
        <v>-52.473100000000002</v>
      </c>
    </row>
    <row r="389" spans="8:9" x14ac:dyDescent="0.25">
      <c r="H389" s="2" t="s">
        <v>416</v>
      </c>
      <c r="I389" s="20">
        <v>-16.226099999999999</v>
      </c>
    </row>
    <row r="390" spans="8:9" x14ac:dyDescent="0.25">
      <c r="H390" s="2" t="s">
        <v>417</v>
      </c>
      <c r="I390" s="20">
        <v>-236.3</v>
      </c>
    </row>
    <row r="391" spans="8:9" x14ac:dyDescent="0.25">
      <c r="H391" s="2" t="s">
        <v>418</v>
      </c>
      <c r="I391" s="20">
        <v>-55.625300000000003</v>
      </c>
    </row>
    <row r="392" spans="8:9" x14ac:dyDescent="0.25">
      <c r="H392" s="2" t="s">
        <v>419</v>
      </c>
      <c r="I392" s="20">
        <v>-106.6554</v>
      </c>
    </row>
    <row r="393" spans="8:9" x14ac:dyDescent="0.25">
      <c r="H393" s="2" t="s">
        <v>420</v>
      </c>
      <c r="I393" s="20">
        <v>-358.02719999999999</v>
      </c>
    </row>
    <row r="394" spans="8:9" x14ac:dyDescent="0.25">
      <c r="H394" s="2" t="s">
        <v>421</v>
      </c>
      <c r="I394" s="20">
        <v>-489.25080000000003</v>
      </c>
    </row>
    <row r="395" spans="8:9" x14ac:dyDescent="0.25">
      <c r="H395" s="2" t="s">
        <v>422</v>
      </c>
      <c r="I395" s="20">
        <v>-36.724400000000003</v>
      </c>
    </row>
    <row r="396" spans="8:9" x14ac:dyDescent="0.25">
      <c r="H396" s="2" t="s">
        <v>423</v>
      </c>
      <c r="I396" s="20">
        <v>-15.2818</v>
      </c>
    </row>
    <row r="397" spans="8:9" x14ac:dyDescent="0.25">
      <c r="H397" s="2" t="s">
        <v>424</v>
      </c>
      <c r="I397" s="20">
        <v>-528.85069999999996</v>
      </c>
    </row>
    <row r="398" spans="8:9" x14ac:dyDescent="0.25">
      <c r="H398" s="2" t="s">
        <v>425</v>
      </c>
      <c r="I398" s="20">
        <v>-3.8208000000000002</v>
      </c>
    </row>
    <row r="399" spans="8:9" x14ac:dyDescent="0.25">
      <c r="H399" s="2" t="s">
        <v>426</v>
      </c>
      <c r="I399" s="20">
        <v>-28.729299999999999</v>
      </c>
    </row>
    <row r="400" spans="8:9" x14ac:dyDescent="0.25">
      <c r="H400" s="2" t="s">
        <v>427</v>
      </c>
      <c r="I400" s="20">
        <v>-9.093</v>
      </c>
    </row>
    <row r="401" spans="8:9" x14ac:dyDescent="0.25">
      <c r="H401" s="2" t="s">
        <v>428</v>
      </c>
      <c r="I401" s="20">
        <v>-93.263000000000005</v>
      </c>
    </row>
    <row r="402" spans="8:9" x14ac:dyDescent="0.25">
      <c r="H402" s="2" t="s">
        <v>429</v>
      </c>
      <c r="I402" s="20">
        <v>-67.543499999999995</v>
      </c>
    </row>
    <row r="403" spans="8:9" x14ac:dyDescent="0.25">
      <c r="H403" s="2" t="s">
        <v>430</v>
      </c>
      <c r="I403" s="20">
        <v>-24.893599999999999</v>
      </c>
    </row>
    <row r="404" spans="8:9" x14ac:dyDescent="0.25">
      <c r="H404" s="2" t="s">
        <v>431</v>
      </c>
      <c r="I404" s="20">
        <v>-10.736599999999999</v>
      </c>
    </row>
    <row r="405" spans="8:9" x14ac:dyDescent="0.25">
      <c r="H405" s="2" t="s">
        <v>432</v>
      </c>
      <c r="I405" s="20">
        <v>-11.52</v>
      </c>
    </row>
    <row r="406" spans="8:9" x14ac:dyDescent="0.25">
      <c r="H406" s="2" t="s">
        <v>433</v>
      </c>
      <c r="I406" s="20">
        <v>-5.9584000000000001</v>
      </c>
    </row>
    <row r="407" spans="8:9" x14ac:dyDescent="0.25">
      <c r="H407" s="2" t="s">
        <v>434</v>
      </c>
      <c r="I407" s="20">
        <v>-31.6341</v>
      </c>
    </row>
    <row r="408" spans="8:9" x14ac:dyDescent="0.25">
      <c r="H408" s="2" t="s">
        <v>435</v>
      </c>
      <c r="I408" s="20">
        <v>-148.80600000000001</v>
      </c>
    </row>
    <row r="409" spans="8:9" x14ac:dyDescent="0.25">
      <c r="H409" s="2" t="s">
        <v>436</v>
      </c>
      <c r="I409" s="20">
        <v>-60.522599999999997</v>
      </c>
    </row>
    <row r="410" spans="8:9" x14ac:dyDescent="0.25">
      <c r="H410" s="2" t="s">
        <v>437</v>
      </c>
      <c r="I410" s="20">
        <v>-11.587199999999999</v>
      </c>
    </row>
    <row r="411" spans="8:9" x14ac:dyDescent="0.25">
      <c r="H411" s="2" t="s">
        <v>438</v>
      </c>
      <c r="I411" s="20">
        <v>-320.23950000000002</v>
      </c>
    </row>
    <row r="412" spans="8:9" x14ac:dyDescent="0.25">
      <c r="H412" s="2" t="s">
        <v>439</v>
      </c>
      <c r="I412" s="20">
        <v>-125.49760000000001</v>
      </c>
    </row>
    <row r="413" spans="8:9" x14ac:dyDescent="0.25">
      <c r="H413" s="2" t="s">
        <v>440</v>
      </c>
      <c r="I413" s="20">
        <v>-459.98750000000001</v>
      </c>
    </row>
    <row r="414" spans="8:9" x14ac:dyDescent="0.25">
      <c r="H414" s="2" t="s">
        <v>441</v>
      </c>
      <c r="I414" s="20">
        <v>-209.49119999999999</v>
      </c>
    </row>
    <row r="415" spans="8:9" x14ac:dyDescent="0.25">
      <c r="H415" s="2" t="s">
        <v>442</v>
      </c>
      <c r="I415" s="20">
        <v>-436.19</v>
      </c>
    </row>
    <row r="416" spans="8:9" x14ac:dyDescent="0.25">
      <c r="H416" s="2" t="s">
        <v>443</v>
      </c>
      <c r="I416" s="20">
        <v>-103.9299</v>
      </c>
    </row>
    <row r="417" spans="8:9" x14ac:dyDescent="0.25">
      <c r="H417" s="2" t="s">
        <v>444</v>
      </c>
      <c r="I417" s="20">
        <v>-204.37860000000001</v>
      </c>
    </row>
    <row r="418" spans="8:9" x14ac:dyDescent="0.25">
      <c r="H418" s="2" t="s">
        <v>445</v>
      </c>
      <c r="I418" s="20">
        <v>-98.9285</v>
      </c>
    </row>
    <row r="419" spans="8:9" x14ac:dyDescent="0.25">
      <c r="H419" s="2" t="s">
        <v>446</v>
      </c>
      <c r="I419" s="20">
        <v>-2.1194999999999999</v>
      </c>
    </row>
    <row r="420" spans="8:9" x14ac:dyDescent="0.25">
      <c r="H420" s="2" t="s">
        <v>447</v>
      </c>
      <c r="I420" s="20">
        <v>-163.24180000000001</v>
      </c>
    </row>
    <row r="421" spans="8:9" x14ac:dyDescent="0.25">
      <c r="H421" s="2" t="s">
        <v>448</v>
      </c>
      <c r="I421" s="20">
        <v>-28.356000000000002</v>
      </c>
    </row>
    <row r="422" spans="8:9" x14ac:dyDescent="0.25">
      <c r="H422" s="2" t="s">
        <v>449</v>
      </c>
      <c r="I422" s="20">
        <v>-118.7987</v>
      </c>
    </row>
    <row r="423" spans="8:9" x14ac:dyDescent="0.25">
      <c r="H423" s="2" t="s">
        <v>450</v>
      </c>
      <c r="I423" s="20">
        <v>-3.5207999999999999</v>
      </c>
    </row>
    <row r="424" spans="8:9" x14ac:dyDescent="0.25">
      <c r="H424" s="2" t="s">
        <v>451</v>
      </c>
      <c r="I424" s="20">
        <v>-23.937200000000001</v>
      </c>
    </row>
    <row r="425" spans="8:9" x14ac:dyDescent="0.25">
      <c r="H425" s="2" t="s">
        <v>452</v>
      </c>
      <c r="I425" s="20">
        <v>-17.783999999999999</v>
      </c>
    </row>
    <row r="426" spans="8:9" x14ac:dyDescent="0.25">
      <c r="H426" s="2" t="s">
        <v>453</v>
      </c>
      <c r="I426" s="20">
        <v>-61.451000000000001</v>
      </c>
    </row>
    <row r="427" spans="8:9" x14ac:dyDescent="0.25">
      <c r="H427" s="2" t="s">
        <v>454</v>
      </c>
      <c r="I427" s="20">
        <v>-561.94069999999999</v>
      </c>
    </row>
    <row r="428" spans="8:9" x14ac:dyDescent="0.25">
      <c r="H428" s="2" t="s">
        <v>455</v>
      </c>
      <c r="I428" s="20">
        <v>-8.2385999999999999</v>
      </c>
    </row>
    <row r="429" spans="8:9" x14ac:dyDescent="0.25">
      <c r="H429" s="2" t="s">
        <v>456</v>
      </c>
      <c r="I429" s="20">
        <v>-800.39679999999998</v>
      </c>
    </row>
    <row r="430" spans="8:9" x14ac:dyDescent="0.25">
      <c r="H430" s="2" t="s">
        <v>457</v>
      </c>
      <c r="I430" s="20">
        <v>-451.99959999999999</v>
      </c>
    </row>
    <row r="431" spans="8:9" x14ac:dyDescent="0.25">
      <c r="H431" s="2" t="s">
        <v>458</v>
      </c>
      <c r="I431" s="20">
        <v>-78.663600000000002</v>
      </c>
    </row>
    <row r="432" spans="8:9" x14ac:dyDescent="0.25">
      <c r="H432" s="2" t="s">
        <v>459</v>
      </c>
      <c r="I432" s="20">
        <v>-83.8065</v>
      </c>
    </row>
    <row r="433" spans="8:9" x14ac:dyDescent="0.25">
      <c r="H433" s="2" t="s">
        <v>460</v>
      </c>
      <c r="I433" s="20">
        <v>-74.913200000000003</v>
      </c>
    </row>
    <row r="434" spans="8:9" x14ac:dyDescent="0.25">
      <c r="H434" s="2" t="s">
        <v>461</v>
      </c>
      <c r="I434" s="20">
        <v>-39.080399999999997</v>
      </c>
    </row>
    <row r="435" spans="8:9" x14ac:dyDescent="0.25">
      <c r="H435" s="2" t="s">
        <v>462</v>
      </c>
      <c r="I435" s="20">
        <v>-6.3959999999999999</v>
      </c>
    </row>
    <row r="436" spans="8:9" x14ac:dyDescent="0.25">
      <c r="H436" s="2" t="s">
        <v>463</v>
      </c>
      <c r="I436" s="20">
        <v>-3.0396000000000001</v>
      </c>
    </row>
    <row r="437" spans="8:9" x14ac:dyDescent="0.25">
      <c r="H437" s="2" t="s">
        <v>464</v>
      </c>
      <c r="I437" s="20">
        <v>-9.5549999999999997</v>
      </c>
    </row>
    <row r="438" spans="8:9" x14ac:dyDescent="0.25">
      <c r="H438" s="2" t="s">
        <v>465</v>
      </c>
      <c r="I438" s="20">
        <v>-830.29729999999995</v>
      </c>
    </row>
    <row r="439" spans="8:9" x14ac:dyDescent="0.25">
      <c r="H439" s="2" t="s">
        <v>466</v>
      </c>
      <c r="I439" s="20">
        <v>-138.1206</v>
      </c>
    </row>
    <row r="440" spans="8:9" x14ac:dyDescent="0.25">
      <c r="H440" s="2" t="s">
        <v>467</v>
      </c>
      <c r="I440" s="20">
        <v>-83.920299999999997</v>
      </c>
    </row>
    <row r="441" spans="8:9" x14ac:dyDescent="0.25">
      <c r="H441" s="2" t="s">
        <v>468</v>
      </c>
      <c r="I441" s="20">
        <v>-173.46039999999999</v>
      </c>
    </row>
    <row r="442" spans="8:9" x14ac:dyDescent="0.25">
      <c r="H442" s="2" t="s">
        <v>469</v>
      </c>
      <c r="I442" s="20">
        <v>-614.29729999999995</v>
      </c>
    </row>
    <row r="443" spans="8:9" x14ac:dyDescent="0.25">
      <c r="H443" s="2" t="s">
        <v>470</v>
      </c>
      <c r="I443" s="20">
        <v>-5.4882</v>
      </c>
    </row>
    <row r="444" spans="8:9" x14ac:dyDescent="0.25">
      <c r="H444" s="2" t="s">
        <v>471</v>
      </c>
      <c r="I444" s="20">
        <v>-341.1318</v>
      </c>
    </row>
    <row r="445" spans="8:9" x14ac:dyDescent="0.25">
      <c r="H445" s="2" t="s">
        <v>472</v>
      </c>
      <c r="I445" s="20">
        <v>-22.2742</v>
      </c>
    </row>
    <row r="446" spans="8:9" x14ac:dyDescent="0.25">
      <c r="H446" s="2" t="s">
        <v>473</v>
      </c>
      <c r="I446" s="20">
        <v>-496.24590000000001</v>
      </c>
    </row>
    <row r="447" spans="8:9" x14ac:dyDescent="0.25">
      <c r="H447" s="2" t="s">
        <v>474</v>
      </c>
      <c r="I447" s="20">
        <v>-3.0933000000000002</v>
      </c>
    </row>
    <row r="448" spans="8:9" x14ac:dyDescent="0.25">
      <c r="H448" s="2" t="s">
        <v>475</v>
      </c>
      <c r="I448" s="20">
        <v>-12.4556</v>
      </c>
    </row>
    <row r="449" spans="8:9" x14ac:dyDescent="0.25">
      <c r="H449" s="2" t="s">
        <v>476</v>
      </c>
      <c r="I449" s="20">
        <v>-14.5764</v>
      </c>
    </row>
    <row r="450" spans="8:9" x14ac:dyDescent="0.25">
      <c r="H450" s="2" t="s">
        <v>477</v>
      </c>
      <c r="I450" s="20">
        <v>-73.653599999999997</v>
      </c>
    </row>
    <row r="451" spans="8:9" x14ac:dyDescent="0.25">
      <c r="H451" s="2" t="s">
        <v>478</v>
      </c>
      <c r="I451" s="20">
        <v>-571.19439999999997</v>
      </c>
    </row>
    <row r="452" spans="8:9" x14ac:dyDescent="0.25">
      <c r="H452" s="2" t="s">
        <v>479</v>
      </c>
      <c r="I452" s="20">
        <v>-153.1224</v>
      </c>
    </row>
    <row r="453" spans="8:9" x14ac:dyDescent="0.25">
      <c r="H453" s="2" t="s">
        <v>480</v>
      </c>
      <c r="I453" s="20">
        <v>-94.794300000000007</v>
      </c>
    </row>
    <row r="454" spans="8:9" x14ac:dyDescent="0.25">
      <c r="H454" s="2" t="s">
        <v>481</v>
      </c>
      <c r="I454" s="20">
        <v>-289.18150000000003</v>
      </c>
    </row>
    <row r="455" spans="8:9" x14ac:dyDescent="0.25">
      <c r="H455" s="2" t="s">
        <v>482</v>
      </c>
      <c r="I455" s="20">
        <v>-2833.4695999999999</v>
      </c>
    </row>
    <row r="456" spans="8:9" x14ac:dyDescent="0.25">
      <c r="H456" s="2" t="s">
        <v>483</v>
      </c>
      <c r="I456" s="20">
        <v>-690.08690000000001</v>
      </c>
    </row>
    <row r="457" spans="8:9" x14ac:dyDescent="0.25">
      <c r="H457" s="2" t="s">
        <v>484</v>
      </c>
      <c r="I457" s="20">
        <v>-2342.6545999999998</v>
      </c>
    </row>
    <row r="458" spans="8:9" x14ac:dyDescent="0.25">
      <c r="H458" s="2" t="s">
        <v>485</v>
      </c>
      <c r="I458" s="20">
        <v>-47.254199999999997</v>
      </c>
    </row>
    <row r="459" spans="8:9" x14ac:dyDescent="0.25">
      <c r="H459" s="2" t="s">
        <v>486</v>
      </c>
      <c r="I459" s="20">
        <v>-45.827300000000001</v>
      </c>
    </row>
    <row r="460" spans="8:9" x14ac:dyDescent="0.25">
      <c r="H460" s="2" t="s">
        <v>487</v>
      </c>
      <c r="I460" s="20">
        <v>-18.836400000000001</v>
      </c>
    </row>
    <row r="461" spans="8:9" x14ac:dyDescent="0.25">
      <c r="H461" s="2" t="s">
        <v>488</v>
      </c>
      <c r="I461" s="20">
        <v>-166.27070000000001</v>
      </c>
    </row>
    <row r="462" spans="8:9" x14ac:dyDescent="0.25">
      <c r="H462" s="2" t="s">
        <v>489</v>
      </c>
      <c r="I462" s="20">
        <v>-54.417299999999997</v>
      </c>
    </row>
    <row r="463" spans="8:9" x14ac:dyDescent="0.25">
      <c r="H463" s="2" t="s">
        <v>490</v>
      </c>
      <c r="I463" s="20">
        <v>-9.9704999999999995</v>
      </c>
    </row>
    <row r="464" spans="8:9" x14ac:dyDescent="0.25">
      <c r="H464" s="2" t="s">
        <v>491</v>
      </c>
      <c r="I464" s="20">
        <v>-329.99880000000002</v>
      </c>
    </row>
    <row r="465" spans="8:9" x14ac:dyDescent="0.25">
      <c r="H465" s="2" t="s">
        <v>492</v>
      </c>
      <c r="I465" s="20">
        <v>-102.5304</v>
      </c>
    </row>
    <row r="466" spans="8:9" x14ac:dyDescent="0.25">
      <c r="H466" s="2" t="s">
        <v>493</v>
      </c>
      <c r="I466" s="20">
        <v>-494.6216</v>
      </c>
    </row>
    <row r="467" spans="8:9" x14ac:dyDescent="0.25">
      <c r="H467" s="2" t="s">
        <v>494</v>
      </c>
      <c r="I467" s="20">
        <v>-542.33230000000003</v>
      </c>
    </row>
    <row r="468" spans="8:9" x14ac:dyDescent="0.25">
      <c r="H468" s="2" t="s">
        <v>495</v>
      </c>
      <c r="I468" s="20">
        <v>-239.38730000000001</v>
      </c>
    </row>
    <row r="469" spans="8:9" x14ac:dyDescent="0.25">
      <c r="H469" s="2" t="s">
        <v>496</v>
      </c>
      <c r="I469" s="20">
        <v>-5.4119999999999999</v>
      </c>
    </row>
    <row r="470" spans="8:9" x14ac:dyDescent="0.25">
      <c r="H470" s="2" t="s">
        <v>497</v>
      </c>
      <c r="I470" s="20">
        <v>-97.562200000000004</v>
      </c>
    </row>
    <row r="471" spans="8:9" x14ac:dyDescent="0.25">
      <c r="H471" s="2" t="s">
        <v>498</v>
      </c>
      <c r="I471" s="20">
        <v>-249.42760000000001</v>
      </c>
    </row>
    <row r="472" spans="8:9" x14ac:dyDescent="0.25">
      <c r="H472" s="2" t="s">
        <v>499</v>
      </c>
      <c r="I472" s="20">
        <v>-1208.3019999999999</v>
      </c>
    </row>
    <row r="473" spans="8:9" x14ac:dyDescent="0.25">
      <c r="H473" s="2" t="s">
        <v>500</v>
      </c>
      <c r="I473" s="20">
        <v>-0.99</v>
      </c>
    </row>
    <row r="474" spans="8:9" x14ac:dyDescent="0.25">
      <c r="H474" s="2" t="s">
        <v>501</v>
      </c>
      <c r="I474" s="20">
        <v>-363.00330000000002</v>
      </c>
    </row>
    <row r="475" spans="8:9" x14ac:dyDescent="0.25">
      <c r="H475" s="2" t="s">
        <v>502</v>
      </c>
      <c r="I475" s="20">
        <v>-26.2104</v>
      </c>
    </row>
    <row r="476" spans="8:9" x14ac:dyDescent="0.25">
      <c r="H476" s="2" t="s">
        <v>503</v>
      </c>
      <c r="I476" s="20">
        <v>-7.0145999999999997</v>
      </c>
    </row>
    <row r="477" spans="8:9" x14ac:dyDescent="0.25">
      <c r="H477" s="2" t="s">
        <v>504</v>
      </c>
      <c r="I477" s="20">
        <v>-602.03520000000003</v>
      </c>
    </row>
    <row r="478" spans="8:9" x14ac:dyDescent="0.25">
      <c r="H478" s="2" t="s">
        <v>505</v>
      </c>
      <c r="I478" s="20">
        <v>-467.17700000000002</v>
      </c>
    </row>
    <row r="479" spans="8:9" x14ac:dyDescent="0.25">
      <c r="H479" s="2" t="s">
        <v>506</v>
      </c>
      <c r="I479" s="20">
        <v>-84.2928</v>
      </c>
    </row>
    <row r="480" spans="8:9" x14ac:dyDescent="0.25">
      <c r="H480" s="2" t="s">
        <v>507</v>
      </c>
      <c r="I480" s="20">
        <v>-807.77700000000004</v>
      </c>
    </row>
    <row r="481" spans="8:9" x14ac:dyDescent="0.25">
      <c r="H481" s="2" t="s">
        <v>508</v>
      </c>
      <c r="I481" s="20">
        <v>-45.108400000000003</v>
      </c>
    </row>
    <row r="482" spans="8:9" x14ac:dyDescent="0.25">
      <c r="H482" s="2" t="s">
        <v>509</v>
      </c>
      <c r="I482" s="20">
        <v>-21.712199999999999</v>
      </c>
    </row>
    <row r="483" spans="8:9" x14ac:dyDescent="0.25">
      <c r="H483" s="2" t="s">
        <v>510</v>
      </c>
      <c r="I483" s="20">
        <v>-96.874700000000004</v>
      </c>
    </row>
    <row r="484" spans="8:9" x14ac:dyDescent="0.25">
      <c r="H484" s="2" t="s">
        <v>511</v>
      </c>
      <c r="I484" s="20">
        <v>-15.2225</v>
      </c>
    </row>
    <row r="485" spans="8:9" x14ac:dyDescent="0.25">
      <c r="H485" s="2" t="s">
        <v>512</v>
      </c>
      <c r="I485" s="20">
        <v>-14.6388</v>
      </c>
    </row>
    <row r="486" spans="8:9" x14ac:dyDescent="0.25">
      <c r="H486" s="2" t="s">
        <v>513</v>
      </c>
      <c r="I486" s="20">
        <v>-187.69640000000001</v>
      </c>
    </row>
    <row r="487" spans="8:9" x14ac:dyDescent="0.25">
      <c r="H487" s="2" t="s">
        <v>514</v>
      </c>
      <c r="I487" s="20">
        <v>-12.778499999999999</v>
      </c>
    </row>
    <row r="488" spans="8:9" x14ac:dyDescent="0.25">
      <c r="H488" s="2" t="s">
        <v>515</v>
      </c>
      <c r="I488" s="20">
        <v>-28.627199999999998</v>
      </c>
    </row>
    <row r="489" spans="8:9" x14ac:dyDescent="0.25">
      <c r="H489" s="2" t="s">
        <v>516</v>
      </c>
      <c r="I489" s="20">
        <v>-2.6208</v>
      </c>
    </row>
    <row r="490" spans="8:9" x14ac:dyDescent="0.25">
      <c r="H490" s="2" t="s">
        <v>517</v>
      </c>
      <c r="I490" s="20">
        <v>-13.317600000000001</v>
      </c>
    </row>
    <row r="491" spans="8:9" x14ac:dyDescent="0.25">
      <c r="H491" s="2" t="s">
        <v>518</v>
      </c>
      <c r="I491" s="20">
        <v>-29.706</v>
      </c>
    </row>
    <row r="492" spans="8:9" x14ac:dyDescent="0.25">
      <c r="H492" s="2" t="s">
        <v>519</v>
      </c>
      <c r="I492" s="20">
        <v>-1262.3642</v>
      </c>
    </row>
    <row r="493" spans="8:9" x14ac:dyDescent="0.25">
      <c r="H493" s="2" t="s">
        <v>520</v>
      </c>
      <c r="I493" s="20">
        <v>-105.3164</v>
      </c>
    </row>
    <row r="494" spans="8:9" x14ac:dyDescent="0.25">
      <c r="H494" s="2" t="s">
        <v>521</v>
      </c>
      <c r="I494" s="20">
        <v>-16.614000000000001</v>
      </c>
    </row>
    <row r="495" spans="8:9" x14ac:dyDescent="0.25">
      <c r="H495" s="2" t="s">
        <v>522</v>
      </c>
      <c r="I495" s="20">
        <v>-407.68200000000002</v>
      </c>
    </row>
    <row r="496" spans="8:9" x14ac:dyDescent="0.25">
      <c r="H496" s="2" t="s">
        <v>523</v>
      </c>
      <c r="I496" s="20">
        <v>-22.041599999999999</v>
      </c>
    </row>
    <row r="497" spans="8:9" x14ac:dyDescent="0.25">
      <c r="H497" s="2" t="s">
        <v>524</v>
      </c>
      <c r="I497" s="20">
        <v>-163.73419999999999</v>
      </c>
    </row>
    <row r="498" spans="8:9" x14ac:dyDescent="0.25">
      <c r="H498" s="2" t="s">
        <v>525</v>
      </c>
      <c r="I498" s="20">
        <v>-29.9178</v>
      </c>
    </row>
    <row r="499" spans="8:9" x14ac:dyDescent="0.25">
      <c r="H499" s="2" t="s">
        <v>526</v>
      </c>
      <c r="I499" s="20">
        <v>-136.18279999999999</v>
      </c>
    </row>
    <row r="500" spans="8:9" x14ac:dyDescent="0.25">
      <c r="H500" s="2" t="s">
        <v>527</v>
      </c>
      <c r="I500" s="20">
        <v>-167.36600000000001</v>
      </c>
    </row>
    <row r="501" spans="8:9" x14ac:dyDescent="0.25">
      <c r="H501" s="2" t="s">
        <v>528</v>
      </c>
      <c r="I501" s="20">
        <v>-123.6739</v>
      </c>
    </row>
    <row r="502" spans="8:9" x14ac:dyDescent="0.25">
      <c r="H502" s="2" t="s">
        <v>529</v>
      </c>
      <c r="I502" s="20">
        <v>-19.8537</v>
      </c>
    </row>
    <row r="503" spans="8:9" x14ac:dyDescent="0.25">
      <c r="H503" s="2" t="s">
        <v>530</v>
      </c>
      <c r="I503" s="20">
        <v>-13.978</v>
      </c>
    </row>
    <row r="504" spans="8:9" x14ac:dyDescent="0.25">
      <c r="H504" s="2" t="s">
        <v>531</v>
      </c>
      <c r="I504" s="20">
        <v>-80.932400000000001</v>
      </c>
    </row>
    <row r="505" spans="8:9" x14ac:dyDescent="0.25">
      <c r="H505" s="2" t="s">
        <v>532</v>
      </c>
      <c r="I505" s="20">
        <v>-169.4967</v>
      </c>
    </row>
    <row r="506" spans="8:9" x14ac:dyDescent="0.25">
      <c r="H506" s="2" t="s">
        <v>533</v>
      </c>
      <c r="I506" s="20">
        <v>-8.5991999999999997</v>
      </c>
    </row>
    <row r="507" spans="8:9" x14ac:dyDescent="0.25">
      <c r="H507" s="2" t="s">
        <v>534</v>
      </c>
      <c r="I507" s="20">
        <v>-8.6456999999999997</v>
      </c>
    </row>
    <row r="508" spans="8:9" x14ac:dyDescent="0.25">
      <c r="H508" s="2" t="s">
        <v>535</v>
      </c>
      <c r="I508" s="20">
        <v>-703.99590000000001</v>
      </c>
    </row>
    <row r="509" spans="8:9" x14ac:dyDescent="0.25">
      <c r="H509" s="2" t="s">
        <v>536</v>
      </c>
      <c r="I509" s="20">
        <v>-170.02780000000001</v>
      </c>
    </row>
    <row r="510" spans="8:9" x14ac:dyDescent="0.25">
      <c r="H510" s="2" t="s">
        <v>537</v>
      </c>
      <c r="I510" s="20">
        <v>-40.003599999999999</v>
      </c>
    </row>
    <row r="511" spans="8:9" x14ac:dyDescent="0.25">
      <c r="H511" s="2" t="s">
        <v>538</v>
      </c>
      <c r="I511" s="20">
        <v>-353.5419</v>
      </c>
    </row>
    <row r="512" spans="8:9" x14ac:dyDescent="0.25">
      <c r="H512" s="2" t="s">
        <v>539</v>
      </c>
      <c r="I512" s="20">
        <v>-290.87520000000001</v>
      </c>
    </row>
    <row r="513" spans="8:9" x14ac:dyDescent="0.25">
      <c r="H513" s="2" t="s">
        <v>540</v>
      </c>
      <c r="I513" s="20">
        <v>-195.3143</v>
      </c>
    </row>
    <row r="514" spans="8:9" x14ac:dyDescent="0.25">
      <c r="H514" s="2" t="s">
        <v>541</v>
      </c>
      <c r="I514" s="20">
        <v>-26.122800000000002</v>
      </c>
    </row>
    <row r="515" spans="8:9" x14ac:dyDescent="0.25">
      <c r="H515" s="2" t="s">
        <v>542</v>
      </c>
      <c r="I515" s="20">
        <v>-31.8612</v>
      </c>
    </row>
    <row r="516" spans="8:9" x14ac:dyDescent="0.25">
      <c r="H516" s="2" t="s">
        <v>543</v>
      </c>
      <c r="I516" s="20">
        <v>-98.634200000000007</v>
      </c>
    </row>
    <row r="517" spans="8:9" x14ac:dyDescent="0.25">
      <c r="H517" s="2" t="s">
        <v>544</v>
      </c>
      <c r="I517" s="20">
        <v>-197.77209999999999</v>
      </c>
    </row>
    <row r="518" spans="8:9" x14ac:dyDescent="0.25">
      <c r="H518" s="2" t="s">
        <v>545</v>
      </c>
      <c r="I518" s="20">
        <v>-14.001200000000001</v>
      </c>
    </row>
    <row r="519" spans="8:9" x14ac:dyDescent="0.25">
      <c r="H519" s="2" t="s">
        <v>546</v>
      </c>
      <c r="I519" s="20">
        <v>-73.819199999999995</v>
      </c>
    </row>
    <row r="520" spans="8:9" x14ac:dyDescent="0.25">
      <c r="H520" s="2" t="s">
        <v>547</v>
      </c>
      <c r="I520" s="20">
        <v>-2.6255999999999999</v>
      </c>
    </row>
    <row r="521" spans="8:9" x14ac:dyDescent="0.25">
      <c r="H521" s="2" t="s">
        <v>548</v>
      </c>
      <c r="I521" s="20">
        <v>-100.7132</v>
      </c>
    </row>
    <row r="522" spans="8:9" x14ac:dyDescent="0.25">
      <c r="H522" s="2" t="s">
        <v>549</v>
      </c>
      <c r="I522" s="20">
        <v>-27.7193</v>
      </c>
    </row>
    <row r="523" spans="8:9" x14ac:dyDescent="0.25">
      <c r="H523" s="2" t="s">
        <v>550</v>
      </c>
      <c r="I523" s="20">
        <v>-0.94520000000000004</v>
      </c>
    </row>
    <row r="524" spans="8:9" x14ac:dyDescent="0.25">
      <c r="H524" s="2" t="s">
        <v>551</v>
      </c>
      <c r="I524" s="20">
        <v>-1379.3574000000001</v>
      </c>
    </row>
    <row r="525" spans="8:9" x14ac:dyDescent="0.25">
      <c r="H525" s="2" t="s">
        <v>552</v>
      </c>
      <c r="I525" s="20">
        <v>-864.79719999999998</v>
      </c>
    </row>
    <row r="526" spans="8:9" x14ac:dyDescent="0.25">
      <c r="H526" s="2" t="s">
        <v>553</v>
      </c>
      <c r="I526" s="20">
        <v>-39.427399999999999</v>
      </c>
    </row>
    <row r="527" spans="8:9" x14ac:dyDescent="0.25">
      <c r="H527" s="2" t="s">
        <v>554</v>
      </c>
      <c r="I527" s="20">
        <v>-23.661000000000001</v>
      </c>
    </row>
    <row r="528" spans="8:9" x14ac:dyDescent="0.25">
      <c r="H528" s="2" t="s">
        <v>555</v>
      </c>
      <c r="I528" s="20">
        <v>-10.054</v>
      </c>
    </row>
    <row r="529" spans="8:9" x14ac:dyDescent="0.25">
      <c r="H529" s="2" t="s">
        <v>556</v>
      </c>
      <c r="I529" s="20">
        <v>-32.055599999999998</v>
      </c>
    </row>
    <row r="530" spans="8:9" x14ac:dyDescent="0.25">
      <c r="H530" s="2" t="s">
        <v>557</v>
      </c>
      <c r="I530" s="20">
        <v>-1.1874</v>
      </c>
    </row>
    <row r="531" spans="8:9" x14ac:dyDescent="0.25">
      <c r="H531" s="2" t="s">
        <v>558</v>
      </c>
      <c r="I531" s="20">
        <v>-279.6386</v>
      </c>
    </row>
    <row r="532" spans="8:9" x14ac:dyDescent="0.25">
      <c r="H532" s="2" t="s">
        <v>559</v>
      </c>
      <c r="I532" s="20">
        <v>-51.3504</v>
      </c>
    </row>
    <row r="533" spans="8:9" x14ac:dyDescent="0.25">
      <c r="H533" s="2" t="s">
        <v>560</v>
      </c>
      <c r="I533" s="20">
        <v>-557.1087</v>
      </c>
    </row>
    <row r="534" spans="8:9" x14ac:dyDescent="0.25">
      <c r="H534" s="2" t="s">
        <v>561</v>
      </c>
      <c r="I534" s="20">
        <v>-170.8038</v>
      </c>
    </row>
    <row r="535" spans="8:9" x14ac:dyDescent="0.25">
      <c r="H535" s="2" t="s">
        <v>562</v>
      </c>
      <c r="I535" s="20">
        <v>-35.930700000000002</v>
      </c>
    </row>
    <row r="536" spans="8:9" x14ac:dyDescent="0.25">
      <c r="H536" s="2" t="s">
        <v>563</v>
      </c>
      <c r="I536" s="20">
        <v>-1.3128</v>
      </c>
    </row>
    <row r="537" spans="8:9" x14ac:dyDescent="0.25">
      <c r="H537" s="2" t="s">
        <v>564</v>
      </c>
      <c r="I537" s="20">
        <v>-89.980800000000002</v>
      </c>
    </row>
    <row r="538" spans="8:9" x14ac:dyDescent="0.25">
      <c r="H538" s="2" t="s">
        <v>565</v>
      </c>
      <c r="I538" s="20">
        <v>-709.66160000000002</v>
      </c>
    </row>
    <row r="539" spans="8:9" x14ac:dyDescent="0.25">
      <c r="H539" s="2" t="s">
        <v>566</v>
      </c>
      <c r="I539" s="20">
        <v>-168.31360000000001</v>
      </c>
    </row>
    <row r="540" spans="8:9" x14ac:dyDescent="0.25">
      <c r="H540" s="2" t="s">
        <v>567</v>
      </c>
      <c r="I540" s="20">
        <v>-34.515000000000001</v>
      </c>
    </row>
    <row r="541" spans="8:9" x14ac:dyDescent="0.25">
      <c r="H541" s="2" t="s">
        <v>568</v>
      </c>
      <c r="I541" s="20">
        <v>-1.0196000000000001</v>
      </c>
    </row>
    <row r="542" spans="8:9" x14ac:dyDescent="0.25">
      <c r="H542" s="2" t="s">
        <v>569</v>
      </c>
      <c r="I542" s="20">
        <v>-92.234999999999999</v>
      </c>
    </row>
    <row r="543" spans="8:9" x14ac:dyDescent="0.25">
      <c r="H543" s="2" t="s">
        <v>570</v>
      </c>
      <c r="I543" s="20">
        <v>-608.32140000000004</v>
      </c>
    </row>
    <row r="544" spans="8:9" x14ac:dyDescent="0.25">
      <c r="H544" s="2" t="s">
        <v>571</v>
      </c>
      <c r="I544" s="20">
        <v>-281.78960000000001</v>
      </c>
    </row>
    <row r="545" spans="8:9" x14ac:dyDescent="0.25">
      <c r="H545" s="2" t="s">
        <v>572</v>
      </c>
      <c r="I545" s="20">
        <v>-89.695999999999998</v>
      </c>
    </row>
    <row r="546" spans="8:9" x14ac:dyDescent="0.25">
      <c r="H546" s="2" t="s">
        <v>573</v>
      </c>
      <c r="I546" s="20">
        <v>-66.508799999999994</v>
      </c>
    </row>
    <row r="547" spans="8:9" x14ac:dyDescent="0.25">
      <c r="H547" s="2" t="s">
        <v>574</v>
      </c>
      <c r="I547" s="20">
        <v>-38.111400000000003</v>
      </c>
    </row>
    <row r="548" spans="8:9" x14ac:dyDescent="0.25">
      <c r="H548" s="2" t="s">
        <v>575</v>
      </c>
      <c r="I548" s="20">
        <v>-80.400300000000001</v>
      </c>
    </row>
    <row r="549" spans="8:9" x14ac:dyDescent="0.25">
      <c r="H549" s="2" t="s">
        <v>576</v>
      </c>
      <c r="I549" s="20">
        <v>-110.0988</v>
      </c>
    </row>
    <row r="550" spans="8:9" x14ac:dyDescent="0.25">
      <c r="H550" s="2" t="s">
        <v>577</v>
      </c>
      <c r="I550" s="20">
        <v>-74.728200000000001</v>
      </c>
    </row>
    <row r="551" spans="8:9" x14ac:dyDescent="0.25">
      <c r="H551" s="2" t="s">
        <v>578</v>
      </c>
      <c r="I551" s="20">
        <v>-28.687000000000001</v>
      </c>
    </row>
    <row r="552" spans="8:9" x14ac:dyDescent="0.25">
      <c r="H552" s="2" t="s">
        <v>579</v>
      </c>
      <c r="I552" s="20">
        <v>-117.077</v>
      </c>
    </row>
    <row r="553" spans="8:9" x14ac:dyDescent="0.25">
      <c r="H553" s="2" t="s">
        <v>580</v>
      </c>
      <c r="I553" s="20">
        <v>-112.541</v>
      </c>
    </row>
    <row r="554" spans="8:9" x14ac:dyDescent="0.25">
      <c r="H554" s="2" t="s">
        <v>581</v>
      </c>
      <c r="I554" s="20">
        <v>-2279.3647000000001</v>
      </c>
    </row>
    <row r="555" spans="8:9" x14ac:dyDescent="0.25">
      <c r="H555" s="2" t="s">
        <v>582</v>
      </c>
      <c r="I555" s="20">
        <v>-36.685899999999997</v>
      </c>
    </row>
    <row r="556" spans="8:9" x14ac:dyDescent="0.25">
      <c r="H556" s="2" t="s">
        <v>583</v>
      </c>
      <c r="I556" s="20">
        <v>-2076.96</v>
      </c>
    </row>
    <row r="557" spans="8:9" x14ac:dyDescent="0.25">
      <c r="H557" s="2" t="s">
        <v>584</v>
      </c>
      <c r="I557" s="20">
        <v>-388.24919999999997</v>
      </c>
    </row>
    <row r="558" spans="8:9" x14ac:dyDescent="0.25">
      <c r="H558" s="2" t="s">
        <v>585</v>
      </c>
      <c r="I558" s="20">
        <v>-75.260999999999996</v>
      </c>
    </row>
    <row r="559" spans="8:9" x14ac:dyDescent="0.25">
      <c r="H559" s="2" t="s">
        <v>586</v>
      </c>
      <c r="I559" s="20">
        <v>-529.62459999999999</v>
      </c>
    </row>
    <row r="560" spans="8:9" x14ac:dyDescent="0.25">
      <c r="H560" s="2" t="s">
        <v>587</v>
      </c>
      <c r="I560" s="20">
        <v>-742.02750000000003</v>
      </c>
    </row>
    <row r="561" spans="8:9" x14ac:dyDescent="0.25">
      <c r="H561" s="2" t="s">
        <v>588</v>
      </c>
      <c r="I561" s="20">
        <v>-366.07029999999997</v>
      </c>
    </row>
    <row r="562" spans="8:9" x14ac:dyDescent="0.25">
      <c r="H562" s="2" t="s">
        <v>589</v>
      </c>
      <c r="I562" s="20">
        <v>-1229.3234</v>
      </c>
    </row>
    <row r="563" spans="8:9" x14ac:dyDescent="0.25">
      <c r="H563" s="2" t="s">
        <v>590</v>
      </c>
      <c r="I563" s="20">
        <v>-3467.1257999999998</v>
      </c>
    </row>
    <row r="564" spans="8:9" x14ac:dyDescent="0.25">
      <c r="H564" s="2" t="s">
        <v>591</v>
      </c>
      <c r="I564" s="20">
        <v>-99.607299999999995</v>
      </c>
    </row>
    <row r="565" spans="8:9" x14ac:dyDescent="0.25">
      <c r="H565" s="2" t="s">
        <v>592</v>
      </c>
      <c r="I565" s="20">
        <v>-319.33769999999998</v>
      </c>
    </row>
    <row r="566" spans="8:9" x14ac:dyDescent="0.25">
      <c r="H566" s="2" t="s">
        <v>593</v>
      </c>
      <c r="I566" s="20">
        <v>-164.76779999999999</v>
      </c>
    </row>
    <row r="567" spans="8:9" x14ac:dyDescent="0.25">
      <c r="H567" s="2" t="s">
        <v>594</v>
      </c>
      <c r="I567" s="20">
        <v>-246.1585</v>
      </c>
    </row>
    <row r="568" spans="8:9" x14ac:dyDescent="0.25">
      <c r="H568" s="2" t="s">
        <v>595</v>
      </c>
      <c r="I568" s="20">
        <v>-21.936299999999999</v>
      </c>
    </row>
    <row r="569" spans="8:9" x14ac:dyDescent="0.25">
      <c r="H569" s="2" t="s">
        <v>596</v>
      </c>
      <c r="I569" s="20">
        <v>-231.88560000000001</v>
      </c>
    </row>
    <row r="570" spans="8:9" x14ac:dyDescent="0.25">
      <c r="H570" s="2" t="s">
        <v>597</v>
      </c>
      <c r="I570" s="20">
        <v>-1153.3214</v>
      </c>
    </row>
    <row r="571" spans="8:9" x14ac:dyDescent="0.25">
      <c r="H571" s="2" t="s">
        <v>598</v>
      </c>
      <c r="I571" s="20">
        <v>-13.811</v>
      </c>
    </row>
    <row r="572" spans="8:9" x14ac:dyDescent="0.25">
      <c r="H572" s="2" t="s">
        <v>599</v>
      </c>
      <c r="I572" s="20">
        <v>-7.7405999999999997</v>
      </c>
    </row>
    <row r="573" spans="8:9" x14ac:dyDescent="0.25">
      <c r="H573" s="2" t="s">
        <v>600</v>
      </c>
      <c r="I573" s="20">
        <v>-649.79179999999997</v>
      </c>
    </row>
    <row r="574" spans="8:9" x14ac:dyDescent="0.25">
      <c r="H574" s="2" t="s">
        <v>601</v>
      </c>
      <c r="I574" s="20">
        <v>-114.2804</v>
      </c>
    </row>
    <row r="575" spans="8:9" x14ac:dyDescent="0.25">
      <c r="H575" s="2" t="s">
        <v>602</v>
      </c>
      <c r="I575" s="20">
        <v>-12.566000000000001</v>
      </c>
    </row>
    <row r="576" spans="8:9" x14ac:dyDescent="0.25">
      <c r="H576" s="2" t="s">
        <v>603</v>
      </c>
      <c r="I576" s="20">
        <v>-94.880399999999995</v>
      </c>
    </row>
    <row r="577" spans="8:9" x14ac:dyDescent="0.25">
      <c r="H577" s="2" t="s">
        <v>604</v>
      </c>
      <c r="I577" s="20">
        <v>-98.531400000000005</v>
      </c>
    </row>
    <row r="578" spans="8:9" x14ac:dyDescent="0.25">
      <c r="H578" s="2" t="s">
        <v>605</v>
      </c>
      <c r="I578" s="20">
        <v>-42.51</v>
      </c>
    </row>
    <row r="579" spans="8:9" x14ac:dyDescent="0.25">
      <c r="H579" s="2" t="s">
        <v>606</v>
      </c>
      <c r="I579" s="20">
        <v>-6.9282000000000004</v>
      </c>
    </row>
    <row r="580" spans="8:9" x14ac:dyDescent="0.25">
      <c r="H580" s="2" t="s">
        <v>607</v>
      </c>
      <c r="I580" s="20">
        <v>-1086.9082000000001</v>
      </c>
    </row>
    <row r="581" spans="8:9" x14ac:dyDescent="0.25">
      <c r="H581" s="2" t="s">
        <v>608</v>
      </c>
      <c r="I581" s="20">
        <v>-156.7552</v>
      </c>
    </row>
    <row r="582" spans="8:9" x14ac:dyDescent="0.25">
      <c r="H582" s="2" t="s">
        <v>609</v>
      </c>
      <c r="I582" s="20">
        <v>-1.4783999999999999</v>
      </c>
    </row>
    <row r="583" spans="8:9" x14ac:dyDescent="0.25">
      <c r="H583" s="2" t="s">
        <v>610</v>
      </c>
      <c r="I583" s="20">
        <v>-115.0252</v>
      </c>
    </row>
    <row r="584" spans="8:9" x14ac:dyDescent="0.25">
      <c r="H584" s="2" t="s">
        <v>611</v>
      </c>
      <c r="I584" s="20">
        <v>-144.4486</v>
      </c>
    </row>
    <row r="585" spans="8:9" x14ac:dyDescent="0.25">
      <c r="H585" s="2" t="s">
        <v>612</v>
      </c>
      <c r="I585" s="20">
        <v>-155.66650000000001</v>
      </c>
    </row>
    <row r="586" spans="8:9" x14ac:dyDescent="0.25">
      <c r="H586" s="2" t="s">
        <v>613</v>
      </c>
      <c r="I586" s="20">
        <v>-13.9481</v>
      </c>
    </row>
    <row r="587" spans="8:9" x14ac:dyDescent="0.25">
      <c r="H587" s="2" t="s">
        <v>614</v>
      </c>
      <c r="I587" s="20">
        <v>-284.5686</v>
      </c>
    </row>
    <row r="588" spans="8:9" x14ac:dyDescent="0.25">
      <c r="H588" s="2" t="s">
        <v>615</v>
      </c>
      <c r="I588" s="20">
        <v>-107.145</v>
      </c>
    </row>
    <row r="589" spans="8:9" x14ac:dyDescent="0.25">
      <c r="H589" s="2" t="s">
        <v>616</v>
      </c>
      <c r="I589" s="20">
        <v>-207.36179999999999</v>
      </c>
    </row>
    <row r="590" spans="8:9" x14ac:dyDescent="0.25">
      <c r="H590" s="2" t="s">
        <v>617</v>
      </c>
      <c r="I590" s="20">
        <v>-453.90600000000001</v>
      </c>
    </row>
    <row r="591" spans="8:9" x14ac:dyDescent="0.25">
      <c r="H591" s="2" t="s">
        <v>618</v>
      </c>
      <c r="I591" s="20">
        <v>-45.0015</v>
      </c>
    </row>
    <row r="592" spans="8:9" x14ac:dyDescent="0.25">
      <c r="H592" s="2" t="s">
        <v>619</v>
      </c>
      <c r="I592" s="20">
        <v>-44.278199999999998</v>
      </c>
    </row>
    <row r="593" spans="8:9" x14ac:dyDescent="0.25">
      <c r="H593" s="2" t="s">
        <v>620</v>
      </c>
      <c r="I593" s="20">
        <v>-52.193600000000004</v>
      </c>
    </row>
    <row r="594" spans="8:9" x14ac:dyDescent="0.25">
      <c r="H594" s="2" t="s">
        <v>621</v>
      </c>
      <c r="I594" s="20">
        <v>-13.717499999999999</v>
      </c>
    </row>
    <row r="595" spans="8:9" x14ac:dyDescent="0.25">
      <c r="H595" s="2" t="s">
        <v>622</v>
      </c>
      <c r="I595" s="20">
        <v>-25.474399999999999</v>
      </c>
    </row>
    <row r="596" spans="8:9" x14ac:dyDescent="0.25">
      <c r="H596" s="2" t="s">
        <v>623</v>
      </c>
      <c r="I596" s="20">
        <v>-945.726</v>
      </c>
    </row>
    <row r="597" spans="8:9" x14ac:dyDescent="0.25">
      <c r="H597" s="2" t="s">
        <v>624</v>
      </c>
      <c r="I597" s="20">
        <v>-3.3155999999999999</v>
      </c>
    </row>
    <row r="598" spans="8:9" x14ac:dyDescent="0.25">
      <c r="H598" s="2" t="s">
        <v>625</v>
      </c>
      <c r="I598" s="20">
        <v>-250.39599999999999</v>
      </c>
    </row>
    <row r="599" spans="8:9" x14ac:dyDescent="0.25">
      <c r="H599" s="2" t="s">
        <v>626</v>
      </c>
      <c r="I599" s="20">
        <v>-346.76940000000002</v>
      </c>
    </row>
    <row r="600" spans="8:9" x14ac:dyDescent="0.25">
      <c r="H600" s="2" t="s">
        <v>627</v>
      </c>
      <c r="I600" s="20">
        <v>-4.4927999999999999</v>
      </c>
    </row>
    <row r="601" spans="8:9" x14ac:dyDescent="0.25">
      <c r="H601" s="2" t="s">
        <v>628</v>
      </c>
      <c r="I601" s="20">
        <v>-174.7954</v>
      </c>
    </row>
    <row r="602" spans="8:9" x14ac:dyDescent="0.25">
      <c r="H602" s="2" t="s">
        <v>629</v>
      </c>
      <c r="I602" s="20">
        <v>-27.87</v>
      </c>
    </row>
    <row r="603" spans="8:9" x14ac:dyDescent="0.25">
      <c r="H603" s="2" t="s">
        <v>630</v>
      </c>
      <c r="I603" s="20">
        <v>-85.097399999999993</v>
      </c>
    </row>
    <row r="604" spans="8:9" x14ac:dyDescent="0.25">
      <c r="H604" s="2" t="s">
        <v>631</v>
      </c>
      <c r="I604" s="20">
        <v>-28.959</v>
      </c>
    </row>
    <row r="605" spans="8:9" x14ac:dyDescent="0.25">
      <c r="H605" s="2" t="s">
        <v>632</v>
      </c>
      <c r="I605" s="20">
        <v>-54.793500000000002</v>
      </c>
    </row>
    <row r="606" spans="8:9" x14ac:dyDescent="0.25">
      <c r="H606" s="2" t="s">
        <v>633</v>
      </c>
      <c r="I606" s="20">
        <v>-144.22550000000001</v>
      </c>
    </row>
    <row r="607" spans="8:9" x14ac:dyDescent="0.25">
      <c r="H607" s="2" t="s">
        <v>634</v>
      </c>
      <c r="I607" s="20">
        <v>-6.0324</v>
      </c>
    </row>
    <row r="608" spans="8:9" x14ac:dyDescent="0.25">
      <c r="H608" s="2" t="s">
        <v>635</v>
      </c>
      <c r="I608" s="20">
        <v>-60.813000000000002</v>
      </c>
    </row>
    <row r="609" spans="8:9" x14ac:dyDescent="0.25">
      <c r="H609" s="2" t="s">
        <v>636</v>
      </c>
      <c r="I609" s="20">
        <v>-256.42079999999999</v>
      </c>
    </row>
    <row r="610" spans="8:9" x14ac:dyDescent="0.25">
      <c r="H610" s="2" t="s">
        <v>637</v>
      </c>
      <c r="I610" s="20">
        <v>-346.20339999999999</v>
      </c>
    </row>
    <row r="611" spans="8:9" x14ac:dyDescent="0.25">
      <c r="H611" s="2" t="s">
        <v>638</v>
      </c>
      <c r="I611" s="20">
        <v>-430.3707</v>
      </c>
    </row>
    <row r="612" spans="8:9" x14ac:dyDescent="0.25">
      <c r="H612" s="2" t="s">
        <v>639</v>
      </c>
      <c r="I612" s="20">
        <v>-75.844800000000006</v>
      </c>
    </row>
    <row r="613" spans="8:9" x14ac:dyDescent="0.25">
      <c r="H613" s="2" t="s">
        <v>640</v>
      </c>
      <c r="I613" s="20">
        <v>-1174.2562</v>
      </c>
    </row>
    <row r="614" spans="8:9" x14ac:dyDescent="0.25">
      <c r="H614" s="2" t="s">
        <v>641</v>
      </c>
      <c r="I614" s="20">
        <v>-250.54079999999999</v>
      </c>
    </row>
    <row r="615" spans="8:9" x14ac:dyDescent="0.25">
      <c r="H615" s="2" t="s">
        <v>642</v>
      </c>
      <c r="I615" s="20">
        <v>-77.625</v>
      </c>
    </row>
    <row r="616" spans="8:9" x14ac:dyDescent="0.25">
      <c r="H616" s="2" t="s">
        <v>643</v>
      </c>
      <c r="I616" s="20">
        <v>-139.6054</v>
      </c>
    </row>
    <row r="617" spans="8:9" x14ac:dyDescent="0.25">
      <c r="H617" s="2" t="s">
        <v>644</v>
      </c>
      <c r="I617" s="20">
        <v>-288.96879999999999</v>
      </c>
    </row>
    <row r="618" spans="8:9" x14ac:dyDescent="0.25">
      <c r="H618" s="2" t="s">
        <v>645</v>
      </c>
      <c r="I618" s="20">
        <v>-1835.9418000000001</v>
      </c>
    </row>
    <row r="619" spans="8:9" x14ac:dyDescent="0.25">
      <c r="H619" s="2" t="s">
        <v>646</v>
      </c>
      <c r="I619" s="20">
        <v>-2.61</v>
      </c>
    </row>
    <row r="620" spans="8:9" x14ac:dyDescent="0.25">
      <c r="H620" s="2" t="s">
        <v>647</v>
      </c>
      <c r="I620" s="20">
        <v>-1306.5504000000001</v>
      </c>
    </row>
    <row r="621" spans="8:9" x14ac:dyDescent="0.25">
      <c r="H621" s="2" t="s">
        <v>648</v>
      </c>
      <c r="I621" s="20">
        <v>-160.4419</v>
      </c>
    </row>
    <row r="622" spans="8:9" x14ac:dyDescent="0.25">
      <c r="H622" s="2" t="s">
        <v>649</v>
      </c>
      <c r="I622" s="20">
        <v>-216.26240000000001</v>
      </c>
    </row>
    <row r="623" spans="8:9" x14ac:dyDescent="0.25">
      <c r="H623" s="2" t="s">
        <v>650</v>
      </c>
      <c r="I623" s="20">
        <v>-450.94330000000002</v>
      </c>
    </row>
    <row r="624" spans="8:9" x14ac:dyDescent="0.25">
      <c r="H624" s="2" t="s">
        <v>651</v>
      </c>
      <c r="I624" s="20">
        <v>-64.354399999999998</v>
      </c>
    </row>
    <row r="625" spans="8:9" x14ac:dyDescent="0.25">
      <c r="H625" s="2" t="s">
        <v>652</v>
      </c>
      <c r="I625" s="20">
        <v>-10.116</v>
      </c>
    </row>
    <row r="626" spans="8:9" x14ac:dyDescent="0.25">
      <c r="H626" s="2" t="s">
        <v>653</v>
      </c>
      <c r="I626" s="20">
        <v>-313.9708</v>
      </c>
    </row>
    <row r="627" spans="8:9" x14ac:dyDescent="0.25">
      <c r="H627" s="2" t="s">
        <v>654</v>
      </c>
      <c r="I627" s="20">
        <v>-28.2744</v>
      </c>
    </row>
    <row r="628" spans="8:9" x14ac:dyDescent="0.25">
      <c r="H628" s="2" t="s">
        <v>655</v>
      </c>
      <c r="I628" s="20">
        <v>-3.8068</v>
      </c>
    </row>
    <row r="629" spans="8:9" x14ac:dyDescent="0.25">
      <c r="H629" s="2" t="s">
        <v>656</v>
      </c>
      <c r="I629" s="20">
        <v>-299.82870000000003</v>
      </c>
    </row>
    <row r="630" spans="8:9" x14ac:dyDescent="0.25">
      <c r="H630" s="2" t="s">
        <v>657</v>
      </c>
      <c r="I630" s="20">
        <v>-172.1172</v>
      </c>
    </row>
    <row r="631" spans="8:9" x14ac:dyDescent="0.25">
      <c r="H631" s="2" t="s">
        <v>658</v>
      </c>
      <c r="I631" s="20">
        <v>-40.650399999999998</v>
      </c>
    </row>
    <row r="632" spans="8:9" x14ac:dyDescent="0.25">
      <c r="H632" s="2" t="s">
        <v>659</v>
      </c>
      <c r="I632" s="20">
        <v>-1175.9427000000001</v>
      </c>
    </row>
    <row r="633" spans="8:9" x14ac:dyDescent="0.25">
      <c r="H633" s="2" t="s">
        <v>660</v>
      </c>
      <c r="I633" s="20">
        <v>-1510.1424</v>
      </c>
    </row>
    <row r="634" spans="8:9" x14ac:dyDescent="0.25">
      <c r="H634" s="2" t="s">
        <v>661</v>
      </c>
      <c r="I634" s="20">
        <v>-7.7728000000000002</v>
      </c>
    </row>
    <row r="635" spans="8:9" x14ac:dyDescent="0.25">
      <c r="H635" s="2" t="s">
        <v>662</v>
      </c>
      <c r="I635" s="20">
        <v>-82.884</v>
      </c>
    </row>
    <row r="636" spans="8:9" x14ac:dyDescent="0.25">
      <c r="H636" s="2" t="s">
        <v>663</v>
      </c>
      <c r="I636" s="20">
        <v>-279.6397</v>
      </c>
    </row>
    <row r="637" spans="8:9" x14ac:dyDescent="0.25">
      <c r="H637" s="2" t="s">
        <v>664</v>
      </c>
      <c r="I637" s="20">
        <v>-26.623999999999999</v>
      </c>
    </row>
    <row r="638" spans="8:9" x14ac:dyDescent="0.25">
      <c r="H638" s="2" t="s">
        <v>665</v>
      </c>
      <c r="I638" s="20">
        <v>-345.4171</v>
      </c>
    </row>
    <row r="639" spans="8:9" x14ac:dyDescent="0.25">
      <c r="H639" s="2" t="s">
        <v>666</v>
      </c>
      <c r="I639" s="20">
        <v>-27.292200000000001</v>
      </c>
    </row>
    <row r="640" spans="8:9" x14ac:dyDescent="0.25">
      <c r="H640" s="2" t="s">
        <v>667</v>
      </c>
      <c r="I640" s="20">
        <v>-38.211599999999997</v>
      </c>
    </row>
    <row r="641" spans="8:9" x14ac:dyDescent="0.25">
      <c r="H641" s="2" t="s">
        <v>668</v>
      </c>
      <c r="I641" s="20">
        <v>-2130.2964000000002</v>
      </c>
    </row>
    <row r="642" spans="8:9" x14ac:dyDescent="0.25">
      <c r="H642" s="2" t="s">
        <v>6</v>
      </c>
      <c r="I642" s="20">
        <v>-156131.28570000001</v>
      </c>
    </row>
  </sheetData>
  <pageMargins left="0.7" right="0.7" top="0.75" bottom="0.75" header="0.3" footer="0.3"/>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2F3CE0-7199-4C15-979B-98EF716A7A23}">
  <sheetPr codeName="Sheet7"/>
  <dimension ref="B3:F12"/>
  <sheetViews>
    <sheetView workbookViewId="0">
      <selection activeCell="C4" sqref="C4"/>
    </sheetView>
  </sheetViews>
  <sheetFormatPr defaultRowHeight="15" x14ac:dyDescent="0.25"/>
  <cols>
    <col min="2" max="2" width="13.140625" bestFit="1" customWidth="1"/>
    <col min="3" max="3" width="12.5703125" bestFit="1" customWidth="1"/>
    <col min="10" max="10" width="15.28515625" bestFit="1" customWidth="1"/>
    <col min="11" max="11" width="15" bestFit="1" customWidth="1"/>
  </cols>
  <sheetData>
    <row r="3" spans="2:6" x14ac:dyDescent="0.25">
      <c r="E3" s="2"/>
      <c r="F3" s="4"/>
    </row>
    <row r="4" spans="2:6" x14ac:dyDescent="0.25">
      <c r="B4" s="1" t="s">
        <v>1</v>
      </c>
      <c r="C4" t="s">
        <v>7</v>
      </c>
      <c r="E4" s="2"/>
      <c r="F4" s="4"/>
    </row>
    <row r="5" spans="2:6" x14ac:dyDescent="0.25">
      <c r="B5" s="2" t="s">
        <v>8</v>
      </c>
      <c r="C5" s="16">
        <v>134119.20920000001</v>
      </c>
      <c r="E5" s="2"/>
      <c r="F5" s="4"/>
    </row>
    <row r="6" spans="2:6" x14ac:dyDescent="0.25">
      <c r="B6" s="2" t="s">
        <v>9</v>
      </c>
      <c r="C6" s="16">
        <v>91979.134000000005</v>
      </c>
      <c r="E6" s="2"/>
      <c r="F6" s="4"/>
    </row>
    <row r="7" spans="2:6" x14ac:dyDescent="0.25">
      <c r="B7" s="2" t="s">
        <v>10</v>
      </c>
      <c r="C7" s="16">
        <v>60298.678500000002</v>
      </c>
      <c r="E7" s="2"/>
      <c r="F7" s="4"/>
    </row>
    <row r="8" spans="2:6" x14ac:dyDescent="0.25">
      <c r="B8" s="2" t="s">
        <v>6</v>
      </c>
      <c r="C8" s="20">
        <v>286397.02169999998</v>
      </c>
      <c r="E8" s="2"/>
      <c r="F8" s="4"/>
    </row>
    <row r="9" spans="2:6" x14ac:dyDescent="0.25">
      <c r="E9" s="2"/>
      <c r="F9" s="4"/>
    </row>
    <row r="10" spans="2:6" x14ac:dyDescent="0.25">
      <c r="E10" s="2"/>
      <c r="F10" s="4"/>
    </row>
    <row r="11" spans="2:6" x14ac:dyDescent="0.25">
      <c r="E11" s="2"/>
      <c r="F11" s="4"/>
    </row>
    <row r="12" spans="2:6" x14ac:dyDescent="0.25">
      <c r="E12" s="2"/>
      <c r="F12" s="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C0DFFA-3119-430E-8B0A-50FABC39F1C6}">
  <sheetPr codeName="Sheet8"/>
  <dimension ref="A1:G231"/>
  <sheetViews>
    <sheetView workbookViewId="0">
      <selection activeCell="B2" sqref="B2:B6"/>
    </sheetView>
  </sheetViews>
  <sheetFormatPr defaultRowHeight="15" x14ac:dyDescent="0.25"/>
  <cols>
    <col min="1" max="1" width="13.42578125" bestFit="1" customWidth="1"/>
    <col min="2" max="2" width="8.85546875" bestFit="1" customWidth="1"/>
    <col min="4" max="4" width="16" bestFit="1" customWidth="1"/>
    <col min="5" max="5" width="12.7109375" bestFit="1" customWidth="1"/>
    <col min="7" max="7" width="18" customWidth="1"/>
  </cols>
  <sheetData>
    <row r="1" spans="1:5" x14ac:dyDescent="0.25">
      <c r="A1" s="1" t="s">
        <v>1</v>
      </c>
      <c r="B1" t="s">
        <v>903</v>
      </c>
      <c r="D1" s="1" t="s">
        <v>1</v>
      </c>
      <c r="E1" t="s">
        <v>670</v>
      </c>
    </row>
    <row r="2" spans="1:5" x14ac:dyDescent="0.25">
      <c r="A2" s="2" t="s">
        <v>818</v>
      </c>
      <c r="B2" s="11">
        <v>66003.006299999994</v>
      </c>
      <c r="D2" s="2" t="s">
        <v>841</v>
      </c>
      <c r="E2" s="20">
        <v>-19590.741099999999</v>
      </c>
    </row>
    <row r="3" spans="1:5" x14ac:dyDescent="0.25">
      <c r="A3" s="2" t="s">
        <v>795</v>
      </c>
      <c r="B3" s="11">
        <v>31611.087899999999</v>
      </c>
      <c r="D3" s="2" t="s">
        <v>776</v>
      </c>
      <c r="E3" s="20">
        <v>-14785.3668</v>
      </c>
    </row>
    <row r="4" spans="1:5" x14ac:dyDescent="0.25">
      <c r="A4" s="2" t="s">
        <v>876</v>
      </c>
      <c r="B4" s="11">
        <v>29541.267599999999</v>
      </c>
      <c r="D4" s="2" t="s">
        <v>711</v>
      </c>
      <c r="E4" s="20">
        <v>-11120.6271</v>
      </c>
    </row>
    <row r="5" spans="1:5" x14ac:dyDescent="0.25">
      <c r="A5" s="2" t="s">
        <v>869</v>
      </c>
      <c r="B5" s="11">
        <v>18849.1535</v>
      </c>
      <c r="D5" s="2" t="s">
        <v>866</v>
      </c>
      <c r="E5" s="20">
        <v>-7831.0254000000004</v>
      </c>
    </row>
    <row r="6" spans="1:5" x14ac:dyDescent="0.25">
      <c r="A6" s="2" t="s">
        <v>737</v>
      </c>
      <c r="B6" s="11">
        <v>13181.790800000001</v>
      </c>
      <c r="D6" s="2" t="s">
        <v>787</v>
      </c>
      <c r="E6" s="20">
        <v>-7632.4946</v>
      </c>
    </row>
    <row r="7" spans="1:5" x14ac:dyDescent="0.25">
      <c r="A7" s="2" t="s">
        <v>6</v>
      </c>
      <c r="B7" s="11">
        <v>159186.30609999999</v>
      </c>
      <c r="D7" s="2" t="s">
        <v>702</v>
      </c>
      <c r="E7" s="20">
        <v>-5999.3317999999999</v>
      </c>
    </row>
    <row r="8" spans="1:5" x14ac:dyDescent="0.25">
      <c r="D8" s="2" t="s">
        <v>728</v>
      </c>
      <c r="E8" s="20">
        <v>-4208.5218000000004</v>
      </c>
    </row>
    <row r="9" spans="1:5" x14ac:dyDescent="0.25">
      <c r="D9" s="2" t="s">
        <v>780</v>
      </c>
      <c r="E9" s="20">
        <v>-4059.9857000000002</v>
      </c>
    </row>
    <row r="10" spans="1:5" x14ac:dyDescent="0.25">
      <c r="D10" s="2" t="s">
        <v>818</v>
      </c>
      <c r="E10" s="20">
        <v>-3966.0225999999998</v>
      </c>
    </row>
    <row r="11" spans="1:5" x14ac:dyDescent="0.25">
      <c r="D11" s="2" t="s">
        <v>796</v>
      </c>
      <c r="E11" s="20">
        <v>-3694.1044999999999</v>
      </c>
    </row>
    <row r="12" spans="1:5" x14ac:dyDescent="0.25">
      <c r="D12" s="2" t="s">
        <v>842</v>
      </c>
      <c r="E12" s="20">
        <v>-3613.6298000000002</v>
      </c>
    </row>
    <row r="13" spans="1:5" x14ac:dyDescent="0.25">
      <c r="D13" s="2" t="s">
        <v>683</v>
      </c>
      <c r="E13" s="20">
        <v>-3405.8589999999999</v>
      </c>
    </row>
    <row r="14" spans="1:5" x14ac:dyDescent="0.25">
      <c r="D14" s="2" t="s">
        <v>819</v>
      </c>
      <c r="E14" s="20">
        <v>-3176.8002000000001</v>
      </c>
    </row>
    <row r="15" spans="1:5" x14ac:dyDescent="0.25">
      <c r="D15" s="2" t="s">
        <v>879</v>
      </c>
      <c r="E15" s="20">
        <v>-3168.2228</v>
      </c>
    </row>
    <row r="16" spans="1:5" x14ac:dyDescent="0.25">
      <c r="D16" s="2" t="s">
        <v>720</v>
      </c>
      <c r="E16" s="20">
        <v>-2017.8867</v>
      </c>
    </row>
    <row r="17" spans="4:7" x14ac:dyDescent="0.25">
      <c r="D17" s="2" t="s">
        <v>722</v>
      </c>
      <c r="E17" s="20">
        <v>-1886.6063999999999</v>
      </c>
    </row>
    <row r="18" spans="4:7" x14ac:dyDescent="0.25">
      <c r="D18" s="2" t="s">
        <v>809</v>
      </c>
      <c r="E18" s="20">
        <v>-1885.6831999999999</v>
      </c>
      <c r="G18" s="8">
        <f>GETPIVOTDATA("[Measures].[Loss Profit]",$D$1)</f>
        <v>-156131.28570000001</v>
      </c>
    </row>
    <row r="19" spans="4:7" x14ac:dyDescent="0.25">
      <c r="D19" s="2" t="s">
        <v>708</v>
      </c>
      <c r="E19" s="20">
        <v>-1770.6737000000001</v>
      </c>
    </row>
    <row r="20" spans="4:7" x14ac:dyDescent="0.25">
      <c r="D20" s="2" t="s">
        <v>805</v>
      </c>
      <c r="E20" s="20">
        <v>-1747.2408</v>
      </c>
    </row>
    <row r="21" spans="4:7" x14ac:dyDescent="0.25">
      <c r="D21" s="2" t="s">
        <v>858</v>
      </c>
      <c r="E21" s="20">
        <v>-1383.9133999999999</v>
      </c>
    </row>
    <row r="22" spans="4:7" x14ac:dyDescent="0.25">
      <c r="D22" s="2" t="s">
        <v>804</v>
      </c>
      <c r="E22" s="20">
        <v>-1356.4038</v>
      </c>
    </row>
    <row r="23" spans="4:7" x14ac:dyDescent="0.25">
      <c r="D23" s="2" t="s">
        <v>869</v>
      </c>
      <c r="E23" s="20">
        <v>-1341.7681</v>
      </c>
    </row>
    <row r="24" spans="4:7" x14ac:dyDescent="0.25">
      <c r="D24" s="2" t="s">
        <v>817</v>
      </c>
      <c r="E24" s="20">
        <v>-1315.1801</v>
      </c>
    </row>
    <row r="25" spans="4:7" x14ac:dyDescent="0.25">
      <c r="D25" s="2" t="s">
        <v>718</v>
      </c>
      <c r="E25" s="20">
        <v>-1308.7192</v>
      </c>
    </row>
    <row r="26" spans="4:7" x14ac:dyDescent="0.25">
      <c r="D26" s="2" t="s">
        <v>783</v>
      </c>
      <c r="E26" s="20">
        <v>-1270.7756999999999</v>
      </c>
    </row>
    <row r="27" spans="4:7" x14ac:dyDescent="0.25">
      <c r="D27" s="2" t="s">
        <v>860</v>
      </c>
      <c r="E27" s="20">
        <v>-1225.0604000000001</v>
      </c>
    </row>
    <row r="28" spans="4:7" x14ac:dyDescent="0.25">
      <c r="D28" s="2" t="s">
        <v>734</v>
      </c>
      <c r="E28" s="20">
        <v>-1188.8309999999999</v>
      </c>
    </row>
    <row r="29" spans="4:7" x14ac:dyDescent="0.25">
      <c r="D29" s="2" t="s">
        <v>795</v>
      </c>
      <c r="E29" s="20">
        <v>-1170.33</v>
      </c>
    </row>
    <row r="30" spans="4:7" x14ac:dyDescent="0.25">
      <c r="D30" s="2" t="s">
        <v>715</v>
      </c>
      <c r="E30" s="20">
        <v>-1104.0354</v>
      </c>
    </row>
    <row r="31" spans="4:7" x14ac:dyDescent="0.25">
      <c r="D31" s="2" t="s">
        <v>714</v>
      </c>
      <c r="E31" s="20">
        <v>-1091.5824</v>
      </c>
    </row>
    <row r="32" spans="4:7" x14ac:dyDescent="0.25">
      <c r="D32" s="2" t="s">
        <v>777</v>
      </c>
      <c r="E32" s="20">
        <v>-1046.1637000000001</v>
      </c>
    </row>
    <row r="33" spans="4:5" x14ac:dyDescent="0.25">
      <c r="D33" s="2" t="s">
        <v>719</v>
      </c>
      <c r="E33" s="20">
        <v>-1028.9971</v>
      </c>
    </row>
    <row r="34" spans="4:5" x14ac:dyDescent="0.25">
      <c r="D34" s="2" t="s">
        <v>690</v>
      </c>
      <c r="E34" s="20">
        <v>-1003.8068</v>
      </c>
    </row>
    <row r="35" spans="4:5" x14ac:dyDescent="0.25">
      <c r="D35" s="2" t="s">
        <v>850</v>
      </c>
      <c r="E35" s="20">
        <v>-987.28880000000004</v>
      </c>
    </row>
    <row r="36" spans="4:5" x14ac:dyDescent="0.25">
      <c r="D36" s="2" t="s">
        <v>890</v>
      </c>
      <c r="E36" s="20">
        <v>-902.42259999999999</v>
      </c>
    </row>
    <row r="37" spans="4:5" x14ac:dyDescent="0.25">
      <c r="D37" s="2" t="s">
        <v>807</v>
      </c>
      <c r="E37" s="20">
        <v>-857.25829999999996</v>
      </c>
    </row>
    <row r="38" spans="4:5" x14ac:dyDescent="0.25">
      <c r="D38" s="2" t="s">
        <v>794</v>
      </c>
      <c r="E38" s="20">
        <v>-749.50120000000004</v>
      </c>
    </row>
    <row r="39" spans="4:5" x14ac:dyDescent="0.25">
      <c r="D39" s="2" t="s">
        <v>684</v>
      </c>
      <c r="E39" s="20">
        <v>-716.01549999999997</v>
      </c>
    </row>
    <row r="40" spans="4:5" x14ac:dyDescent="0.25">
      <c r="D40" s="2" t="s">
        <v>891</v>
      </c>
      <c r="E40" s="20">
        <v>-704.03340000000003</v>
      </c>
    </row>
    <row r="41" spans="4:5" x14ac:dyDescent="0.25">
      <c r="D41" s="2" t="s">
        <v>800</v>
      </c>
      <c r="E41" s="20">
        <v>-663.29470000000003</v>
      </c>
    </row>
    <row r="42" spans="4:5" x14ac:dyDescent="0.25">
      <c r="D42" s="2" t="s">
        <v>681</v>
      </c>
      <c r="E42" s="20">
        <v>-648.27179999999998</v>
      </c>
    </row>
    <row r="43" spans="4:5" x14ac:dyDescent="0.25">
      <c r="D43" s="2" t="s">
        <v>752</v>
      </c>
      <c r="E43" s="20">
        <v>-647.77840000000003</v>
      </c>
    </row>
    <row r="44" spans="4:5" x14ac:dyDescent="0.25">
      <c r="D44" s="2" t="s">
        <v>889</v>
      </c>
      <c r="E44" s="20">
        <v>-636.37829999999997</v>
      </c>
    </row>
    <row r="45" spans="4:5" x14ac:dyDescent="0.25">
      <c r="D45" s="2" t="s">
        <v>751</v>
      </c>
      <c r="E45" s="20">
        <v>-634.52300000000002</v>
      </c>
    </row>
    <row r="46" spans="4:5" x14ac:dyDescent="0.25">
      <c r="D46" s="2" t="s">
        <v>883</v>
      </c>
      <c r="E46" s="20">
        <v>-622.47810000000004</v>
      </c>
    </row>
    <row r="47" spans="4:5" x14ac:dyDescent="0.25">
      <c r="D47" s="2" t="s">
        <v>763</v>
      </c>
      <c r="E47" s="20">
        <v>-610.7106</v>
      </c>
    </row>
    <row r="48" spans="4:5" x14ac:dyDescent="0.25">
      <c r="D48" s="2" t="s">
        <v>705</v>
      </c>
      <c r="E48" s="20">
        <v>-598.91420000000005</v>
      </c>
    </row>
    <row r="49" spans="4:5" x14ac:dyDescent="0.25">
      <c r="D49" s="2" t="s">
        <v>754</v>
      </c>
      <c r="E49" s="20">
        <v>-585.62829999999997</v>
      </c>
    </row>
    <row r="50" spans="4:5" x14ac:dyDescent="0.25">
      <c r="D50" s="2" t="s">
        <v>834</v>
      </c>
      <c r="E50" s="20">
        <v>-575.19470000000001</v>
      </c>
    </row>
    <row r="51" spans="4:5" x14ac:dyDescent="0.25">
      <c r="D51" s="2" t="s">
        <v>785</v>
      </c>
      <c r="E51" s="20">
        <v>-543.26819999999998</v>
      </c>
    </row>
    <row r="52" spans="4:5" x14ac:dyDescent="0.25">
      <c r="D52" s="2" t="s">
        <v>829</v>
      </c>
      <c r="E52" s="20">
        <v>-540.24009999999998</v>
      </c>
    </row>
    <row r="53" spans="4:5" x14ac:dyDescent="0.25">
      <c r="D53" s="2" t="s">
        <v>731</v>
      </c>
      <c r="E53" s="20">
        <v>-528.88</v>
      </c>
    </row>
    <row r="54" spans="4:5" x14ac:dyDescent="0.25">
      <c r="D54" s="2" t="s">
        <v>894</v>
      </c>
      <c r="E54" s="20">
        <v>-523.21220000000005</v>
      </c>
    </row>
    <row r="55" spans="4:5" x14ac:dyDescent="0.25">
      <c r="D55" s="2" t="s">
        <v>902</v>
      </c>
      <c r="E55" s="20">
        <v>-515.87279999999998</v>
      </c>
    </row>
    <row r="56" spans="4:5" x14ac:dyDescent="0.25">
      <c r="D56" s="2" t="s">
        <v>678</v>
      </c>
      <c r="E56" s="20">
        <v>-507.70949999999999</v>
      </c>
    </row>
    <row r="57" spans="4:5" x14ac:dyDescent="0.25">
      <c r="D57" s="2" t="s">
        <v>786</v>
      </c>
      <c r="E57" s="20">
        <v>-507.6062</v>
      </c>
    </row>
    <row r="58" spans="4:5" x14ac:dyDescent="0.25">
      <c r="D58" s="2" t="s">
        <v>739</v>
      </c>
      <c r="E58" s="20">
        <v>-504.697</v>
      </c>
    </row>
    <row r="59" spans="4:5" x14ac:dyDescent="0.25">
      <c r="D59" s="2" t="s">
        <v>843</v>
      </c>
      <c r="E59" s="20">
        <v>-500.2688</v>
      </c>
    </row>
    <row r="60" spans="4:5" x14ac:dyDescent="0.25">
      <c r="D60" s="2" t="s">
        <v>848</v>
      </c>
      <c r="E60" s="20">
        <v>-472.78440000000001</v>
      </c>
    </row>
    <row r="61" spans="4:5" x14ac:dyDescent="0.25">
      <c r="D61" s="2" t="s">
        <v>691</v>
      </c>
      <c r="E61" s="20">
        <v>-450.93459999999999</v>
      </c>
    </row>
    <row r="62" spans="4:5" x14ac:dyDescent="0.25">
      <c r="D62" s="2" t="s">
        <v>892</v>
      </c>
      <c r="E62" s="20">
        <v>-448.2287</v>
      </c>
    </row>
    <row r="63" spans="4:5" x14ac:dyDescent="0.25">
      <c r="D63" s="2" t="s">
        <v>792</v>
      </c>
      <c r="E63" s="20">
        <v>-418.04610000000002</v>
      </c>
    </row>
    <row r="64" spans="4:5" x14ac:dyDescent="0.25">
      <c r="D64" s="2" t="s">
        <v>896</v>
      </c>
      <c r="E64" s="20">
        <v>-385.46339999999998</v>
      </c>
    </row>
    <row r="65" spans="4:5" x14ac:dyDescent="0.25">
      <c r="D65" s="2" t="s">
        <v>876</v>
      </c>
      <c r="E65" s="20">
        <v>-385.17090000000002</v>
      </c>
    </row>
    <row r="66" spans="4:5" x14ac:dyDescent="0.25">
      <c r="D66" s="2" t="s">
        <v>877</v>
      </c>
      <c r="E66" s="20">
        <v>-383.24619999999999</v>
      </c>
    </row>
    <row r="67" spans="4:5" x14ac:dyDescent="0.25">
      <c r="D67" s="2" t="s">
        <v>882</v>
      </c>
      <c r="E67" s="20">
        <v>-376.21210000000002</v>
      </c>
    </row>
    <row r="68" spans="4:5" x14ac:dyDescent="0.25">
      <c r="D68" s="2" t="s">
        <v>864</v>
      </c>
      <c r="E68" s="20">
        <v>-368.34320000000002</v>
      </c>
    </row>
    <row r="69" spans="4:5" x14ac:dyDescent="0.25">
      <c r="D69" s="2" t="s">
        <v>673</v>
      </c>
      <c r="E69" s="20">
        <v>-359.5675</v>
      </c>
    </row>
    <row r="70" spans="4:5" x14ac:dyDescent="0.25">
      <c r="D70" s="2" t="s">
        <v>875</v>
      </c>
      <c r="E70" s="20">
        <v>-347.8338</v>
      </c>
    </row>
    <row r="71" spans="4:5" x14ac:dyDescent="0.25">
      <c r="D71" s="2" t="s">
        <v>770</v>
      </c>
      <c r="E71" s="20">
        <v>-345.62909999999999</v>
      </c>
    </row>
    <row r="72" spans="4:5" x14ac:dyDescent="0.25">
      <c r="D72" s="2" t="s">
        <v>748</v>
      </c>
      <c r="E72" s="20">
        <v>-337.80040000000002</v>
      </c>
    </row>
    <row r="73" spans="4:5" x14ac:dyDescent="0.25">
      <c r="D73" s="2" t="s">
        <v>831</v>
      </c>
      <c r="E73" s="20">
        <v>-312.06139999999999</v>
      </c>
    </row>
    <row r="74" spans="4:5" x14ac:dyDescent="0.25">
      <c r="D74" s="2" t="s">
        <v>742</v>
      </c>
      <c r="E74" s="20">
        <v>-295.03280000000001</v>
      </c>
    </row>
    <row r="75" spans="4:5" x14ac:dyDescent="0.25">
      <c r="D75" s="2" t="s">
        <v>868</v>
      </c>
      <c r="E75" s="20">
        <v>-288.70069999999998</v>
      </c>
    </row>
    <row r="76" spans="4:5" x14ac:dyDescent="0.25">
      <c r="D76" s="2" t="s">
        <v>736</v>
      </c>
      <c r="E76" s="20">
        <v>-284.74740000000003</v>
      </c>
    </row>
    <row r="77" spans="4:5" x14ac:dyDescent="0.25">
      <c r="D77" s="2" t="s">
        <v>853</v>
      </c>
      <c r="E77" s="20">
        <v>-280.93279999999999</v>
      </c>
    </row>
    <row r="78" spans="4:5" x14ac:dyDescent="0.25">
      <c r="D78" s="2" t="s">
        <v>779</v>
      </c>
      <c r="E78" s="20">
        <v>-272.89800000000002</v>
      </c>
    </row>
    <row r="79" spans="4:5" x14ac:dyDescent="0.25">
      <c r="D79" s="2" t="s">
        <v>750</v>
      </c>
      <c r="E79" s="20">
        <v>-272.27519999999998</v>
      </c>
    </row>
    <row r="80" spans="4:5" x14ac:dyDescent="0.25">
      <c r="D80" s="2" t="s">
        <v>762</v>
      </c>
      <c r="E80" s="20">
        <v>-265.59199999999998</v>
      </c>
    </row>
    <row r="81" spans="4:5" x14ac:dyDescent="0.25">
      <c r="D81" s="2" t="s">
        <v>900</v>
      </c>
      <c r="E81" s="20">
        <v>-264.92079999999999</v>
      </c>
    </row>
    <row r="82" spans="4:5" x14ac:dyDescent="0.25">
      <c r="D82" s="2" t="s">
        <v>887</v>
      </c>
      <c r="E82" s="20">
        <v>-261.88639999999998</v>
      </c>
    </row>
    <row r="83" spans="4:5" x14ac:dyDescent="0.25">
      <c r="D83" s="2" t="s">
        <v>816</v>
      </c>
      <c r="E83" s="20">
        <v>-251.34649999999999</v>
      </c>
    </row>
    <row r="84" spans="4:5" x14ac:dyDescent="0.25">
      <c r="D84" s="2" t="s">
        <v>676</v>
      </c>
      <c r="E84" s="20">
        <v>-249.4556</v>
      </c>
    </row>
    <row r="85" spans="4:5" x14ac:dyDescent="0.25">
      <c r="D85" s="2" t="s">
        <v>759</v>
      </c>
      <c r="E85" s="20">
        <v>-248.1456</v>
      </c>
    </row>
    <row r="86" spans="4:5" x14ac:dyDescent="0.25">
      <c r="D86" s="2" t="s">
        <v>802</v>
      </c>
      <c r="E86" s="20">
        <v>-238.26429999999999</v>
      </c>
    </row>
    <row r="87" spans="4:5" x14ac:dyDescent="0.25">
      <c r="D87" s="2" t="s">
        <v>840</v>
      </c>
      <c r="E87" s="20">
        <v>-237.55279999999999</v>
      </c>
    </row>
    <row r="88" spans="4:5" x14ac:dyDescent="0.25">
      <c r="D88" s="2" t="s">
        <v>854</v>
      </c>
      <c r="E88" s="20">
        <v>-235.7724</v>
      </c>
    </row>
    <row r="89" spans="4:5" x14ac:dyDescent="0.25">
      <c r="D89" s="2" t="s">
        <v>832</v>
      </c>
      <c r="E89" s="20">
        <v>-230.1824</v>
      </c>
    </row>
    <row r="90" spans="4:5" x14ac:dyDescent="0.25">
      <c r="D90" s="2" t="s">
        <v>857</v>
      </c>
      <c r="E90" s="20">
        <v>-227.53540000000001</v>
      </c>
    </row>
    <row r="91" spans="4:5" x14ac:dyDescent="0.25">
      <c r="D91" s="2" t="s">
        <v>839</v>
      </c>
      <c r="E91" s="20">
        <v>-227.40430000000001</v>
      </c>
    </row>
    <row r="92" spans="4:5" x14ac:dyDescent="0.25">
      <c r="D92" s="2" t="s">
        <v>743</v>
      </c>
      <c r="E92" s="20">
        <v>-221.07210000000001</v>
      </c>
    </row>
    <row r="93" spans="4:5" x14ac:dyDescent="0.25">
      <c r="D93" s="2" t="s">
        <v>749</v>
      </c>
      <c r="E93" s="20">
        <v>-218.66200000000001</v>
      </c>
    </row>
    <row r="94" spans="4:5" x14ac:dyDescent="0.25">
      <c r="D94" s="2" t="s">
        <v>699</v>
      </c>
      <c r="E94" s="20">
        <v>-213.7116</v>
      </c>
    </row>
    <row r="95" spans="4:5" x14ac:dyDescent="0.25">
      <c r="D95" s="2" t="s">
        <v>806</v>
      </c>
      <c r="E95" s="20">
        <v>-204.7876</v>
      </c>
    </row>
    <row r="96" spans="4:5" x14ac:dyDescent="0.25">
      <c r="D96" s="2" t="s">
        <v>726</v>
      </c>
      <c r="E96" s="20">
        <v>-201.94380000000001</v>
      </c>
    </row>
    <row r="97" spans="4:5" x14ac:dyDescent="0.25">
      <c r="D97" s="2" t="s">
        <v>772</v>
      </c>
      <c r="E97" s="20">
        <v>-195.55500000000001</v>
      </c>
    </row>
    <row r="98" spans="4:5" x14ac:dyDescent="0.25">
      <c r="D98" s="2" t="s">
        <v>778</v>
      </c>
      <c r="E98" s="20">
        <v>-194.91560000000001</v>
      </c>
    </row>
    <row r="99" spans="4:5" x14ac:dyDescent="0.25">
      <c r="D99" s="2" t="s">
        <v>701</v>
      </c>
      <c r="E99" s="20">
        <v>-184.8366</v>
      </c>
    </row>
    <row r="100" spans="4:5" x14ac:dyDescent="0.25">
      <c r="D100" s="2" t="s">
        <v>706</v>
      </c>
      <c r="E100" s="20">
        <v>-182.352</v>
      </c>
    </row>
    <row r="101" spans="4:5" x14ac:dyDescent="0.25">
      <c r="D101" s="2" t="s">
        <v>837</v>
      </c>
      <c r="E101" s="20">
        <v>-176.85830000000001</v>
      </c>
    </row>
    <row r="102" spans="4:5" x14ac:dyDescent="0.25">
      <c r="D102" s="2" t="s">
        <v>788</v>
      </c>
      <c r="E102" s="20">
        <v>-165.07210000000001</v>
      </c>
    </row>
    <row r="103" spans="4:5" x14ac:dyDescent="0.25">
      <c r="D103" s="2" t="s">
        <v>824</v>
      </c>
      <c r="E103" s="20">
        <v>-153.34559999999999</v>
      </c>
    </row>
    <row r="104" spans="4:5" x14ac:dyDescent="0.25">
      <c r="D104" s="2" t="s">
        <v>755</v>
      </c>
      <c r="E104" s="20">
        <v>-151.9854</v>
      </c>
    </row>
    <row r="105" spans="4:5" x14ac:dyDescent="0.25">
      <c r="D105" s="2" t="s">
        <v>696</v>
      </c>
      <c r="E105" s="20">
        <v>-149.64439999999999</v>
      </c>
    </row>
    <row r="106" spans="4:5" x14ac:dyDescent="0.25">
      <c r="D106" s="2" t="s">
        <v>761</v>
      </c>
      <c r="E106" s="20">
        <v>-148.02619999999999</v>
      </c>
    </row>
    <row r="107" spans="4:5" x14ac:dyDescent="0.25">
      <c r="D107" s="2" t="s">
        <v>856</v>
      </c>
      <c r="E107" s="20">
        <v>-147.96299999999999</v>
      </c>
    </row>
    <row r="108" spans="4:5" x14ac:dyDescent="0.25">
      <c r="D108" s="2" t="s">
        <v>758</v>
      </c>
      <c r="E108" s="20">
        <v>-146.12559999999999</v>
      </c>
    </row>
    <row r="109" spans="4:5" x14ac:dyDescent="0.25">
      <c r="D109" s="2" t="s">
        <v>881</v>
      </c>
      <c r="E109" s="20">
        <v>-137.7731</v>
      </c>
    </row>
    <row r="110" spans="4:5" x14ac:dyDescent="0.25">
      <c r="D110" s="2" t="s">
        <v>717</v>
      </c>
      <c r="E110" s="20">
        <v>-128.01599999999999</v>
      </c>
    </row>
    <row r="111" spans="4:5" x14ac:dyDescent="0.25">
      <c r="D111" s="2" t="s">
        <v>901</v>
      </c>
      <c r="E111" s="20">
        <v>-125.9434</v>
      </c>
    </row>
    <row r="112" spans="4:5" x14ac:dyDescent="0.25">
      <c r="D112" s="2" t="s">
        <v>746</v>
      </c>
      <c r="E112" s="20">
        <v>-116.13679999999999</v>
      </c>
    </row>
    <row r="113" spans="4:5" x14ac:dyDescent="0.25">
      <c r="D113" s="2" t="s">
        <v>844</v>
      </c>
      <c r="E113" s="20">
        <v>-113.6262</v>
      </c>
    </row>
    <row r="114" spans="4:5" x14ac:dyDescent="0.25">
      <c r="D114" s="2" t="s">
        <v>820</v>
      </c>
      <c r="E114" s="20">
        <v>-110.0232</v>
      </c>
    </row>
    <row r="115" spans="4:5" x14ac:dyDescent="0.25">
      <c r="D115" s="2" t="s">
        <v>821</v>
      </c>
      <c r="E115" s="20">
        <v>-109.5822</v>
      </c>
    </row>
    <row r="116" spans="4:5" x14ac:dyDescent="0.25">
      <c r="D116" s="2" t="s">
        <v>738</v>
      </c>
      <c r="E116" s="20">
        <v>-105.3164</v>
      </c>
    </row>
    <row r="117" spans="4:5" x14ac:dyDescent="0.25">
      <c r="D117" s="2" t="s">
        <v>791</v>
      </c>
      <c r="E117" s="20">
        <v>-98.8018</v>
      </c>
    </row>
    <row r="118" spans="4:5" x14ac:dyDescent="0.25">
      <c r="D118" s="2" t="s">
        <v>704</v>
      </c>
      <c r="E118" s="20">
        <v>-98.634200000000007</v>
      </c>
    </row>
    <row r="119" spans="4:5" x14ac:dyDescent="0.25">
      <c r="D119" s="2" t="s">
        <v>845</v>
      </c>
      <c r="E119" s="20">
        <v>-97.739400000000003</v>
      </c>
    </row>
    <row r="120" spans="4:5" x14ac:dyDescent="0.25">
      <c r="D120" s="2" t="s">
        <v>873</v>
      </c>
      <c r="E120" s="20">
        <v>-97.601699999999994</v>
      </c>
    </row>
    <row r="121" spans="4:5" x14ac:dyDescent="0.25">
      <c r="D121" s="2" t="s">
        <v>823</v>
      </c>
      <c r="E121" s="20">
        <v>-97.275700000000001</v>
      </c>
    </row>
    <row r="122" spans="4:5" x14ac:dyDescent="0.25">
      <c r="D122" s="2" t="s">
        <v>710</v>
      </c>
      <c r="E122" s="20">
        <v>-94.727500000000006</v>
      </c>
    </row>
    <row r="123" spans="4:5" x14ac:dyDescent="0.25">
      <c r="D123" s="2" t="s">
        <v>810</v>
      </c>
      <c r="E123" s="20">
        <v>-93.139799999999994</v>
      </c>
    </row>
    <row r="124" spans="4:5" x14ac:dyDescent="0.25">
      <c r="D124" s="2" t="s">
        <v>789</v>
      </c>
      <c r="E124" s="20">
        <v>-91.508200000000002</v>
      </c>
    </row>
    <row r="125" spans="4:5" x14ac:dyDescent="0.25">
      <c r="D125" s="2" t="s">
        <v>808</v>
      </c>
      <c r="E125" s="20">
        <v>-91.0976</v>
      </c>
    </row>
    <row r="126" spans="4:5" x14ac:dyDescent="0.25">
      <c r="D126" s="2" t="s">
        <v>825</v>
      </c>
      <c r="E126" s="20">
        <v>-90.8322</v>
      </c>
    </row>
    <row r="127" spans="4:5" x14ac:dyDescent="0.25">
      <c r="D127" s="2" t="s">
        <v>760</v>
      </c>
      <c r="E127" s="20">
        <v>-89.931200000000004</v>
      </c>
    </row>
    <row r="128" spans="4:5" x14ac:dyDescent="0.25">
      <c r="D128" s="2" t="s">
        <v>897</v>
      </c>
      <c r="E128" s="20">
        <v>-88.521900000000002</v>
      </c>
    </row>
    <row r="129" spans="4:5" x14ac:dyDescent="0.25">
      <c r="D129" s="2" t="s">
        <v>799</v>
      </c>
      <c r="E129" s="20">
        <v>-81.3065</v>
      </c>
    </row>
    <row r="130" spans="4:5" x14ac:dyDescent="0.25">
      <c r="D130" s="2" t="s">
        <v>730</v>
      </c>
      <c r="E130" s="20">
        <v>-76.606200000000001</v>
      </c>
    </row>
    <row r="131" spans="4:5" x14ac:dyDescent="0.25">
      <c r="D131" s="2" t="s">
        <v>846</v>
      </c>
      <c r="E131" s="20">
        <v>-76.011600000000001</v>
      </c>
    </row>
    <row r="132" spans="4:5" x14ac:dyDescent="0.25">
      <c r="D132" s="2" t="s">
        <v>747</v>
      </c>
      <c r="E132" s="20">
        <v>-75.004800000000003</v>
      </c>
    </row>
    <row r="133" spans="4:5" x14ac:dyDescent="0.25">
      <c r="D133" s="2" t="s">
        <v>725</v>
      </c>
      <c r="E133" s="20">
        <v>-70.546000000000006</v>
      </c>
    </row>
    <row r="134" spans="4:5" x14ac:dyDescent="0.25">
      <c r="D134" s="2" t="s">
        <v>862</v>
      </c>
      <c r="E134" s="20">
        <v>-70.307400000000001</v>
      </c>
    </row>
    <row r="135" spans="4:5" x14ac:dyDescent="0.25">
      <c r="D135" s="2" t="s">
        <v>781</v>
      </c>
      <c r="E135" s="20">
        <v>-69.525400000000005</v>
      </c>
    </row>
    <row r="136" spans="4:5" x14ac:dyDescent="0.25">
      <c r="D136" s="2" t="s">
        <v>729</v>
      </c>
      <c r="E136" s="20">
        <v>-69.395200000000003</v>
      </c>
    </row>
    <row r="137" spans="4:5" x14ac:dyDescent="0.25">
      <c r="D137" s="2" t="s">
        <v>768</v>
      </c>
      <c r="E137" s="20">
        <v>-65.544600000000003</v>
      </c>
    </row>
    <row r="138" spans="4:5" x14ac:dyDescent="0.25">
      <c r="D138" s="2" t="s">
        <v>709</v>
      </c>
      <c r="E138" s="20">
        <v>-61.304099999999998</v>
      </c>
    </row>
    <row r="139" spans="4:5" x14ac:dyDescent="0.25">
      <c r="D139" s="2" t="s">
        <v>712</v>
      </c>
      <c r="E139" s="20">
        <v>-59.835599999999999</v>
      </c>
    </row>
    <row r="140" spans="4:5" x14ac:dyDescent="0.25">
      <c r="D140" s="2" t="s">
        <v>865</v>
      </c>
      <c r="E140" s="20">
        <v>-58.553199999999997</v>
      </c>
    </row>
    <row r="141" spans="4:5" x14ac:dyDescent="0.25">
      <c r="D141" s="2" t="s">
        <v>707</v>
      </c>
      <c r="E141" s="20">
        <v>-57.652900000000002</v>
      </c>
    </row>
    <row r="142" spans="4:5" x14ac:dyDescent="0.25">
      <c r="D142" s="2" t="s">
        <v>878</v>
      </c>
      <c r="E142" s="20">
        <v>-56.01</v>
      </c>
    </row>
    <row r="143" spans="4:5" x14ac:dyDescent="0.25">
      <c r="D143" s="2" t="s">
        <v>874</v>
      </c>
      <c r="E143" s="20">
        <v>-54.320399999999999</v>
      </c>
    </row>
    <row r="144" spans="4:5" x14ac:dyDescent="0.25">
      <c r="D144" s="2" t="s">
        <v>753</v>
      </c>
      <c r="E144" s="20">
        <v>-52.958399999999997</v>
      </c>
    </row>
    <row r="145" spans="4:5" x14ac:dyDescent="0.25">
      <c r="D145" s="2" t="s">
        <v>884</v>
      </c>
      <c r="E145" s="20">
        <v>-51.150100000000002</v>
      </c>
    </row>
    <row r="146" spans="4:5" x14ac:dyDescent="0.25">
      <c r="D146" s="2" t="s">
        <v>700</v>
      </c>
      <c r="E146" s="20">
        <v>-50.097999999999999</v>
      </c>
    </row>
    <row r="147" spans="4:5" x14ac:dyDescent="0.25">
      <c r="D147" s="2" t="s">
        <v>790</v>
      </c>
      <c r="E147" s="20">
        <v>-47.303400000000003</v>
      </c>
    </row>
    <row r="148" spans="4:5" x14ac:dyDescent="0.25">
      <c r="D148" s="2" t="s">
        <v>716</v>
      </c>
      <c r="E148" s="20">
        <v>-47.1798</v>
      </c>
    </row>
    <row r="149" spans="4:5" x14ac:dyDescent="0.25">
      <c r="D149" s="2" t="s">
        <v>826</v>
      </c>
      <c r="E149" s="20">
        <v>-46.137</v>
      </c>
    </row>
    <row r="150" spans="4:5" x14ac:dyDescent="0.25">
      <c r="D150" s="2" t="s">
        <v>675</v>
      </c>
      <c r="E150" s="20">
        <v>-45.255899999999997</v>
      </c>
    </row>
    <row r="151" spans="4:5" x14ac:dyDescent="0.25">
      <c r="D151" s="2" t="s">
        <v>833</v>
      </c>
      <c r="E151" s="20">
        <v>-41.766599999999997</v>
      </c>
    </row>
    <row r="152" spans="4:5" x14ac:dyDescent="0.25">
      <c r="D152" s="2" t="s">
        <v>713</v>
      </c>
      <c r="E152" s="20">
        <v>-41.0608</v>
      </c>
    </row>
    <row r="153" spans="4:5" x14ac:dyDescent="0.25">
      <c r="D153" s="2" t="s">
        <v>867</v>
      </c>
      <c r="E153" s="20">
        <v>-40.195999999999998</v>
      </c>
    </row>
    <row r="154" spans="4:5" x14ac:dyDescent="0.25">
      <c r="D154" s="2" t="s">
        <v>757</v>
      </c>
      <c r="E154" s="20">
        <v>-39.564</v>
      </c>
    </row>
    <row r="155" spans="4:5" x14ac:dyDescent="0.25">
      <c r="D155" s="2" t="s">
        <v>798</v>
      </c>
      <c r="E155" s="20">
        <v>-38.704000000000001</v>
      </c>
    </row>
    <row r="156" spans="4:5" x14ac:dyDescent="0.25">
      <c r="D156" s="2" t="s">
        <v>769</v>
      </c>
      <c r="E156" s="20">
        <v>-38.211599999999997</v>
      </c>
    </row>
    <row r="157" spans="4:5" x14ac:dyDescent="0.25">
      <c r="D157" s="2" t="s">
        <v>898</v>
      </c>
      <c r="E157" s="20">
        <v>-38.194800000000001</v>
      </c>
    </row>
    <row r="158" spans="4:5" x14ac:dyDescent="0.25">
      <c r="D158" s="2" t="s">
        <v>688</v>
      </c>
      <c r="E158" s="20">
        <v>-37.831600000000002</v>
      </c>
    </row>
    <row r="159" spans="4:5" x14ac:dyDescent="0.25">
      <c r="D159" s="2" t="s">
        <v>852</v>
      </c>
      <c r="E159" s="20">
        <v>-37.013199999999998</v>
      </c>
    </row>
    <row r="160" spans="4:5" x14ac:dyDescent="0.25">
      <c r="D160" s="2" t="s">
        <v>782</v>
      </c>
      <c r="E160" s="20">
        <v>-35.9925</v>
      </c>
    </row>
    <row r="161" spans="4:5" x14ac:dyDescent="0.25">
      <c r="D161" s="2" t="s">
        <v>721</v>
      </c>
      <c r="E161" s="20">
        <v>-32.929200000000002</v>
      </c>
    </row>
    <row r="162" spans="4:5" x14ac:dyDescent="0.25">
      <c r="D162" s="2" t="s">
        <v>784</v>
      </c>
      <c r="E162" s="20">
        <v>-32.527200000000001</v>
      </c>
    </row>
    <row r="163" spans="4:5" x14ac:dyDescent="0.25">
      <c r="D163" s="2" t="s">
        <v>863</v>
      </c>
      <c r="E163" s="20">
        <v>-32.079599999999999</v>
      </c>
    </row>
    <row r="164" spans="4:5" x14ac:dyDescent="0.25">
      <c r="D164" s="2" t="s">
        <v>679</v>
      </c>
      <c r="E164" s="20">
        <v>-31.843</v>
      </c>
    </row>
    <row r="165" spans="4:5" x14ac:dyDescent="0.25">
      <c r="D165" s="2" t="s">
        <v>893</v>
      </c>
      <c r="E165" s="20">
        <v>-31.372199999999999</v>
      </c>
    </row>
    <row r="166" spans="4:5" x14ac:dyDescent="0.25">
      <c r="D166" s="2" t="s">
        <v>680</v>
      </c>
      <c r="E166" s="20">
        <v>-30.700800000000001</v>
      </c>
    </row>
    <row r="167" spans="4:5" x14ac:dyDescent="0.25">
      <c r="D167" s="2" t="s">
        <v>764</v>
      </c>
      <c r="E167" s="20">
        <v>-30.642399999999999</v>
      </c>
    </row>
    <row r="168" spans="4:5" x14ac:dyDescent="0.25">
      <c r="D168" s="2" t="s">
        <v>693</v>
      </c>
      <c r="E168" s="20">
        <v>-30.021799999999999</v>
      </c>
    </row>
    <row r="169" spans="4:5" x14ac:dyDescent="0.25">
      <c r="D169" s="2" t="s">
        <v>695</v>
      </c>
      <c r="E169" s="20">
        <v>-29.94</v>
      </c>
    </row>
    <row r="170" spans="4:5" x14ac:dyDescent="0.25">
      <c r="D170" s="2" t="s">
        <v>812</v>
      </c>
      <c r="E170" s="20">
        <v>-28.2744</v>
      </c>
    </row>
    <row r="171" spans="4:5" x14ac:dyDescent="0.25">
      <c r="D171" s="2" t="s">
        <v>849</v>
      </c>
      <c r="E171" s="20">
        <v>-28.224</v>
      </c>
    </row>
    <row r="172" spans="4:5" x14ac:dyDescent="0.25">
      <c r="D172" s="2" t="s">
        <v>692</v>
      </c>
      <c r="E172" s="20">
        <v>-26.623999999999999</v>
      </c>
    </row>
    <row r="173" spans="4:5" x14ac:dyDescent="0.25">
      <c r="D173" s="2" t="s">
        <v>861</v>
      </c>
      <c r="E173" s="20">
        <v>-26.102799999999998</v>
      </c>
    </row>
    <row r="174" spans="4:5" x14ac:dyDescent="0.25">
      <c r="D174" s="2" t="s">
        <v>899</v>
      </c>
      <c r="E174" s="20">
        <v>-25.7959</v>
      </c>
    </row>
    <row r="175" spans="4:5" x14ac:dyDescent="0.25">
      <c r="D175" s="2" t="s">
        <v>687</v>
      </c>
      <c r="E175" s="20">
        <v>-23.937200000000001</v>
      </c>
    </row>
    <row r="176" spans="4:5" x14ac:dyDescent="0.25">
      <c r="D176" s="2" t="s">
        <v>698</v>
      </c>
      <c r="E176" s="20">
        <v>-23.900600000000001</v>
      </c>
    </row>
    <row r="177" spans="4:5" x14ac:dyDescent="0.25">
      <c r="D177" s="2" t="s">
        <v>871</v>
      </c>
      <c r="E177" s="20">
        <v>-22.970099999999999</v>
      </c>
    </row>
    <row r="178" spans="4:5" x14ac:dyDescent="0.25">
      <c r="D178" s="2" t="s">
        <v>689</v>
      </c>
      <c r="E178" s="20">
        <v>-22.512</v>
      </c>
    </row>
    <row r="179" spans="4:5" x14ac:dyDescent="0.25">
      <c r="D179" s="2" t="s">
        <v>885</v>
      </c>
      <c r="E179" s="20">
        <v>-21.712199999999999</v>
      </c>
    </row>
    <row r="180" spans="4:5" x14ac:dyDescent="0.25">
      <c r="D180" s="2" t="s">
        <v>815</v>
      </c>
      <c r="E180" s="20">
        <v>-21.472000000000001</v>
      </c>
    </row>
    <row r="181" spans="4:5" x14ac:dyDescent="0.25">
      <c r="D181" s="2" t="s">
        <v>766</v>
      </c>
      <c r="E181" s="20">
        <v>-21.470400000000001</v>
      </c>
    </row>
    <row r="182" spans="4:5" x14ac:dyDescent="0.25">
      <c r="D182" s="2" t="s">
        <v>697</v>
      </c>
      <c r="E182" s="20">
        <v>-20.683</v>
      </c>
    </row>
    <row r="183" spans="4:5" x14ac:dyDescent="0.25">
      <c r="D183" s="2" t="s">
        <v>801</v>
      </c>
      <c r="E183" s="20">
        <v>-20.552399999999999</v>
      </c>
    </row>
    <row r="184" spans="4:5" x14ac:dyDescent="0.25">
      <c r="D184" s="2" t="s">
        <v>835</v>
      </c>
      <c r="E184" s="20">
        <v>-19.918399999999998</v>
      </c>
    </row>
    <row r="185" spans="4:5" x14ac:dyDescent="0.25">
      <c r="D185" s="2" t="s">
        <v>793</v>
      </c>
      <c r="E185" s="20">
        <v>-19.5276</v>
      </c>
    </row>
    <row r="186" spans="4:5" x14ac:dyDescent="0.25">
      <c r="D186" s="2" t="s">
        <v>774</v>
      </c>
      <c r="E186" s="20">
        <v>-19.097999999999999</v>
      </c>
    </row>
    <row r="187" spans="4:5" x14ac:dyDescent="0.25">
      <c r="D187" s="2" t="s">
        <v>870</v>
      </c>
      <c r="E187" s="20">
        <v>-18.927399999999999</v>
      </c>
    </row>
    <row r="188" spans="4:5" x14ac:dyDescent="0.25">
      <c r="D188" s="2" t="s">
        <v>756</v>
      </c>
      <c r="E188" s="20">
        <v>-18.801600000000001</v>
      </c>
    </row>
    <row r="189" spans="4:5" x14ac:dyDescent="0.25">
      <c r="D189" s="2" t="s">
        <v>836</v>
      </c>
      <c r="E189" s="20">
        <v>-18.526199999999999</v>
      </c>
    </row>
    <row r="190" spans="4:5" x14ac:dyDescent="0.25">
      <c r="D190" s="2" t="s">
        <v>855</v>
      </c>
      <c r="E190" s="20">
        <v>-18.146999999999998</v>
      </c>
    </row>
    <row r="191" spans="4:5" x14ac:dyDescent="0.25">
      <c r="D191" s="2" t="s">
        <v>724</v>
      </c>
      <c r="E191" s="20">
        <v>-17.816400000000002</v>
      </c>
    </row>
    <row r="192" spans="4:5" x14ac:dyDescent="0.25">
      <c r="D192" s="2" t="s">
        <v>685</v>
      </c>
      <c r="E192" s="20">
        <v>-16.614000000000001</v>
      </c>
    </row>
    <row r="193" spans="4:5" x14ac:dyDescent="0.25">
      <c r="D193" s="2" t="s">
        <v>682</v>
      </c>
      <c r="E193" s="20">
        <v>-16.5366</v>
      </c>
    </row>
    <row r="194" spans="4:5" x14ac:dyDescent="0.25">
      <c r="D194" s="2" t="s">
        <v>859</v>
      </c>
      <c r="E194" s="20">
        <v>-14.770799999999999</v>
      </c>
    </row>
    <row r="195" spans="4:5" x14ac:dyDescent="0.25">
      <c r="D195" s="2" t="s">
        <v>767</v>
      </c>
      <c r="E195" s="20">
        <v>-14.196</v>
      </c>
    </row>
    <row r="196" spans="4:5" x14ac:dyDescent="0.25">
      <c r="D196" s="2" t="s">
        <v>727</v>
      </c>
      <c r="E196" s="20">
        <v>-13.827999999999999</v>
      </c>
    </row>
    <row r="197" spans="4:5" x14ac:dyDescent="0.25">
      <c r="D197" s="2" t="s">
        <v>686</v>
      </c>
      <c r="E197" s="20">
        <v>-13.797599999999999</v>
      </c>
    </row>
    <row r="198" spans="4:5" x14ac:dyDescent="0.25">
      <c r="D198" s="2" t="s">
        <v>851</v>
      </c>
      <c r="E198" s="20">
        <v>-12.912599999999999</v>
      </c>
    </row>
    <row r="199" spans="4:5" x14ac:dyDescent="0.25">
      <c r="D199" s="2" t="s">
        <v>745</v>
      </c>
      <c r="E199" s="20">
        <v>-12.6882</v>
      </c>
    </row>
    <row r="200" spans="4:5" x14ac:dyDescent="0.25">
      <c r="D200" s="2" t="s">
        <v>830</v>
      </c>
      <c r="E200" s="20">
        <v>-12.5664</v>
      </c>
    </row>
    <row r="201" spans="4:5" x14ac:dyDescent="0.25">
      <c r="D201" s="2" t="s">
        <v>814</v>
      </c>
      <c r="E201" s="20">
        <v>-12.098000000000001</v>
      </c>
    </row>
    <row r="202" spans="4:5" x14ac:dyDescent="0.25">
      <c r="D202" s="2" t="s">
        <v>872</v>
      </c>
      <c r="E202" s="20">
        <v>-11.827199999999999</v>
      </c>
    </row>
    <row r="203" spans="4:5" x14ac:dyDescent="0.25">
      <c r="D203" s="2" t="s">
        <v>732</v>
      </c>
      <c r="E203" s="20">
        <v>-10.385999999999999</v>
      </c>
    </row>
    <row r="204" spans="4:5" x14ac:dyDescent="0.25">
      <c r="D204" s="2" t="s">
        <v>811</v>
      </c>
      <c r="E204" s="20">
        <v>-9.5549999999999997</v>
      </c>
    </row>
    <row r="205" spans="4:5" x14ac:dyDescent="0.25">
      <c r="D205" s="2" t="s">
        <v>888</v>
      </c>
      <c r="E205" s="20">
        <v>-8.9152000000000005</v>
      </c>
    </row>
    <row r="206" spans="4:5" x14ac:dyDescent="0.25">
      <c r="D206" s="2" t="s">
        <v>773</v>
      </c>
      <c r="E206" s="20">
        <v>-8.1059999999999999</v>
      </c>
    </row>
    <row r="207" spans="4:5" x14ac:dyDescent="0.25">
      <c r="D207" s="2" t="s">
        <v>827</v>
      </c>
      <c r="E207" s="20">
        <v>-7.4244000000000003</v>
      </c>
    </row>
    <row r="208" spans="4:5" x14ac:dyDescent="0.25">
      <c r="D208" s="2" t="s">
        <v>803</v>
      </c>
      <c r="E208" s="20">
        <v>-6.8334000000000001</v>
      </c>
    </row>
    <row r="209" spans="4:5" x14ac:dyDescent="0.25">
      <c r="D209" s="2" t="s">
        <v>703</v>
      </c>
      <c r="E209" s="20">
        <v>-6.0979999999999999</v>
      </c>
    </row>
    <row r="210" spans="4:5" x14ac:dyDescent="0.25">
      <c r="D210" s="2" t="s">
        <v>694</v>
      </c>
      <c r="E210" s="20">
        <v>-5.8216999999999999</v>
      </c>
    </row>
    <row r="211" spans="4:5" x14ac:dyDescent="0.25">
      <c r="D211" s="2" t="s">
        <v>674</v>
      </c>
      <c r="E211" s="20">
        <v>-5.6943000000000001</v>
      </c>
    </row>
    <row r="212" spans="4:5" x14ac:dyDescent="0.25">
      <c r="D212" s="2" t="s">
        <v>740</v>
      </c>
      <c r="E212" s="20">
        <v>-4.2336</v>
      </c>
    </row>
    <row r="213" spans="4:5" x14ac:dyDescent="0.25">
      <c r="D213" s="2" t="s">
        <v>813</v>
      </c>
      <c r="E213" s="20">
        <v>-3.8864000000000001</v>
      </c>
    </row>
    <row r="214" spans="4:5" x14ac:dyDescent="0.25">
      <c r="D214" s="2" t="s">
        <v>771</v>
      </c>
      <c r="E214" s="20">
        <v>-3.81</v>
      </c>
    </row>
    <row r="215" spans="4:5" x14ac:dyDescent="0.25">
      <c r="D215" s="2" t="s">
        <v>672</v>
      </c>
      <c r="E215" s="20">
        <v>-3.7584</v>
      </c>
    </row>
    <row r="216" spans="4:5" x14ac:dyDescent="0.25">
      <c r="D216" s="2" t="s">
        <v>733</v>
      </c>
      <c r="E216" s="20">
        <v>-3.6288</v>
      </c>
    </row>
    <row r="217" spans="4:5" x14ac:dyDescent="0.25">
      <c r="D217" s="2" t="s">
        <v>741</v>
      </c>
      <c r="E217" s="20">
        <v>-3.4121999999999999</v>
      </c>
    </row>
    <row r="218" spans="4:5" x14ac:dyDescent="0.25">
      <c r="D218" s="2" t="s">
        <v>677</v>
      </c>
      <c r="E218" s="20">
        <v>-3.3879000000000001</v>
      </c>
    </row>
    <row r="219" spans="4:5" x14ac:dyDescent="0.25">
      <c r="D219" s="2" t="s">
        <v>765</v>
      </c>
      <c r="E219" s="20">
        <v>-2.7968000000000002</v>
      </c>
    </row>
    <row r="220" spans="4:5" x14ac:dyDescent="0.25">
      <c r="D220" s="2" t="s">
        <v>880</v>
      </c>
      <c r="E220" s="20">
        <v>-2.6997</v>
      </c>
    </row>
    <row r="221" spans="4:5" x14ac:dyDescent="0.25">
      <c r="D221" s="2" t="s">
        <v>735</v>
      </c>
      <c r="E221" s="20">
        <v>-2.6997</v>
      </c>
    </row>
    <row r="222" spans="4:5" x14ac:dyDescent="0.25">
      <c r="D222" s="2" t="s">
        <v>886</v>
      </c>
      <c r="E222" s="20">
        <v>-2.4563999999999999</v>
      </c>
    </row>
    <row r="223" spans="4:5" x14ac:dyDescent="0.25">
      <c r="D223" s="2" t="s">
        <v>847</v>
      </c>
      <c r="E223" s="20">
        <v>-2.2450000000000001</v>
      </c>
    </row>
    <row r="224" spans="4:5" x14ac:dyDescent="0.25">
      <c r="D224" s="2" t="s">
        <v>828</v>
      </c>
      <c r="E224" s="20">
        <v>-1.9656</v>
      </c>
    </row>
    <row r="225" spans="4:5" x14ac:dyDescent="0.25">
      <c r="D225" s="2" t="s">
        <v>822</v>
      </c>
      <c r="E225" s="20">
        <v>-1.8126</v>
      </c>
    </row>
    <row r="226" spans="4:5" x14ac:dyDescent="0.25">
      <c r="D226" s="2" t="s">
        <v>797</v>
      </c>
      <c r="E226" s="20">
        <v>-1.5948</v>
      </c>
    </row>
    <row r="227" spans="4:5" x14ac:dyDescent="0.25">
      <c r="D227" s="2" t="s">
        <v>838</v>
      </c>
      <c r="E227" s="20">
        <v>-1.476</v>
      </c>
    </row>
    <row r="228" spans="4:5" x14ac:dyDescent="0.25">
      <c r="D228" s="2" t="s">
        <v>744</v>
      </c>
      <c r="E228" s="20">
        <v>-1.3984000000000001</v>
      </c>
    </row>
    <row r="229" spans="4:5" x14ac:dyDescent="0.25">
      <c r="D229" s="2" t="s">
        <v>775</v>
      </c>
      <c r="E229" s="20">
        <v>-0.66239999999999999</v>
      </c>
    </row>
    <row r="230" spans="4:5" x14ac:dyDescent="0.25">
      <c r="D230" s="2" t="s">
        <v>723</v>
      </c>
      <c r="E230" s="20">
        <v>-0.20979999999999999</v>
      </c>
    </row>
    <row r="231" spans="4:5" x14ac:dyDescent="0.25">
      <c r="D231" s="2" t="s">
        <v>6</v>
      </c>
      <c r="E231" s="20">
        <v>-156131.28570000001</v>
      </c>
    </row>
  </sheetData>
  <pageMargins left="0.7" right="0.7" top="0.75" bottom="0.75" header="0.3" footer="0.3"/>
  <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9248B3-8DBF-463B-B033-DCA9445DF608}">
  <sheetPr codeName="Sheet9"/>
  <dimension ref="A1:M69"/>
  <sheetViews>
    <sheetView zoomScale="70" zoomScaleNormal="70" workbookViewId="0">
      <selection activeCell="K2" sqref="K2"/>
    </sheetView>
  </sheetViews>
  <sheetFormatPr defaultRowHeight="15" x14ac:dyDescent="0.25"/>
  <cols>
    <col min="1" max="1" width="17.85546875" bestFit="1" customWidth="1"/>
    <col min="2" max="2" width="17.7109375" bestFit="1" customWidth="1"/>
    <col min="9" max="9" width="11.85546875" customWidth="1"/>
    <col min="12" max="12" width="17.85546875" bestFit="1" customWidth="1"/>
    <col min="13" max="13" width="18.85546875" bestFit="1" customWidth="1"/>
  </cols>
  <sheetData>
    <row r="1" spans="1:13" x14ac:dyDescent="0.25">
      <c r="A1" s="1" t="s">
        <v>1</v>
      </c>
      <c r="B1" t="s">
        <v>28</v>
      </c>
    </row>
    <row r="2" spans="1:13" x14ac:dyDescent="0.25">
      <c r="A2" s="2" t="s">
        <v>908</v>
      </c>
      <c r="B2" s="5">
        <v>76381.387100000007</v>
      </c>
      <c r="L2" s="1" t="s">
        <v>1</v>
      </c>
      <c r="M2" t="s">
        <v>670</v>
      </c>
    </row>
    <row r="3" spans="1:13" x14ac:dyDescent="0.25">
      <c r="A3" s="2" t="s">
        <v>935</v>
      </c>
      <c r="B3" s="5">
        <v>74038.548599999995</v>
      </c>
      <c r="L3" s="2" t="s">
        <v>906</v>
      </c>
      <c r="M3" s="20">
        <v>-6656.7674999999999</v>
      </c>
    </row>
    <row r="4" spans="1:13" x14ac:dyDescent="0.25">
      <c r="A4" s="2" t="s">
        <v>895</v>
      </c>
      <c r="B4" s="5">
        <v>33402.651700000002</v>
      </c>
      <c r="L4" s="2" t="s">
        <v>908</v>
      </c>
      <c r="M4" s="20">
        <v>-3769.6651000000002</v>
      </c>
    </row>
    <row r="5" spans="1:13" x14ac:dyDescent="0.25">
      <c r="A5" s="2" t="s">
        <v>925</v>
      </c>
      <c r="B5" s="5">
        <v>24463.187600000001</v>
      </c>
      <c r="L5" s="2" t="s">
        <v>909</v>
      </c>
      <c r="M5" s="20">
        <v>-8900.9048000000003</v>
      </c>
    </row>
    <row r="6" spans="1:13" x14ac:dyDescent="0.25">
      <c r="A6" s="2" t="s">
        <v>949</v>
      </c>
      <c r="B6" s="5">
        <v>18597.950400000002</v>
      </c>
      <c r="L6" s="2" t="s">
        <v>910</v>
      </c>
      <c r="M6" s="20">
        <v>-19.614599999999999</v>
      </c>
    </row>
    <row r="7" spans="1:13" x14ac:dyDescent="0.25">
      <c r="A7" s="2" t="s">
        <v>6</v>
      </c>
      <c r="B7" s="20">
        <v>226883.7254</v>
      </c>
      <c r="L7" s="2" t="s">
        <v>911</v>
      </c>
      <c r="M7" s="20">
        <v>-85.896299999999997</v>
      </c>
    </row>
    <row r="8" spans="1:13" x14ac:dyDescent="0.25">
      <c r="L8" s="2" t="s">
        <v>913</v>
      </c>
      <c r="M8" s="20">
        <v>-8689.8294999999998</v>
      </c>
    </row>
    <row r="9" spans="1:13" x14ac:dyDescent="0.25">
      <c r="L9" s="2" t="s">
        <v>916</v>
      </c>
      <c r="M9" s="20">
        <v>-19501.697499999998</v>
      </c>
    </row>
    <row r="10" spans="1:13" x14ac:dyDescent="0.25">
      <c r="L10" s="2" t="s">
        <v>923</v>
      </c>
      <c r="M10" s="20">
        <v>-71.117000000000004</v>
      </c>
    </row>
    <row r="11" spans="1:13" x14ac:dyDescent="0.25">
      <c r="L11" s="2" t="s">
        <v>924</v>
      </c>
      <c r="M11" s="20">
        <v>-566.26170000000002</v>
      </c>
    </row>
    <row r="12" spans="1:13" x14ac:dyDescent="0.25">
      <c r="L12" s="2" t="s">
        <v>931</v>
      </c>
      <c r="M12" s="20">
        <v>-109.5822</v>
      </c>
    </row>
    <row r="13" spans="1:13" x14ac:dyDescent="0.25">
      <c r="L13" s="2" t="s">
        <v>932</v>
      </c>
      <c r="M13" s="20">
        <v>-105.3164</v>
      </c>
    </row>
    <row r="14" spans="1:13" x14ac:dyDescent="0.25">
      <c r="L14" s="2" t="s">
        <v>933</v>
      </c>
      <c r="M14" s="20">
        <v>-51.290599999999998</v>
      </c>
    </row>
    <row r="15" spans="1:13" x14ac:dyDescent="0.25">
      <c r="L15" s="2" t="s">
        <v>934</v>
      </c>
      <c r="M15" s="20">
        <v>-5.6943000000000001</v>
      </c>
    </row>
    <row r="16" spans="1:13" x14ac:dyDescent="0.25">
      <c r="L16" s="2" t="s">
        <v>935</v>
      </c>
      <c r="M16" s="20">
        <v>-5031.1378000000004</v>
      </c>
    </row>
    <row r="17" spans="1:13" x14ac:dyDescent="0.25">
      <c r="A17" s="2"/>
      <c r="B17" s="5"/>
      <c r="L17" s="2" t="s">
        <v>936</v>
      </c>
      <c r="M17" s="20">
        <v>-11557.9854</v>
      </c>
    </row>
    <row r="18" spans="1:13" x14ac:dyDescent="0.25">
      <c r="A18" s="2"/>
      <c r="B18" s="5"/>
      <c r="L18" s="2" t="s">
        <v>938</v>
      </c>
      <c r="M18" s="20">
        <v>-21750.000199999999</v>
      </c>
    </row>
    <row r="19" spans="1:13" x14ac:dyDescent="0.25">
      <c r="A19" s="1" t="s">
        <v>1</v>
      </c>
      <c r="B19" t="s">
        <v>7</v>
      </c>
      <c r="D19" t="s">
        <v>967</v>
      </c>
      <c r="E19" t="s">
        <v>669</v>
      </c>
      <c r="H19" t="s">
        <v>953</v>
      </c>
      <c r="I19" s="10">
        <f>GETPIVOTDATA("[Measures].[Loss Profit]",$L$2)</f>
        <v>-156131.28570000001</v>
      </c>
      <c r="L19" s="2" t="s">
        <v>940</v>
      </c>
      <c r="M19" s="20">
        <v>-2890.4764</v>
      </c>
    </row>
    <row r="20" spans="1:13" x14ac:dyDescent="0.25">
      <c r="A20" s="2" t="s">
        <v>905</v>
      </c>
      <c r="B20" s="13">
        <v>5786.8253000000004</v>
      </c>
      <c r="D20" s="2" t="s">
        <v>905</v>
      </c>
      <c r="E20" s="4" t="str">
        <f t="shared" ref="E20:E51" si="0">IF(B20&gt;=1000000,TEXT(B20/1000000,"0.0")&amp;"M",
IF(B20&gt;=1000,TEXT(B20/1000,"0.0")&amp;"K",
IF(B20&gt;0,INT(B20)&amp;"$",
IF(B20&lt;=-1000000,"-"&amp;TEXT(ABS(B20)/1000000,"0.0")&amp;"M",
IF(B20&lt;=-1000,"-"&amp;TEXT(ABS(B20)/1000,"0.0")&amp;"K",
"-"&amp;INT(ABS(B20))&amp;"$")))))</f>
        <v>5.8K</v>
      </c>
      <c r="L20" s="2" t="s">
        <v>941</v>
      </c>
      <c r="M20" s="20">
        <v>-21602.851500000001</v>
      </c>
    </row>
    <row r="21" spans="1:13" x14ac:dyDescent="0.25">
      <c r="A21" s="2" t="s">
        <v>906</v>
      </c>
      <c r="B21" s="13">
        <v>-3427.9245999999998</v>
      </c>
      <c r="D21" s="2" t="s">
        <v>906</v>
      </c>
      <c r="E21" s="4" t="str">
        <f t="shared" si="0"/>
        <v>-3.4K</v>
      </c>
      <c r="L21" s="2" t="s">
        <v>942</v>
      </c>
      <c r="M21" s="20">
        <v>-230.1678</v>
      </c>
    </row>
    <row r="22" spans="1:13" x14ac:dyDescent="0.25">
      <c r="A22" s="2" t="s">
        <v>907</v>
      </c>
      <c r="B22" s="13">
        <v>4008.6871000000001</v>
      </c>
      <c r="D22" s="2" t="s">
        <v>907</v>
      </c>
      <c r="E22" s="4" t="str">
        <f t="shared" si="0"/>
        <v>4.0K</v>
      </c>
      <c r="L22" s="2" t="s">
        <v>945</v>
      </c>
      <c r="M22" s="20">
        <v>-7257.0173999999997</v>
      </c>
    </row>
    <row r="23" spans="1:13" x14ac:dyDescent="0.25">
      <c r="A23" s="2" t="s">
        <v>908</v>
      </c>
      <c r="B23" s="13">
        <v>76381.387100000007</v>
      </c>
      <c r="D23" s="2" t="s">
        <v>908</v>
      </c>
      <c r="E23" s="4" t="str">
        <f t="shared" si="0"/>
        <v>76.4K</v>
      </c>
      <c r="L23" s="2" t="s">
        <v>946</v>
      </c>
      <c r="M23" s="20">
        <v>-36813.1875</v>
      </c>
    </row>
    <row r="24" spans="1:13" x14ac:dyDescent="0.25">
      <c r="A24" s="2" t="s">
        <v>909</v>
      </c>
      <c r="B24" s="13">
        <v>-6527.8579</v>
      </c>
      <c r="D24" s="2" t="s">
        <v>909</v>
      </c>
      <c r="E24" s="4" t="str">
        <f t="shared" si="0"/>
        <v>-6.5K</v>
      </c>
      <c r="L24" s="2" t="s">
        <v>895</v>
      </c>
      <c r="M24" s="20">
        <v>-387.87060000000002</v>
      </c>
    </row>
    <row r="25" spans="1:13" x14ac:dyDescent="0.25">
      <c r="A25" s="2" t="s">
        <v>910</v>
      </c>
      <c r="B25" s="13">
        <v>3511.4917999999998</v>
      </c>
      <c r="D25" s="2" t="s">
        <v>910</v>
      </c>
      <c r="E25" s="4" t="str">
        <f t="shared" si="0"/>
        <v>3.5K</v>
      </c>
      <c r="L25" s="2" t="s">
        <v>950</v>
      </c>
      <c r="M25" s="20">
        <v>-76.953599999999994</v>
      </c>
    </row>
    <row r="26" spans="1:13" x14ac:dyDescent="0.25">
      <c r="A26" s="2" t="s">
        <v>911</v>
      </c>
      <c r="B26" s="13">
        <v>9977.3747999999996</v>
      </c>
      <c r="D26" s="2" t="s">
        <v>911</v>
      </c>
      <c r="E26" s="4" t="str">
        <f t="shared" si="0"/>
        <v>10.0K</v>
      </c>
      <c r="L26" s="2" t="s">
        <v>6</v>
      </c>
      <c r="M26" s="20">
        <v>-156131.28570000001</v>
      </c>
    </row>
    <row r="27" spans="1:13" x14ac:dyDescent="0.25">
      <c r="A27" s="2" t="s">
        <v>912</v>
      </c>
      <c r="B27" s="13">
        <v>1059.5893000000001</v>
      </c>
      <c r="D27" s="2" t="s">
        <v>912</v>
      </c>
      <c r="E27" s="4" t="str">
        <f t="shared" si="0"/>
        <v>1.1K</v>
      </c>
    </row>
    <row r="28" spans="1:13" x14ac:dyDescent="0.25">
      <c r="A28" s="2" t="s">
        <v>913</v>
      </c>
      <c r="B28" s="13">
        <v>-3399.3017</v>
      </c>
      <c r="D28" s="2" t="s">
        <v>913</v>
      </c>
      <c r="E28" s="4" t="str">
        <f t="shared" si="0"/>
        <v>-3.4K</v>
      </c>
    </row>
    <row r="29" spans="1:13" x14ac:dyDescent="0.25">
      <c r="A29" s="2" t="s">
        <v>914</v>
      </c>
      <c r="B29" s="13">
        <v>16250.043299999999</v>
      </c>
      <c r="D29" s="2" t="s">
        <v>914</v>
      </c>
      <c r="E29" s="4" t="str">
        <f t="shared" si="0"/>
        <v>16.3K</v>
      </c>
    </row>
    <row r="30" spans="1:13" x14ac:dyDescent="0.25">
      <c r="A30" s="2" t="s">
        <v>915</v>
      </c>
      <c r="B30" s="13">
        <v>826.72310000000004</v>
      </c>
      <c r="D30" s="2" t="s">
        <v>915</v>
      </c>
      <c r="E30" s="4" t="str">
        <f t="shared" si="0"/>
        <v>826$</v>
      </c>
    </row>
    <row r="31" spans="1:13" x14ac:dyDescent="0.25">
      <c r="A31" s="2" t="s">
        <v>916</v>
      </c>
      <c r="B31" s="13">
        <v>-12607.887000000001</v>
      </c>
      <c r="D31" s="2" t="s">
        <v>916</v>
      </c>
      <c r="E31" s="4" t="str">
        <f t="shared" si="0"/>
        <v>-12.6K</v>
      </c>
    </row>
    <row r="32" spans="1:13" x14ac:dyDescent="0.25">
      <c r="A32" s="2" t="s">
        <v>917</v>
      </c>
      <c r="B32" s="13">
        <v>18382.936300000001</v>
      </c>
      <c r="D32" s="2" t="s">
        <v>917</v>
      </c>
      <c r="E32" s="4" t="str">
        <f t="shared" si="0"/>
        <v>18.4K</v>
      </c>
    </row>
    <row r="33" spans="1:5" x14ac:dyDescent="0.25">
      <c r="A33" s="2" t="s">
        <v>918</v>
      </c>
      <c r="B33" s="13">
        <v>1183.8118999999999</v>
      </c>
      <c r="D33" s="2" t="s">
        <v>918</v>
      </c>
      <c r="E33" s="4" t="str">
        <f t="shared" si="0"/>
        <v>1.2K</v>
      </c>
    </row>
    <row r="34" spans="1:5" x14ac:dyDescent="0.25">
      <c r="A34" s="2" t="s">
        <v>919</v>
      </c>
      <c r="B34" s="13">
        <v>836.44349999999997</v>
      </c>
      <c r="D34" s="2" t="s">
        <v>919</v>
      </c>
      <c r="E34" s="4" t="str">
        <f t="shared" si="0"/>
        <v>836$</v>
      </c>
    </row>
    <row r="35" spans="1:5" x14ac:dyDescent="0.25">
      <c r="A35" s="2" t="s">
        <v>920</v>
      </c>
      <c r="B35" s="13">
        <v>11199.696599999999</v>
      </c>
      <c r="D35" s="2" t="s">
        <v>920</v>
      </c>
      <c r="E35" s="4" t="str">
        <f t="shared" si="0"/>
        <v>11.2K</v>
      </c>
    </row>
    <row r="36" spans="1:5" x14ac:dyDescent="0.25">
      <c r="A36" s="2" t="s">
        <v>921</v>
      </c>
      <c r="B36" s="13">
        <v>2196.1023</v>
      </c>
      <c r="D36" s="2" t="s">
        <v>921</v>
      </c>
      <c r="E36" s="4" t="str">
        <f t="shared" si="0"/>
        <v>2.2K</v>
      </c>
    </row>
    <row r="37" spans="1:5" x14ac:dyDescent="0.25">
      <c r="A37" s="2" t="s">
        <v>922</v>
      </c>
      <c r="B37" s="13">
        <v>454.4862</v>
      </c>
      <c r="D37" s="2" t="s">
        <v>922</v>
      </c>
      <c r="E37" s="4" t="str">
        <f t="shared" si="0"/>
        <v>454$</v>
      </c>
    </row>
    <row r="38" spans="1:5" x14ac:dyDescent="0.25">
      <c r="A38" s="2" t="s">
        <v>923</v>
      </c>
      <c r="B38" s="13">
        <v>7031.1787999999997</v>
      </c>
      <c r="D38" s="2" t="s">
        <v>923</v>
      </c>
      <c r="E38" s="4" t="str">
        <f t="shared" si="0"/>
        <v>7.0K</v>
      </c>
    </row>
    <row r="39" spans="1:5" x14ac:dyDescent="0.25">
      <c r="A39" s="2" t="s">
        <v>924</v>
      </c>
      <c r="B39" s="13">
        <v>6785.5015999999996</v>
      </c>
      <c r="D39" s="2" t="s">
        <v>924</v>
      </c>
      <c r="E39" s="4" t="str">
        <f t="shared" si="0"/>
        <v>6.8K</v>
      </c>
    </row>
    <row r="40" spans="1:5" x14ac:dyDescent="0.25">
      <c r="A40" s="2" t="s">
        <v>925</v>
      </c>
      <c r="B40" s="13">
        <v>24463.187600000001</v>
      </c>
      <c r="D40" s="2" t="s">
        <v>925</v>
      </c>
      <c r="E40" s="4" t="str">
        <f t="shared" si="0"/>
        <v>24.5K</v>
      </c>
    </row>
    <row r="41" spans="1:5" x14ac:dyDescent="0.25">
      <c r="A41" s="2" t="s">
        <v>926</v>
      </c>
      <c r="B41" s="13">
        <v>10823.187400000001</v>
      </c>
      <c r="D41" s="2" t="s">
        <v>926</v>
      </c>
      <c r="E41" s="4" t="str">
        <f t="shared" si="0"/>
        <v>10.8K</v>
      </c>
    </row>
    <row r="42" spans="1:5" x14ac:dyDescent="0.25">
      <c r="A42" s="2" t="s">
        <v>927</v>
      </c>
      <c r="B42" s="13">
        <v>3172.9762000000001</v>
      </c>
      <c r="D42" s="2" t="s">
        <v>927</v>
      </c>
      <c r="E42" s="4" t="str">
        <f t="shared" si="0"/>
        <v>3.2K</v>
      </c>
    </row>
    <row r="43" spans="1:5" x14ac:dyDescent="0.25">
      <c r="A43" s="2" t="s">
        <v>928</v>
      </c>
      <c r="B43" s="13">
        <v>6436.2105000000001</v>
      </c>
      <c r="D43" s="2" t="s">
        <v>928</v>
      </c>
      <c r="E43" s="4" t="str">
        <f t="shared" si="0"/>
        <v>6.4K</v>
      </c>
    </row>
    <row r="44" spans="1:5" x14ac:dyDescent="0.25">
      <c r="A44" s="2" t="s">
        <v>929</v>
      </c>
      <c r="B44" s="13">
        <v>1833.3285000000001</v>
      </c>
      <c r="D44" s="2" t="s">
        <v>929</v>
      </c>
      <c r="E44" s="4" t="str">
        <f t="shared" si="0"/>
        <v>1.8K</v>
      </c>
    </row>
    <row r="45" spans="1:5" x14ac:dyDescent="0.25">
      <c r="A45" s="2" t="s">
        <v>930</v>
      </c>
      <c r="B45" s="13">
        <v>2037.0942</v>
      </c>
      <c r="D45" s="2" t="s">
        <v>930</v>
      </c>
      <c r="E45" s="4" t="str">
        <f t="shared" si="0"/>
        <v>2.0K</v>
      </c>
    </row>
    <row r="46" spans="1:5" x14ac:dyDescent="0.25">
      <c r="A46" s="2" t="s">
        <v>931</v>
      </c>
      <c r="B46" s="13">
        <v>3316.7658999999999</v>
      </c>
      <c r="D46" s="2" t="s">
        <v>931</v>
      </c>
      <c r="E46" s="4" t="str">
        <f t="shared" si="0"/>
        <v>3.3K</v>
      </c>
    </row>
    <row r="47" spans="1:5" x14ac:dyDescent="0.25">
      <c r="A47" s="2" t="s">
        <v>932</v>
      </c>
      <c r="B47" s="13">
        <v>1706.5028</v>
      </c>
      <c r="D47" s="2" t="s">
        <v>932</v>
      </c>
      <c r="E47" s="4" t="str">
        <f t="shared" si="0"/>
        <v>1.7K</v>
      </c>
    </row>
    <row r="48" spans="1:5" x14ac:dyDescent="0.25">
      <c r="A48" s="2" t="s">
        <v>933</v>
      </c>
      <c r="B48" s="13">
        <v>9772.9138000000003</v>
      </c>
      <c r="D48" s="2" t="s">
        <v>933</v>
      </c>
      <c r="E48" s="4" t="str">
        <f t="shared" si="0"/>
        <v>9.8K</v>
      </c>
    </row>
    <row r="49" spans="1:5" x14ac:dyDescent="0.25">
      <c r="A49" s="2" t="s">
        <v>934</v>
      </c>
      <c r="B49" s="13">
        <v>1157.1161</v>
      </c>
      <c r="D49" s="2" t="s">
        <v>934</v>
      </c>
      <c r="E49" s="4" t="str">
        <f t="shared" si="0"/>
        <v>1.2K</v>
      </c>
    </row>
    <row r="50" spans="1:5" x14ac:dyDescent="0.25">
      <c r="A50" s="2" t="s">
        <v>935</v>
      </c>
      <c r="B50" s="13">
        <v>74038.548599999995</v>
      </c>
      <c r="D50" s="2" t="s">
        <v>935</v>
      </c>
      <c r="E50" s="4" t="str">
        <f t="shared" si="0"/>
        <v>74.0K</v>
      </c>
    </row>
    <row r="51" spans="1:5" x14ac:dyDescent="0.25">
      <c r="A51" s="2" t="s">
        <v>936</v>
      </c>
      <c r="B51" s="13">
        <v>-7490.9121999999998</v>
      </c>
      <c r="D51" s="2" t="s">
        <v>936</v>
      </c>
      <c r="E51" s="4" t="str">
        <f t="shared" si="0"/>
        <v>-7.5K</v>
      </c>
    </row>
    <row r="52" spans="1:5" x14ac:dyDescent="0.25">
      <c r="A52" s="2" t="s">
        <v>937</v>
      </c>
      <c r="B52" s="13">
        <v>230.1497</v>
      </c>
      <c r="D52" s="2" t="s">
        <v>937</v>
      </c>
      <c r="E52" s="4" t="str">
        <f t="shared" ref="E52:E68" si="1">IF(B52&gt;=1000000,TEXT(B52/1000000,"0.0")&amp;"M",
IF(B52&gt;=1000,TEXT(B52/1000,"0.0")&amp;"K",
IF(B52&gt;0,INT(B52)&amp;"$",
IF(B52&lt;=-1000000,"-"&amp;TEXT(ABS(B52)/1000000,"0.0")&amp;"M",
IF(B52&lt;=-1000,"-"&amp;TEXT(ABS(B52)/1000,"0.0")&amp;"K",
"-"&amp;INT(ABS(B52))&amp;"$")))))</f>
        <v>230$</v>
      </c>
    </row>
    <row r="53" spans="1:5" x14ac:dyDescent="0.25">
      <c r="A53" s="2" t="s">
        <v>938</v>
      </c>
      <c r="B53" s="13">
        <v>-16971.3766</v>
      </c>
      <c r="D53" s="2" t="s">
        <v>938</v>
      </c>
      <c r="E53" s="4" t="str">
        <f t="shared" si="1"/>
        <v>-17.0K</v>
      </c>
    </row>
    <row r="54" spans="1:5" x14ac:dyDescent="0.25">
      <c r="A54" s="2" t="s">
        <v>939</v>
      </c>
      <c r="B54" s="13">
        <v>4853.9560000000001</v>
      </c>
      <c r="D54" s="2" t="s">
        <v>939</v>
      </c>
      <c r="E54" s="4" t="str">
        <f t="shared" si="1"/>
        <v>4.9K</v>
      </c>
    </row>
    <row r="55" spans="1:5" x14ac:dyDescent="0.25">
      <c r="A55" s="2" t="s">
        <v>940</v>
      </c>
      <c r="B55" s="13">
        <v>-1190.4704999999999</v>
      </c>
      <c r="D55" s="2" t="s">
        <v>940</v>
      </c>
      <c r="E55" s="4" t="str">
        <f t="shared" si="1"/>
        <v>-1.2K</v>
      </c>
    </row>
    <row r="56" spans="1:5" x14ac:dyDescent="0.25">
      <c r="A56" s="2" t="s">
        <v>941</v>
      </c>
      <c r="B56" s="13">
        <v>-15559.960300000001</v>
      </c>
      <c r="D56" s="2" t="s">
        <v>941</v>
      </c>
      <c r="E56" s="4" t="str">
        <f t="shared" si="1"/>
        <v>-15.6K</v>
      </c>
    </row>
    <row r="57" spans="1:5" x14ac:dyDescent="0.25">
      <c r="A57" s="2" t="s">
        <v>942</v>
      </c>
      <c r="B57" s="13">
        <v>7285.6292999999996</v>
      </c>
      <c r="D57" s="2" t="s">
        <v>942</v>
      </c>
      <c r="E57" s="4" t="str">
        <f t="shared" si="1"/>
        <v>7.3K</v>
      </c>
    </row>
    <row r="58" spans="1:5" x14ac:dyDescent="0.25">
      <c r="A58" s="2" t="s">
        <v>943</v>
      </c>
      <c r="B58" s="13">
        <v>1769.0565999999999</v>
      </c>
      <c r="D58" s="2" t="s">
        <v>943</v>
      </c>
      <c r="E58" s="4" t="str">
        <f t="shared" si="1"/>
        <v>1.8K</v>
      </c>
    </row>
    <row r="59" spans="1:5" x14ac:dyDescent="0.25">
      <c r="A59" s="2" t="s">
        <v>944</v>
      </c>
      <c r="B59" s="13">
        <v>394.82830000000001</v>
      </c>
      <c r="D59" s="2" t="s">
        <v>944</v>
      </c>
      <c r="E59" s="4" t="str">
        <f t="shared" si="1"/>
        <v>394$</v>
      </c>
    </row>
    <row r="60" spans="1:5" x14ac:dyDescent="0.25">
      <c r="A60" s="2" t="s">
        <v>945</v>
      </c>
      <c r="B60" s="13">
        <v>-5341.6935999999996</v>
      </c>
      <c r="D60" s="2" t="s">
        <v>945</v>
      </c>
      <c r="E60" s="4" t="str">
        <f t="shared" si="1"/>
        <v>-5.3K</v>
      </c>
    </row>
    <row r="61" spans="1:5" x14ac:dyDescent="0.25">
      <c r="A61" s="2" t="s">
        <v>946</v>
      </c>
      <c r="B61" s="13">
        <v>-25729.356299999999</v>
      </c>
      <c r="D61" s="2" t="s">
        <v>946</v>
      </c>
      <c r="E61" s="4" t="str">
        <f t="shared" si="1"/>
        <v>-25.7K</v>
      </c>
    </row>
    <row r="62" spans="1:5" x14ac:dyDescent="0.25">
      <c r="A62" s="2" t="s">
        <v>947</v>
      </c>
      <c r="B62" s="13">
        <v>2546.5335</v>
      </c>
      <c r="D62" s="2" t="s">
        <v>947</v>
      </c>
      <c r="E62" s="4" t="str">
        <f t="shared" si="1"/>
        <v>2.5K</v>
      </c>
    </row>
    <row r="63" spans="1:5" x14ac:dyDescent="0.25">
      <c r="A63" s="2" t="s">
        <v>948</v>
      </c>
      <c r="B63" s="13">
        <v>2244.9783000000002</v>
      </c>
      <c r="D63" s="2" t="s">
        <v>948</v>
      </c>
      <c r="E63" s="4" t="str">
        <f t="shared" si="1"/>
        <v>2.2K</v>
      </c>
    </row>
    <row r="64" spans="1:5" x14ac:dyDescent="0.25">
      <c r="A64" s="2" t="s">
        <v>949</v>
      </c>
      <c r="B64" s="13">
        <v>18597.950400000002</v>
      </c>
      <c r="D64" s="2" t="s">
        <v>949</v>
      </c>
      <c r="E64" s="4" t="str">
        <f t="shared" si="1"/>
        <v>18.6K</v>
      </c>
    </row>
    <row r="65" spans="1:5" x14ac:dyDescent="0.25">
      <c r="A65" s="2" t="s">
        <v>895</v>
      </c>
      <c r="B65" s="13">
        <v>33402.651700000002</v>
      </c>
      <c r="D65" s="2" t="s">
        <v>895</v>
      </c>
      <c r="E65" s="4" t="str">
        <f t="shared" si="1"/>
        <v>33.4K</v>
      </c>
    </row>
    <row r="66" spans="1:5" x14ac:dyDescent="0.25">
      <c r="A66" s="2" t="s">
        <v>950</v>
      </c>
      <c r="B66" s="13">
        <v>185.92160000000001</v>
      </c>
      <c r="D66" s="2" t="s">
        <v>950</v>
      </c>
      <c r="E66" s="4" t="str">
        <f t="shared" si="1"/>
        <v>185$</v>
      </c>
    </row>
    <row r="67" spans="1:5" x14ac:dyDescent="0.25">
      <c r="A67" s="2" t="s">
        <v>951</v>
      </c>
      <c r="B67" s="13">
        <v>8401.8004000000001</v>
      </c>
      <c r="D67" s="2" t="s">
        <v>951</v>
      </c>
      <c r="E67" s="4" t="str">
        <f t="shared" si="1"/>
        <v>8.4K</v>
      </c>
    </row>
    <row r="68" spans="1:5" x14ac:dyDescent="0.25">
      <c r="A68" s="2" t="s">
        <v>952</v>
      </c>
      <c r="B68" s="13">
        <v>100.196</v>
      </c>
      <c r="D68" s="2" t="s">
        <v>952</v>
      </c>
      <c r="E68" s="4" t="str">
        <f t="shared" si="1"/>
        <v>100$</v>
      </c>
    </row>
    <row r="69" spans="1:5" x14ac:dyDescent="0.25">
      <c r="A69" s="2" t="s">
        <v>6</v>
      </c>
      <c r="B69" s="20">
        <v>286397.02169999998</v>
      </c>
    </row>
  </sheetData>
  <pageMargins left="0.7" right="0.7" top="0.75" bottom="0.75" header="0.3" footer="0.3"/>
  <drawing r:id="rId4"/>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F91B8-33DC-4879-A1D5-AB8FFB3F1367}">
  <sheetPr codeName="Sheet10"/>
  <dimension ref="A1:B17"/>
  <sheetViews>
    <sheetView workbookViewId="0">
      <selection activeCell="B1" sqref="B1"/>
    </sheetView>
  </sheetViews>
  <sheetFormatPr defaultRowHeight="15" x14ac:dyDescent="0.25"/>
  <cols>
    <col min="1" max="1" width="13.140625" bestFit="1" customWidth="1"/>
    <col min="2" max="2" width="12.7109375" bestFit="1" customWidth="1"/>
  </cols>
  <sheetData>
    <row r="1" spans="1:2" x14ac:dyDescent="0.25">
      <c r="A1" s="1" t="s">
        <v>1</v>
      </c>
      <c r="B1" t="s">
        <v>28</v>
      </c>
    </row>
    <row r="2" spans="1:2" x14ac:dyDescent="0.25">
      <c r="A2" s="2" t="s">
        <v>954</v>
      </c>
      <c r="B2" s="11">
        <v>39706.362500000003</v>
      </c>
    </row>
    <row r="3" spans="1:2" x14ac:dyDescent="0.25">
      <c r="A3" s="2" t="s">
        <v>955</v>
      </c>
      <c r="B3" s="11">
        <v>91522.78</v>
      </c>
    </row>
    <row r="4" spans="1:2" x14ac:dyDescent="0.25">
      <c r="A4" s="2" t="s">
        <v>956</v>
      </c>
      <c r="B4" s="11">
        <v>46749.4303</v>
      </c>
    </row>
    <row r="5" spans="1:2" x14ac:dyDescent="0.25">
      <c r="A5" s="2" t="s">
        <v>957</v>
      </c>
      <c r="B5" s="11">
        <v>108418.4489</v>
      </c>
    </row>
    <row r="6" spans="1:2" x14ac:dyDescent="0.25">
      <c r="A6" s="2" t="s">
        <v>6</v>
      </c>
      <c r="B6" s="20">
        <v>286397.02169999998</v>
      </c>
    </row>
    <row r="9" spans="1:2" x14ac:dyDescent="0.25">
      <c r="A9" s="1" t="s">
        <v>1</v>
      </c>
      <c r="B9" t="s">
        <v>670</v>
      </c>
    </row>
    <row r="10" spans="1:2" x14ac:dyDescent="0.25">
      <c r="A10" s="2" t="s">
        <v>954</v>
      </c>
      <c r="B10" s="20">
        <v>-56314.885000000002</v>
      </c>
    </row>
    <row r="11" spans="1:2" x14ac:dyDescent="0.25">
      <c r="A11" s="2" t="s">
        <v>955</v>
      </c>
      <c r="B11" s="20">
        <v>-49590.607499999998</v>
      </c>
    </row>
    <row r="12" spans="1:2" x14ac:dyDescent="0.25">
      <c r="A12" s="2" t="s">
        <v>956</v>
      </c>
      <c r="B12" s="20">
        <v>-27504.832299999998</v>
      </c>
    </row>
    <row r="13" spans="1:2" x14ac:dyDescent="0.25">
      <c r="A13" s="2" t="s">
        <v>957</v>
      </c>
      <c r="B13" s="20">
        <v>-22720.960899999998</v>
      </c>
    </row>
    <row r="14" spans="1:2" x14ac:dyDescent="0.25">
      <c r="A14" s="2" t="s">
        <v>6</v>
      </c>
      <c r="B14" s="20">
        <v>-156131.28570000001</v>
      </c>
    </row>
    <row r="17" spans="1:2" x14ac:dyDescent="0.25">
      <c r="A17" s="2" t="s">
        <v>958</v>
      </c>
      <c r="B17" s="10">
        <f>GETPIVOTDATA("[Measures].[Loss Profit]",$A$9)</f>
        <v>-156131.28570000001</v>
      </c>
    </row>
  </sheetData>
  <pageMargins left="0.7" right="0.7" top="0.75" bottom="0.75" header="0.3" footer="0.3"/>
  <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0D01A-DEAD-49D7-9763-24ED3DFDB509}">
  <sheetPr codeName="Sheet11"/>
  <dimension ref="A1:B5"/>
  <sheetViews>
    <sheetView workbookViewId="0">
      <selection activeCell="B2" sqref="B2:B4"/>
    </sheetView>
  </sheetViews>
  <sheetFormatPr defaultRowHeight="15" x14ac:dyDescent="0.25"/>
  <cols>
    <col min="1" max="1" width="14.5703125" bestFit="1" customWidth="1"/>
    <col min="2" max="2" width="12" bestFit="1" customWidth="1"/>
  </cols>
  <sheetData>
    <row r="1" spans="1:2" x14ac:dyDescent="0.25">
      <c r="A1" s="1" t="s">
        <v>1</v>
      </c>
      <c r="B1" t="s">
        <v>28</v>
      </c>
    </row>
    <row r="2" spans="1:2" x14ac:dyDescent="0.25">
      <c r="A2" s="2" t="s">
        <v>959</v>
      </c>
      <c r="B2" s="11">
        <v>18451.272799999999</v>
      </c>
    </row>
    <row r="3" spans="1:2" x14ac:dyDescent="0.25">
      <c r="A3" s="2" t="s">
        <v>960</v>
      </c>
      <c r="B3" s="11">
        <v>122490.8008</v>
      </c>
    </row>
    <row r="4" spans="1:2" x14ac:dyDescent="0.25">
      <c r="A4" s="2" t="s">
        <v>961</v>
      </c>
      <c r="B4" s="11">
        <v>145454.94810000001</v>
      </c>
    </row>
    <row r="5" spans="1:2" x14ac:dyDescent="0.25">
      <c r="A5" s="2" t="s">
        <v>6</v>
      </c>
      <c r="B5" s="20">
        <v>286397.02169999998</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700CC-8E01-4647-8EEB-4C382C8EE4CA}">
  <sheetPr codeName="Sheet12"/>
  <dimension ref="A1:B7"/>
  <sheetViews>
    <sheetView workbookViewId="0">
      <selection activeCell="B15" sqref="B15"/>
    </sheetView>
  </sheetViews>
  <sheetFormatPr defaultRowHeight="15" x14ac:dyDescent="0.25"/>
  <cols>
    <col min="1" max="1" width="13.140625" bestFit="1" customWidth="1"/>
    <col min="2" max="2" width="12" bestFit="1" customWidth="1"/>
  </cols>
  <sheetData>
    <row r="1" spans="1:2" x14ac:dyDescent="0.25">
      <c r="A1" s="1" t="s">
        <v>1</v>
      </c>
      <c r="B1" t="s">
        <v>28</v>
      </c>
    </row>
    <row r="2" spans="1:2" x14ac:dyDescent="0.25">
      <c r="A2" s="2" t="s">
        <v>963</v>
      </c>
      <c r="B2" s="11">
        <v>30221.763299999999</v>
      </c>
    </row>
    <row r="3" spans="1:2" x14ac:dyDescent="0.25">
      <c r="A3" s="2" t="s">
        <v>965</v>
      </c>
      <c r="B3" s="11">
        <v>34053.569300000003</v>
      </c>
    </row>
    <row r="4" spans="1:2" x14ac:dyDescent="0.25">
      <c r="A4" s="2" t="s">
        <v>962</v>
      </c>
      <c r="B4" s="11">
        <v>41936.635699999999</v>
      </c>
    </row>
    <row r="5" spans="1:2" x14ac:dyDescent="0.25">
      <c r="A5" s="2" t="s">
        <v>966</v>
      </c>
      <c r="B5" s="11">
        <v>44515.730600000003</v>
      </c>
    </row>
    <row r="6" spans="1:2" x14ac:dyDescent="0.25">
      <c r="A6" s="2" t="s">
        <v>964</v>
      </c>
      <c r="B6" s="11">
        <v>55617.8249</v>
      </c>
    </row>
    <row r="7" spans="1:2" x14ac:dyDescent="0.25">
      <c r="A7" s="2" t="s">
        <v>6</v>
      </c>
      <c r="B7" s="20">
        <v>206345.5238</v>
      </c>
    </row>
  </sheetData>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Props1.xml><?xml version="1.0" encoding="utf-8"?>
<ds:datastoreItem xmlns:ds="http://schemas.openxmlformats.org/officeDocument/2006/customXml" ds:itemID="{929E50C2-37BE-4C81-8F8B-AE8F2BB5DFB9}">
  <ds:schemaRefs/>
</ds:datastoreItem>
</file>

<file path=customXml/itemProps2.xml><?xml version="1.0" encoding="utf-8"?>
<ds:datastoreItem xmlns:ds="http://schemas.openxmlformats.org/officeDocument/2006/customXml" ds:itemID="{47EC5020-6793-4F4E-A2B3-61A1376C3A22}">
  <ds:schemaRefs/>
</ds:datastoreItem>
</file>

<file path=customXml/itemProps3.xml><?xml version="1.0" encoding="utf-8"?>
<ds:datastoreItem xmlns:ds="http://schemas.openxmlformats.org/officeDocument/2006/customXml" ds:itemID="{C7E5E436-0043-4A49-AD76-760579E7C7B2}">
  <ds:schemaRefs/>
</ds:datastoreItem>
</file>

<file path=customXml/itemProps4.xml><?xml version="1.0" encoding="utf-8"?>
<ds:datastoreItem xmlns:ds="http://schemas.openxmlformats.org/officeDocument/2006/customXml" ds:itemID="{3A8A0A0C-7A6C-4DA9-8FF6-9E59D1D46A10}">
  <ds:schemaRefs/>
</ds:datastoreItem>
</file>

<file path=customXml/itemProps5.xml><?xml version="1.0" encoding="utf-8"?>
<ds:datastoreItem xmlns:ds="http://schemas.openxmlformats.org/officeDocument/2006/customXml" ds:itemID="{A1432C50-A77A-4104-96F9-68ADB95DD255}">
  <ds:schemaRefs/>
</ds:datastoreItem>
</file>

<file path=customXml/itemProps6.xml><?xml version="1.0" encoding="utf-8"?>
<ds:datastoreItem xmlns:ds="http://schemas.openxmlformats.org/officeDocument/2006/customXml" ds:itemID="{DC7F1EF4-6227-4928-A6CA-F1D1B8B250E9}">
  <ds:schemaRefs/>
</ds:datastoreItem>
</file>

<file path=customXml/itemProps7.xml><?xml version="1.0" encoding="utf-8"?>
<ds:datastoreItem xmlns:ds="http://schemas.openxmlformats.org/officeDocument/2006/customXml" ds:itemID="{C0230428-0053-4EFE-AFD8-2F4AD96339CB}">
  <ds:schemaRefs/>
</ds:datastoreItem>
</file>

<file path=customXml/itemProps8.xml><?xml version="1.0" encoding="utf-8"?>
<ds:datastoreItem xmlns:ds="http://schemas.openxmlformats.org/officeDocument/2006/customXml" ds:itemID="{A25C517B-6C5E-4418-A62C-90BD83A81656}">
  <ds:schemaRefs/>
</ds:datastoreItem>
</file>

<file path=customXml/itemProps9.xml><?xml version="1.0" encoding="utf-8"?>
<ds:datastoreItem xmlns:ds="http://schemas.openxmlformats.org/officeDocument/2006/customXml" ds:itemID="{7DFB8718-FEDB-499B-926A-17DB199FB9CD}">
  <ds:schemaRefs/>
</ds:datastoreItem>
</file>

<file path=customXml/itemProps10.xml><?xml version="1.0" encoding="utf-8"?>
<ds:datastoreItem xmlns:ds="http://schemas.openxmlformats.org/officeDocument/2006/customXml" ds:itemID="{D49F4297-6C69-41C6-870D-114898B72CA1}">
  <ds:schemaRefs/>
</ds:datastoreItem>
</file>

<file path=customXml/itemProps11.xml><?xml version="1.0" encoding="utf-8"?>
<ds:datastoreItem xmlns:ds="http://schemas.openxmlformats.org/officeDocument/2006/customXml" ds:itemID="{AB29DEFE-99A1-4702-BC65-C99730BC0B9B}">
  <ds:schemaRefs/>
</ds:datastoreItem>
</file>

<file path=customXml/itemProps12.xml><?xml version="1.0" encoding="utf-8"?>
<ds:datastoreItem xmlns:ds="http://schemas.openxmlformats.org/officeDocument/2006/customXml" ds:itemID="{060D7551-CD15-4DA1-89A9-A37168B80C1E}">
  <ds:schemaRefs/>
</ds:datastoreItem>
</file>

<file path=customXml/itemProps13.xml><?xml version="1.0" encoding="utf-8"?>
<ds:datastoreItem xmlns:ds="http://schemas.openxmlformats.org/officeDocument/2006/customXml" ds:itemID="{A59B8769-98B3-42E9-AE5B-88F3BB5BAAE9}">
  <ds:schemaRefs/>
</ds:datastoreItem>
</file>

<file path=customXml/itemProps14.xml><?xml version="1.0" encoding="utf-8"?>
<ds:datastoreItem xmlns:ds="http://schemas.openxmlformats.org/officeDocument/2006/customXml" ds:itemID="{87863947-88D4-44FD-9F39-D8B8E7DF1DE2}">
  <ds:schemaRefs/>
</ds:datastoreItem>
</file>

<file path=customXml/itemProps15.xml><?xml version="1.0" encoding="utf-8"?>
<ds:datastoreItem xmlns:ds="http://schemas.openxmlformats.org/officeDocument/2006/customXml" ds:itemID="{A55D3BA6-8B7D-401A-A6CD-33CCE44BDADD}">
  <ds:schemaRefs/>
</ds:datastoreItem>
</file>

<file path=customXml/itemProps16.xml><?xml version="1.0" encoding="utf-8"?>
<ds:datastoreItem xmlns:ds="http://schemas.openxmlformats.org/officeDocument/2006/customXml" ds:itemID="{0A7CD3BC-4B8A-4FCE-BF93-14D5EEED7D7D}">
  <ds:schemaRefs/>
</ds:datastoreItem>
</file>

<file path=customXml/itemProps17.xml><?xml version="1.0" encoding="utf-8"?>
<ds:datastoreItem xmlns:ds="http://schemas.openxmlformats.org/officeDocument/2006/customXml" ds:itemID="{20B28FCB-43B5-4B8D-9414-AFE2AA73589B}">
  <ds:schemaRefs/>
</ds:datastoreItem>
</file>

<file path=customXml/itemProps18.xml><?xml version="1.0" encoding="utf-8"?>
<ds:datastoreItem xmlns:ds="http://schemas.openxmlformats.org/officeDocument/2006/customXml" ds:itemID="{622DC597-CF33-4550-B62C-B8ED71116B13}">
  <ds:schemaRefs/>
</ds:datastoreItem>
</file>

<file path=customXml/itemProps19.xml><?xml version="1.0" encoding="utf-8"?>
<ds:datastoreItem xmlns:ds="http://schemas.openxmlformats.org/officeDocument/2006/customXml" ds:itemID="{E65DBBA4-E63F-476E-897F-78BB114646B3}">
  <ds:schemaRefs/>
</ds:datastoreItem>
</file>

<file path=customXml/itemProps20.xml><?xml version="1.0" encoding="utf-8"?>
<ds:datastoreItem xmlns:ds="http://schemas.openxmlformats.org/officeDocument/2006/customXml" ds:itemID="{9C87F81B-EA71-4DD5-A7EA-05C92A23B188}">
  <ds:schemaRefs/>
</ds:datastoreItem>
</file>

<file path=customXml/itemProps21.xml><?xml version="1.0" encoding="utf-8"?>
<ds:datastoreItem xmlns:ds="http://schemas.openxmlformats.org/officeDocument/2006/customXml" ds:itemID="{1ABF1D4E-9D56-4DF8-9A4A-DB59D486CE58}">
  <ds:schemaRefs/>
</ds:datastoreItem>
</file>

<file path=customXml/itemProps22.xml><?xml version="1.0" encoding="utf-8"?>
<ds:datastoreItem xmlns:ds="http://schemas.openxmlformats.org/officeDocument/2006/customXml" ds:itemID="{BAAD882A-7FB7-4A46-88A9-34A6C54FD9F9}">
  <ds:schemaRefs/>
</ds:datastoreItem>
</file>

<file path=customXml/itemProps23.xml><?xml version="1.0" encoding="utf-8"?>
<ds:datastoreItem xmlns:ds="http://schemas.openxmlformats.org/officeDocument/2006/customXml" ds:itemID="{44054613-5EF5-4001-9CD6-B387BD00B705}">
  <ds:schemaRefs/>
</ds:datastoreItem>
</file>

<file path=customXml/itemProps24.xml><?xml version="1.0" encoding="utf-8"?>
<ds:datastoreItem xmlns:ds="http://schemas.openxmlformats.org/officeDocument/2006/customXml" ds:itemID="{008C633E-5526-4F21-A0D5-AFAC2CE679AE}">
  <ds:schemaRefs/>
</ds:datastoreItem>
</file>

<file path=customXml/itemProps25.xml><?xml version="1.0" encoding="utf-8"?>
<ds:datastoreItem xmlns:ds="http://schemas.openxmlformats.org/officeDocument/2006/customXml" ds:itemID="{7D55B41B-AE6A-4763-A4FE-B6E6D16C8BC1}">
  <ds:schemaRefs/>
</ds:datastoreItem>
</file>

<file path=customXml/itemProps26.xml><?xml version="1.0" encoding="utf-8"?>
<ds:datastoreItem xmlns:ds="http://schemas.openxmlformats.org/officeDocument/2006/customXml" ds:itemID="{0580E167-9E24-4434-888E-FB76D4B7CEC9}">
  <ds:schemaRefs/>
</ds:datastoreItem>
</file>

<file path=customXml/itemProps27.xml><?xml version="1.0" encoding="utf-8"?>
<ds:datastoreItem xmlns:ds="http://schemas.openxmlformats.org/officeDocument/2006/customXml" ds:itemID="{CDCBAD70-95D2-46E4-B801-E8A41309239A}">
  <ds:schemaRefs/>
</ds:datastoreItem>
</file>

<file path=customXml/itemProps28.xml><?xml version="1.0" encoding="utf-8"?>
<ds:datastoreItem xmlns:ds="http://schemas.openxmlformats.org/officeDocument/2006/customXml" ds:itemID="{B7E6D69A-2643-40D1-9E52-9978EE61E943}">
  <ds:schemaRefs/>
</ds:datastoreItem>
</file>

<file path=customXml/itemProps29.xml><?xml version="1.0" encoding="utf-8"?>
<ds:datastoreItem xmlns:ds="http://schemas.openxmlformats.org/officeDocument/2006/customXml" ds:itemID="{F4B63DA2-9426-46B8-950A-C9DC1801E4E8}">
  <ds:schemaRefs/>
</ds:datastoreItem>
</file>

<file path=customXml/itemProps30.xml><?xml version="1.0" encoding="utf-8"?>
<ds:datastoreItem xmlns:ds="http://schemas.openxmlformats.org/officeDocument/2006/customXml" ds:itemID="{3FA18D6E-CC8D-49D4-86AD-03619F6A490B}">
  <ds:schemaRefs/>
</ds:datastoreItem>
</file>

<file path=customXml/itemProps31.xml><?xml version="1.0" encoding="utf-8"?>
<ds:datastoreItem xmlns:ds="http://schemas.openxmlformats.org/officeDocument/2006/customXml" ds:itemID="{07E80B61-CB9A-44E3-8602-3009B2CCDAD5}">
  <ds:schemaRefs/>
</ds:datastoreItem>
</file>

<file path=customXml/itemProps32.xml><?xml version="1.0" encoding="utf-8"?>
<ds:datastoreItem xmlns:ds="http://schemas.openxmlformats.org/officeDocument/2006/customXml" ds:itemID="{176D56F7-52AE-49A1-B9DC-E2EF6BBB54EE}">
  <ds:schemaRefs/>
</ds:datastoreItem>
</file>

<file path=customXml/itemProps33.xml><?xml version="1.0" encoding="utf-8"?>
<ds:datastoreItem xmlns:ds="http://schemas.openxmlformats.org/officeDocument/2006/customXml" ds:itemID="{7F69E273-C034-49F7-8474-F6D3547B2202}">
  <ds:schemaRefs/>
</ds:datastoreItem>
</file>

<file path=customXml/itemProps34.xml><?xml version="1.0" encoding="utf-8"?>
<ds:datastoreItem xmlns:ds="http://schemas.openxmlformats.org/officeDocument/2006/customXml" ds:itemID="{AF1C9A80-F9DD-4DBF-A16B-CB8DF0D4B62E}">
  <ds:schemaRefs/>
</ds:datastoreItem>
</file>

<file path=customXml/itemProps35.xml><?xml version="1.0" encoding="utf-8"?>
<ds:datastoreItem xmlns:ds="http://schemas.openxmlformats.org/officeDocument/2006/customXml" ds:itemID="{796231D8-A825-4CDA-ACB9-AE859DB5EAC1}">
  <ds:schemaRefs/>
</ds:datastoreItem>
</file>

<file path=customXml/itemProps36.xml><?xml version="1.0" encoding="utf-8"?>
<ds:datastoreItem xmlns:ds="http://schemas.openxmlformats.org/officeDocument/2006/customXml" ds:itemID="{E103D6A8-5AC1-479C-8916-66588DAE285C}">
  <ds:schemaRefs/>
</ds:datastoreItem>
</file>

<file path=customXml/itemProps37.xml><?xml version="1.0" encoding="utf-8"?>
<ds:datastoreItem xmlns:ds="http://schemas.openxmlformats.org/officeDocument/2006/customXml" ds:itemID="{7391CAA6-EC93-4EA4-9990-AE8B0C4B279F}">
  <ds:schemaRefs/>
</ds:datastoreItem>
</file>

<file path=customXml/itemProps38.xml><?xml version="1.0" encoding="utf-8"?>
<ds:datastoreItem xmlns:ds="http://schemas.openxmlformats.org/officeDocument/2006/customXml" ds:itemID="{98AAB247-7364-4D67-AB98-07E58A1C6233}">
  <ds:schemaRefs/>
</ds:datastoreItem>
</file>

<file path=customXml/itemProps39.xml><?xml version="1.0" encoding="utf-8"?>
<ds:datastoreItem xmlns:ds="http://schemas.openxmlformats.org/officeDocument/2006/customXml" ds:itemID="{1F108814-D4F0-4A5D-B135-6B06916A4FF5}">
  <ds:schemaRefs/>
</ds:datastoreItem>
</file>

<file path=customXml/itemProps40.xml><?xml version="1.0" encoding="utf-8"?>
<ds:datastoreItem xmlns:ds="http://schemas.openxmlformats.org/officeDocument/2006/customXml" ds:itemID="{3BF51C8F-D2ED-4DD1-9EA9-2449F4038BE2}">
  <ds:schemaRefs/>
</ds:datastoreItem>
</file>

<file path=customXml/itemProps41.xml><?xml version="1.0" encoding="utf-8"?>
<ds:datastoreItem xmlns:ds="http://schemas.openxmlformats.org/officeDocument/2006/customXml" ds:itemID="{842C947B-8B2E-4951-ADCE-C06A09AA935E}">
  <ds:schemaRefs/>
</ds:datastoreItem>
</file>

<file path=customXml/itemProps42.xml><?xml version="1.0" encoding="utf-8"?>
<ds:datastoreItem xmlns:ds="http://schemas.openxmlformats.org/officeDocument/2006/customXml" ds:itemID="{CD7EDE85-9B68-4DBC-B78A-6409552D32F5}">
  <ds:schemaRefs>
    <ds:schemaRef ds:uri="http://schemas.microsoft.com/DataMashup"/>
  </ds:schemaRefs>
</ds:datastoreItem>
</file>

<file path=customXml/itemProps43.xml><?xml version="1.0" encoding="utf-8"?>
<ds:datastoreItem xmlns:ds="http://schemas.openxmlformats.org/officeDocument/2006/customXml" ds:itemID="{9271FC5A-8119-4CEE-B900-E7BE5DA5F4E3}">
  <ds:schemaRefs/>
</ds:datastoreItem>
</file>

<file path=customXml/itemProps44.xml><?xml version="1.0" encoding="utf-8"?>
<ds:datastoreItem xmlns:ds="http://schemas.openxmlformats.org/officeDocument/2006/customXml" ds:itemID="{7AB0CC8F-36F4-474A-BFD7-8070D8D83E8C}">
  <ds:schemaRefs/>
</ds:datastoreItem>
</file>

<file path=customXml/itemProps45.xml><?xml version="1.0" encoding="utf-8"?>
<ds:datastoreItem xmlns:ds="http://schemas.openxmlformats.org/officeDocument/2006/customXml" ds:itemID="{566F90D7-C83B-447B-BBFA-C55119E32166}">
  <ds:schemaRefs/>
</ds:datastoreItem>
</file>

<file path=customXml/itemProps46.xml><?xml version="1.0" encoding="utf-8"?>
<ds:datastoreItem xmlns:ds="http://schemas.openxmlformats.org/officeDocument/2006/customXml" ds:itemID="{E74AB656-AAE4-4C35-A9CE-AD462417B3EA}">
  <ds:schemaRefs/>
</ds:datastoreItem>
</file>

<file path=customXml/itemProps47.xml><?xml version="1.0" encoding="utf-8"?>
<ds:datastoreItem xmlns:ds="http://schemas.openxmlformats.org/officeDocument/2006/customXml" ds:itemID="{1CBF5D23-41BD-4632-A3E1-92238E022179}">
  <ds:schemaRefs/>
</ds:datastoreItem>
</file>

<file path=customXml/itemProps48.xml><?xml version="1.0" encoding="utf-8"?>
<ds:datastoreItem xmlns:ds="http://schemas.openxmlformats.org/officeDocument/2006/customXml" ds:itemID="{E4C84B34-B398-4635-BB94-FBFC0A8C84B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Dashboard</vt:lpstr>
      <vt:lpstr>Dashboard 2</vt:lpstr>
      <vt:lpstr>Data Sales</vt:lpstr>
      <vt:lpstr>sales Data</vt:lpstr>
      <vt:lpstr>KPI</vt:lpstr>
      <vt:lpstr>Profit Month</vt:lpstr>
      <vt:lpstr>YOY</vt:lpstr>
      <vt:lpstr>Ship mode total order</vt:lpstr>
      <vt:lpstr>Customers by Profit</vt:lpstr>
      <vt:lpstr>Segment profit</vt:lpstr>
      <vt:lpstr>Profit City</vt:lpstr>
      <vt:lpstr>Profit State</vt:lpstr>
      <vt:lpstr>Profit Region</vt:lpstr>
      <vt:lpstr>Profit Category</vt:lpstr>
      <vt:lpstr>Profit Subcategory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SAMY ASR</dc:creator>
  <cp:lastModifiedBy>samy asar</cp:lastModifiedBy>
  <dcterms:created xsi:type="dcterms:W3CDTF">2015-06-05T18:17:20Z</dcterms:created>
  <dcterms:modified xsi:type="dcterms:W3CDTF">2025-12-05T15:58:25Z</dcterms:modified>
</cp:coreProperties>
</file>