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p with size" sheetId="1" state="visible" r:id="rId2"/>
    <sheet name="Speed up for size = 300" sheetId="2" state="visible" r:id="rId3"/>
    <sheet name="Ts with the siz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<sst xmlns="http://schemas.openxmlformats.org/spreadsheetml/2006/main" count="30" uniqueCount="14">
  <si>
    <t xml:space="preserve">3P</t>
  </si>
  <si>
    <t xml:space="preserve">DD iteration</t>
  </si>
  <si>
    <t xml:space="preserve">5P</t>
  </si>
  <si>
    <t xml:space="preserve">6P</t>
  </si>
  <si>
    <t xml:space="preserve">11P</t>
  </si>
  <si>
    <t xml:space="preserve">21P</t>
  </si>
  <si>
    <t xml:space="preserve">26P</t>
  </si>
  <si>
    <t xml:space="preserve">NAN</t>
  </si>
  <si>
    <t xml:space="preserve">Total Time </t>
  </si>
  <si>
    <t xml:space="preserve">Serial Time</t>
  </si>
  <si>
    <t xml:space="preserve">Parellel iteration  </t>
  </si>
  <si>
    <t xml:space="preserve">Speed Up</t>
  </si>
  <si>
    <t xml:space="preserve">Size</t>
  </si>
  <si>
    <t xml:space="preserve">serial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</si>
</sst>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DBDBDB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2" activeCellId="0" sqref="G22"/>
    </sheetView>
  </sheetViews>
  <sheetFormatPr defaultRowHeight="12.8" zeroHeight="false" outlineLevelRow="0" outlineLevelCol="0"/>
  <cols>
    <col collapsed="false" customWidth="true" hidden="false" outlineLevel="0" max="1" min="1" style="0" width="5.66"/>
    <col collapsed="false" customWidth="true" hidden="false" outlineLevel="0" max="2" min="2" style="0" width="8.67"/>
    <col collapsed="false" customWidth="true" hidden="false" outlineLevel="0" max="3" min="3" style="0" width="11.45"/>
    <col collapsed="false" customWidth="true" hidden="false" outlineLevel="0" max="4" min="4" style="0" width="8.67"/>
    <col collapsed="false" customWidth="true" hidden="false" outlineLevel="0" max="5" min="5" style="0" width="10.89"/>
    <col collapsed="false" customWidth="true" hidden="false" outlineLevel="0" max="6" min="6" style="0" width="8.67"/>
    <col collapsed="false" customWidth="true" hidden="false" outlineLevel="0" max="7" min="7" style="0" width="10.99"/>
    <col collapsed="false" customWidth="true" hidden="false" outlineLevel="0" max="8" min="8" style="0" width="8.67"/>
    <col collapsed="false" customWidth="true" hidden="false" outlineLevel="0" max="9" min="9" style="0" width="10.65"/>
    <col collapsed="false" customWidth="true" hidden="false" outlineLevel="0" max="10" min="10" style="0" width="8.67"/>
    <col collapsed="false" customWidth="true" hidden="false" outlineLevel="0" max="11" min="11" style="0" width="11.33"/>
    <col collapsed="false" customWidth="true" hidden="false" outlineLevel="0" max="12" min="12" style="0" width="8.67"/>
    <col collapsed="false" customWidth="true" hidden="false" outlineLevel="0" max="13" min="13" style="0" width="10.65"/>
    <col collapsed="false" customWidth="true" hidden="false" outlineLevel="0" max="1025" min="14" style="0" width="8.67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 t="s">
        <v>2</v>
      </c>
      <c r="E1" s="3" t="s">
        <v>1</v>
      </c>
      <c r="F1" s="2" t="s">
        <v>3</v>
      </c>
      <c r="G1" s="3" t="s">
        <v>1</v>
      </c>
      <c r="H1" s="2" t="s">
        <v>4</v>
      </c>
      <c r="I1" s="3" t="s">
        <v>1</v>
      </c>
      <c r="J1" s="2" t="s">
        <v>5</v>
      </c>
      <c r="K1" s="3" t="s">
        <v>1</v>
      </c>
      <c r="L1" s="2" t="s">
        <v>6</v>
      </c>
      <c r="M1" s="3" t="s">
        <v>1</v>
      </c>
    </row>
    <row r="2" customFormat="false" ht="12.8" hidden="false" customHeight="false" outlineLevel="0" collapsed="false">
      <c r="A2" s="1" t="n">
        <v>10</v>
      </c>
      <c r="B2" s="4" t="n">
        <v>2.11218095</v>
      </c>
      <c r="C2" s="3"/>
      <c r="D2" s="4" t="s">
        <v>7</v>
      </c>
      <c r="E2" s="3"/>
      <c r="F2" s="4" t="n">
        <f aca="false">(0.010997996+5*1.51077)/6</f>
        <v>1.26080799933333</v>
      </c>
      <c r="G2" s="3" t="n">
        <v>77</v>
      </c>
      <c r="H2" s="4" t="s">
        <v>7</v>
      </c>
      <c r="I2" s="3"/>
      <c r="J2" s="4" t="s">
        <v>7</v>
      </c>
      <c r="K2" s="3"/>
      <c r="L2" s="4" t="s">
        <v>7</v>
      </c>
      <c r="M2" s="3"/>
    </row>
    <row r="3" customFormat="false" ht="12.8" hidden="false" customHeight="false" outlineLevel="0" collapsed="false">
      <c r="A3" s="1" t="n">
        <v>20</v>
      </c>
      <c r="B3" s="4" t="n">
        <f aca="false">(1.988697+0.376943)/2</f>
        <v>1.18282</v>
      </c>
      <c r="C3" s="3" t="n">
        <v>420</v>
      </c>
      <c r="D3" s="4" t="n">
        <f aca="false">(4*1.273807+0.163975)/5</f>
        <v>1.0518406</v>
      </c>
      <c r="E3" s="3" t="n">
        <v>383</v>
      </c>
      <c r="F3" s="4" t="n">
        <f aca="false">(4*1.389789+0.124981)/6</f>
        <v>0.947356166666667</v>
      </c>
      <c r="G3" s="3" t="n">
        <v>283</v>
      </c>
      <c r="H3" s="4" t="n">
        <f aca="false">(10*4.427327+0.070989005)/11</f>
        <v>4.03129627318182</v>
      </c>
      <c r="I3" s="3" t="n">
        <v>353</v>
      </c>
      <c r="J3" s="4" t="s">
        <v>7</v>
      </c>
      <c r="K3" s="3"/>
      <c r="L3" s="4" t="s">
        <v>7</v>
      </c>
      <c r="M3" s="3"/>
    </row>
    <row r="4" customFormat="false" ht="12.8" hidden="false" customHeight="false" outlineLevel="0" collapsed="false">
      <c r="A4" s="1" t="n">
        <v>30</v>
      </c>
      <c r="B4" s="4" t="n">
        <f aca="false">(3.866412+2.219663)/2</f>
        <v>3.0430375</v>
      </c>
      <c r="C4" s="3" t="n">
        <v>936</v>
      </c>
      <c r="D4" s="4" t="s">
        <v>7</v>
      </c>
      <c r="E4" s="3"/>
      <c r="F4" s="4" t="n">
        <f aca="false">(5*4.686287+1.019845)/6</f>
        <v>4.07521333333333</v>
      </c>
      <c r="G4" s="3" t="n">
        <v>611</v>
      </c>
      <c r="H4" s="4" t="n">
        <f aca="false">(10*2.840568+0.293955)/11</f>
        <v>2.60905772727273</v>
      </c>
      <c r="I4" s="3" t="n">
        <v>790</v>
      </c>
      <c r="J4" s="4" t="s">
        <v>7</v>
      </c>
      <c r="K4" s="3"/>
      <c r="L4" s="4" t="s">
        <v>7</v>
      </c>
      <c r="M4" s="3"/>
    </row>
    <row r="5" customFormat="false" ht="12.8" hidden="false" customHeight="false" outlineLevel="0" collapsed="false">
      <c r="A5" s="1" t="n">
        <v>40</v>
      </c>
      <c r="B5" s="4" t="n">
        <f aca="false">(11.01733+7.844807)/2</f>
        <v>9.4310685</v>
      </c>
      <c r="C5" s="3" t="n">
        <v>1598</v>
      </c>
      <c r="D5" s="4" t="n">
        <f aca="false">(4*2.863565+1.571761)/5</f>
        <v>2.6052042</v>
      </c>
      <c r="E5" s="3" t="n">
        <v>1578</v>
      </c>
      <c r="F5" s="4" t="n">
        <f aca="false">(5*4.261352+1.816724)/6</f>
        <v>3.853914</v>
      </c>
      <c r="G5" s="3" t="n">
        <v>1135</v>
      </c>
      <c r="H5" s="4" t="n">
        <f aca="false">(10*0.951856+0.39994)/11</f>
        <v>0.901681818181818</v>
      </c>
      <c r="I5" s="3" t="n">
        <v>1380</v>
      </c>
      <c r="J5" s="4" t="n">
        <f aca="false">(20*2.053688+0.216967)/21</f>
        <v>1.9662250952381</v>
      </c>
      <c r="K5" s="3" t="n">
        <v>549</v>
      </c>
      <c r="L5" s="4" t="s">
        <v>7</v>
      </c>
      <c r="M5" s="3"/>
    </row>
    <row r="6" customFormat="false" ht="12.8" hidden="false" customHeight="false" outlineLevel="0" collapsed="false">
      <c r="A6" s="1" t="n">
        <v>50</v>
      </c>
      <c r="B6" s="4" t="n">
        <f aca="false">(19.30307+18.13224)/2</f>
        <v>18.717655</v>
      </c>
      <c r="C6" s="3" t="n">
        <v>2604</v>
      </c>
      <c r="D6" s="4" t="s">
        <v>7</v>
      </c>
      <c r="E6" s="3"/>
      <c r="F6" s="4" t="n">
        <f aca="false">(5*5.486166+4.27335)/6</f>
        <v>5.28403</v>
      </c>
      <c r="G6" s="3" t="n">
        <v>1706</v>
      </c>
      <c r="H6" s="4" t="n">
        <f aca="false">(10*1.417785+0.85487)/11</f>
        <v>1.36661090909091</v>
      </c>
      <c r="I6" s="3" t="n">
        <v>1819</v>
      </c>
      <c r="J6" s="4" t="s">
        <v>7</v>
      </c>
      <c r="K6" s="3"/>
      <c r="L6" s="4" t="n">
        <f aca="false">(0.513922+25*2.406634)/26</f>
        <v>2.33383738461538</v>
      </c>
      <c r="M6" s="3" t="n">
        <v>755</v>
      </c>
    </row>
    <row r="7" customFormat="false" ht="12.8" hidden="false" customHeight="false" outlineLevel="0" collapsed="false">
      <c r="A7" s="1" t="n">
        <v>100</v>
      </c>
      <c r="B7" s="4" t="n">
        <f aca="false">(245.5207+247.5024)/2</f>
        <v>246.51155</v>
      </c>
      <c r="C7" s="3" t="n">
        <v>10128</v>
      </c>
      <c r="D7" s="4" t="n">
        <f aca="false">(4*50.73129+49.19152)/5</f>
        <v>50.423336</v>
      </c>
      <c r="E7" s="3" t="n">
        <v>7865</v>
      </c>
      <c r="F7" s="4" t="n">
        <f aca="false">(5*48.73759+48.24966)/6</f>
        <v>48.6562683333333</v>
      </c>
      <c r="G7" s="3" t="n">
        <v>7084</v>
      </c>
      <c r="H7" s="4" t="n">
        <f aca="false">(10*12.17515+10.73237)/11</f>
        <v>12.0439881818182</v>
      </c>
      <c r="I7" s="3" t="n">
        <v>2694</v>
      </c>
      <c r="J7" s="4" t="n">
        <f aca="false">(20*7.137915+4.455322)/21</f>
        <v>7.01017247619048</v>
      </c>
      <c r="K7" s="3" t="n">
        <v>2559</v>
      </c>
      <c r="L7" s="4" t="n">
        <f aca="false">(25*6.920947+3.784425)/26</f>
        <v>6.80031153846154</v>
      </c>
      <c r="M7" s="3" t="n">
        <v>2256</v>
      </c>
    </row>
    <row r="8" customFormat="false" ht="12.8" hidden="false" customHeight="false" outlineLevel="0" collapsed="false">
      <c r="A8" s="1" t="n">
        <v>200</v>
      </c>
      <c r="B8" s="4" t="n">
        <f aca="false">(2*440.098145+436.744324)/3</f>
        <v>438.980204666667</v>
      </c>
      <c r="C8" s="3" t="n">
        <v>41026</v>
      </c>
      <c r="D8" s="4" t="n">
        <f aca="false">(4*601.6616+599.8788)/5</f>
        <v>601.30504</v>
      </c>
      <c r="E8" s="3"/>
      <c r="F8" s="4" t="n">
        <f aca="false">(5*497.1444+495.9196)/6</f>
        <v>496.940266666667</v>
      </c>
      <c r="G8" s="3"/>
      <c r="H8" s="4" t="n">
        <f aca="false">(10*170.5011+168.8233)/11</f>
        <v>170.348572727273</v>
      </c>
      <c r="I8" s="3"/>
      <c r="J8" s="4" t="n">
        <f aca="false">(65.72701+20*67.21878)/21</f>
        <v>67.1477433333333</v>
      </c>
      <c r="K8" s="3"/>
      <c r="L8" s="4" t="n">
        <f aca="false">(25*51.46118+47.17883)/26</f>
        <v>51.2964742307692</v>
      </c>
      <c r="M8" s="3" t="n">
        <v>8534</v>
      </c>
    </row>
    <row r="9" customFormat="false" ht="12.8" hidden="false" customHeight="false" outlineLevel="0" collapsed="false">
      <c r="A9" s="1" t="n">
        <v>300</v>
      </c>
      <c r="B9" s="4" t="n">
        <f aca="false">(2*1571.86646+1542.44275)/3</f>
        <v>1562.05855666667</v>
      </c>
      <c r="C9" s="3" t="n">
        <v>94122</v>
      </c>
      <c r="D9" s="4" t="n">
        <v>2361.2294</v>
      </c>
      <c r="E9" s="3" t="n">
        <v>21440</v>
      </c>
      <c r="F9" s="4" t="n">
        <v>2069.56116666667</v>
      </c>
      <c r="G9" s="3" t="n">
        <v>17920</v>
      </c>
      <c r="H9" s="4" t="n">
        <v>814.688218181818</v>
      </c>
      <c r="I9" s="3"/>
      <c r="J9" s="4" t="n">
        <f aca="false">(20*320.3053+316.4539)/21</f>
        <v>320.1219</v>
      </c>
      <c r="K9" s="3" t="n">
        <v>21199</v>
      </c>
      <c r="L9" s="4" t="n">
        <f aca="false">(25*235.1432+233.0016)/26</f>
        <v>235.060830769231</v>
      </c>
      <c r="M9" s="3" t="n">
        <v>19308</v>
      </c>
    </row>
    <row r="10" customFormat="false" ht="12.8" hidden="false" customHeight="false" outlineLevel="0" collapsed="false">
      <c r="A10" s="1" t="n">
        <v>400</v>
      </c>
      <c r="B10" s="4" t="n">
        <f aca="false">(3664.39038+2*3681.13159)/3</f>
        <v>3675.55118666667</v>
      </c>
      <c r="C10" s="3" t="n">
        <v>165731</v>
      </c>
      <c r="D10" s="4"/>
      <c r="E10" s="3"/>
      <c r="F10" s="4"/>
      <c r="G10" s="3"/>
      <c r="H10" s="4"/>
      <c r="I10" s="3" t="n">
        <v>35929</v>
      </c>
      <c r="J10" s="5" t="n">
        <v>963.706814285714</v>
      </c>
      <c r="K10" s="3"/>
      <c r="L10" s="4" t="n">
        <f aca="false">(25*698.7288+694.4394)/26</f>
        <v>698.563823076923</v>
      </c>
      <c r="M10" s="3" t="n">
        <v>32898</v>
      </c>
    </row>
    <row r="11" customFormat="false" ht="12.8" hidden="false" customHeight="false" outlineLevel="0" collapsed="false">
      <c r="A11" s="1" t="n">
        <v>500</v>
      </c>
      <c r="B11" s="4"/>
      <c r="C11" s="3"/>
      <c r="D11" s="4"/>
      <c r="E11" s="3"/>
      <c r="F11" s="4"/>
      <c r="G11" s="3"/>
      <c r="H11" s="4"/>
      <c r="I11" s="3"/>
      <c r="J11" s="4"/>
      <c r="K11" s="3"/>
      <c r="L11" s="4" t="n">
        <f aca="false">(25*1633.309+1616.426)/26</f>
        <v>1632.65965384615</v>
      </c>
      <c r="M11" s="3"/>
    </row>
    <row r="30" customFormat="false" ht="12.8" hidden="false" customHeight="false" outlineLevel="0" collapsed="false">
      <c r="H30" s="6" t="n">
        <v>814.8681</v>
      </c>
      <c r="I30" s="6" t="n">
        <v>812.8894</v>
      </c>
      <c r="J30" s="6" t="n">
        <f aca="false">(I30+H30*(H31-1))/H31</f>
        <v>814.688218181818</v>
      </c>
    </row>
    <row r="31" customFormat="false" ht="12.8" hidden="false" customHeight="false" outlineLevel="0" collapsed="false">
      <c r="H31" s="6" t="n">
        <v>11</v>
      </c>
      <c r="I31" s="6"/>
      <c r="J3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1.89"/>
    <col collapsed="false" customWidth="true" hidden="false" outlineLevel="0" max="3" min="3" style="0" width="15.11"/>
    <col collapsed="false" customWidth="true" hidden="false" outlineLevel="0" max="4" min="4" style="0" width="11.65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1" t="n">
        <v>5</v>
      </c>
      <c r="B2" s="7" t="n">
        <v>705.3987</v>
      </c>
      <c r="C2" s="7" t="n">
        <v>2361.2294</v>
      </c>
      <c r="D2" s="8" t="n">
        <f aca="false">B2/C2</f>
        <v>0.298742129841344</v>
      </c>
    </row>
    <row r="3" customFormat="false" ht="12.8" hidden="false" customHeight="false" outlineLevel="0" collapsed="false">
      <c r="A3" s="1" t="n">
        <v>6</v>
      </c>
      <c r="B3" s="7" t="n">
        <v>705.3987</v>
      </c>
      <c r="C3" s="7" t="n">
        <v>2069.56116666667</v>
      </c>
      <c r="D3" s="8" t="n">
        <f aca="false">B3/C3</f>
        <v>0.340844576793131</v>
      </c>
    </row>
    <row r="4" customFormat="false" ht="12.8" hidden="false" customHeight="false" outlineLevel="0" collapsed="false">
      <c r="A4" s="1" t="n">
        <v>11</v>
      </c>
      <c r="B4" s="7" t="n">
        <v>705.3987</v>
      </c>
      <c r="C4" s="7" t="n">
        <v>814.688218181818</v>
      </c>
      <c r="D4" s="8" t="n">
        <f aca="false">B4/C4</f>
        <v>0.86585111243449</v>
      </c>
    </row>
    <row r="5" customFormat="false" ht="12.8" hidden="false" customHeight="false" outlineLevel="0" collapsed="false">
      <c r="A5" s="1" t="n">
        <v>21</v>
      </c>
      <c r="B5" s="7" t="n">
        <v>705.3987</v>
      </c>
      <c r="C5" s="7" t="n">
        <f aca="false">(20*320.3053+316.4539)/21</f>
        <v>320.1219</v>
      </c>
      <c r="D5" s="8" t="n">
        <f aca="false">B5/C5</f>
        <v>2.2035315297079</v>
      </c>
    </row>
    <row r="6" customFormat="false" ht="12.8" hidden="false" customHeight="false" outlineLevel="0" collapsed="false">
      <c r="A6" s="1" t="n">
        <v>26</v>
      </c>
      <c r="B6" s="7" t="n">
        <v>705.3987</v>
      </c>
      <c r="C6" s="7" t="n">
        <f aca="false">(25*235.1432+233.0016)/26</f>
        <v>235.060830769231</v>
      </c>
      <c r="D6" s="8" t="n">
        <f aca="false">B6/C6</f>
        <v>3.00091979464039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6.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9" t="s">
        <v>12</v>
      </c>
      <c r="B1" s="9" t="s">
        <v>13</v>
      </c>
    </row>
    <row r="2" customFormat="false" ht="12.8" hidden="false" customHeight="false" outlineLevel="0" collapsed="false">
      <c r="A2" s="10" t="n">
        <v>10</v>
      </c>
      <c r="B2" s="11" t="n">
        <v>0.0049990001</v>
      </c>
    </row>
    <row r="3" customFormat="false" ht="12.8" hidden="false" customHeight="false" outlineLevel="0" collapsed="false">
      <c r="A3" s="10" t="n">
        <v>20</v>
      </c>
      <c r="B3" s="11" t="n">
        <v>0.056991998</v>
      </c>
    </row>
    <row r="4" customFormat="false" ht="12.8" hidden="false" customHeight="false" outlineLevel="0" collapsed="false">
      <c r="A4" s="10" t="n">
        <v>30</v>
      </c>
      <c r="B4" s="12" t="n">
        <v>0.272958</v>
      </c>
    </row>
    <row r="5" customFormat="false" ht="12.8" hidden="false" customHeight="false" outlineLevel="0" collapsed="false">
      <c r="A5" s="10" t="n">
        <v>40</v>
      </c>
      <c r="B5" s="12" t="n">
        <v>0.510923</v>
      </c>
    </row>
    <row r="6" customFormat="false" ht="12.8" hidden="false" customHeight="false" outlineLevel="0" collapsed="false">
      <c r="A6" s="10" t="n">
        <v>50</v>
      </c>
      <c r="B6" s="12" t="n">
        <v>1.024844</v>
      </c>
    </row>
    <row r="7" customFormat="false" ht="12.8" hidden="false" customHeight="false" outlineLevel="0" collapsed="false">
      <c r="A7" s="10" t="n">
        <v>100</v>
      </c>
      <c r="B7" s="12" t="n">
        <v>11.46926</v>
      </c>
    </row>
    <row r="8" customFormat="false" ht="12.8" hidden="false" customHeight="false" outlineLevel="0" collapsed="false">
      <c r="A8" s="10" t="n">
        <v>200</v>
      </c>
      <c r="B8" s="12" t="n">
        <v>156.2513</v>
      </c>
    </row>
    <row r="9" customFormat="false" ht="12.8" hidden="false" customHeight="false" outlineLevel="0" collapsed="false">
      <c r="A9" s="10" t="n">
        <v>300</v>
      </c>
      <c r="B9" s="12" t="n">
        <v>705.3987</v>
      </c>
    </row>
    <row r="10" customFormat="false" ht="12.8" hidden="false" customHeight="false" outlineLevel="0" collapsed="false">
      <c r="A10" s="10" t="n">
        <v>400</v>
      </c>
      <c r="B10" s="12" t="n">
        <v>1922.674</v>
      </c>
    </row>
    <row r="11" customFormat="false" ht="12.8" hidden="false" customHeight="false" outlineLevel="0" collapsed="false">
      <c r="A11" s="10" t="n">
        <v>500</v>
      </c>
      <c r="B11" s="12" t="n">
        <v>4411.183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2019-07-22T17:55:46Z</dcterms:created>
  <dc:creator/>
  <dc:description/>
  <dc:language>en-US</dc:language>
  <cp:lastModifiedBy/>
  <dcterms:modified xsi:type="dcterms:W3CDTF">2019-07-23T20:36:18Z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