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mc:AlternateContent xmlns:mc="http://schemas.openxmlformats.org/markup-compatibility/2006">
    <mc:Choice Requires="x15">
      <x15ac:absPath xmlns:x15ac="http://schemas.microsoft.com/office/spreadsheetml/2010/11/ac" url="C:\Users\admin11\Desktop\PythonProgram\Lib\site-packages\"/>
    </mc:Choice>
  </mc:AlternateContent>
  <xr:revisionPtr revIDLastSave="0" documentId="13_ncr:1_{C47387E0-A871-49CD-89E4-34A0119F29AA}" xr6:coauthVersionLast="47" xr6:coauthVersionMax="47" xr10:uidLastSave="{00000000-0000-0000-0000-000000000000}"/>
  <bookViews>
    <workbookView xWindow="-24120" yWindow="1635" windowWidth="24240" windowHeight="13020" activeTab="3" xr2:uid="{00000000-000D-0000-FFFF-FFFF00000000}"/>
  </bookViews>
  <sheets>
    <sheet name="MFIs_XX.C.Q.YY_PR" sheetId="1" r:id="rId1"/>
    <sheet name="MFIs_XX.C.Q.YY_Facilities" sheetId="2" r:id="rId2"/>
    <sheet name="MFIs_XX.C.Q.YY_Annex" sheetId="3" r:id="rId3"/>
    <sheet name="MFIs_XX.C.Q.YY_Maturity" sheetId="4" r:id="rId4"/>
    <sheet name="MFIs_XX.C.Q.YY_IS" sheetId="5" r:id="rId5"/>
    <sheet name="MFIs_XX.C.Q.YY_BS" sheetId="6" r:id="rId6"/>
  </sheets>
  <externalReferences>
    <externalReference r:id="rId7"/>
  </externalReferences>
  <definedNames>
    <definedName name="CalculationMethod">[1]Enumerations!$C$1724:$C$1727</definedName>
    <definedName name="Country">[1]Enumerations!$C$16:$C$227</definedName>
    <definedName name="Currency">[1]Enumerations!$C$1489:$C$1535</definedName>
    <definedName name="TypeOfCredit">[1]Enumerations!$C$1565:$C$1574</definedName>
    <definedName name="YN">[1]Enumerations!$C$1722:$C$1723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40" i="6" l="1"/>
  <c r="C47" i="6" s="1"/>
  <c r="C36" i="6"/>
  <c r="C18" i="6"/>
  <c r="C15" i="6"/>
  <c r="C12" i="6"/>
  <c r="C26" i="6" s="1"/>
  <c r="C36" i="5"/>
  <c r="C30" i="5"/>
  <c r="C26" i="5"/>
  <c r="C24" i="5"/>
  <c r="C18" i="5"/>
  <c r="C14" i="5"/>
  <c r="C11" i="5"/>
  <c r="C10" i="5"/>
  <c r="C21" i="5" s="1"/>
  <c r="C29" i="5" s="1"/>
  <c r="C33" i="5" s="1"/>
  <c r="C35" i="5" s="1"/>
  <c r="C39" i="5" s="1"/>
  <c r="C40" i="5" s="1"/>
  <c r="B103" i="4"/>
  <c r="B93" i="4"/>
  <c r="D83" i="4"/>
  <c r="C83" i="4"/>
  <c r="B83" i="4"/>
  <c r="D82" i="4"/>
  <c r="D81" i="4"/>
  <c r="D80" i="4"/>
  <c r="D79" i="4"/>
  <c r="D78" i="4"/>
  <c r="D77" i="4"/>
  <c r="D76" i="4"/>
  <c r="D75" i="4"/>
  <c r="D72" i="4"/>
  <c r="C72" i="4"/>
  <c r="B72" i="4"/>
  <c r="D71" i="4"/>
  <c r="D70" i="4"/>
  <c r="D69" i="4"/>
  <c r="D68" i="4"/>
  <c r="D67" i="4"/>
  <c r="D66" i="4"/>
  <c r="D65" i="4"/>
  <c r="D64" i="4"/>
  <c r="B59" i="4"/>
  <c r="D49" i="4"/>
  <c r="C49" i="4"/>
  <c r="B49" i="4"/>
  <c r="D48" i="4"/>
  <c r="D47" i="4"/>
  <c r="D46" i="4"/>
  <c r="D45" i="4"/>
  <c r="D44" i="4"/>
  <c r="D43" i="4"/>
  <c r="D42" i="4"/>
  <c r="C39" i="4"/>
  <c r="B39" i="4"/>
  <c r="D38" i="4"/>
  <c r="D37" i="4"/>
  <c r="D39" i="4" s="1"/>
  <c r="D36" i="4"/>
  <c r="D35" i="4"/>
  <c r="D34" i="4"/>
  <c r="D33" i="4"/>
  <c r="D32" i="4"/>
  <c r="C29" i="4"/>
  <c r="B29" i="4"/>
  <c r="D28" i="4"/>
  <c r="D27" i="4"/>
  <c r="D26" i="4"/>
  <c r="D25" i="4"/>
  <c r="D24" i="4"/>
  <c r="D23" i="4"/>
  <c r="D22" i="4"/>
  <c r="D21" i="4"/>
  <c r="D29" i="4" s="1"/>
  <c r="C18" i="4"/>
  <c r="B18" i="4"/>
  <c r="D17" i="4"/>
  <c r="D16" i="4"/>
  <c r="D15" i="4"/>
  <c r="D14" i="4"/>
  <c r="D13" i="4"/>
  <c r="D12" i="4"/>
  <c r="D11" i="4"/>
  <c r="D10" i="4"/>
  <c r="D18" i="4" s="1"/>
  <c r="C227" i="3"/>
  <c r="C203" i="3"/>
  <c r="C179" i="3"/>
  <c r="C155" i="3"/>
  <c r="C131" i="3"/>
  <c r="C114" i="3"/>
  <c r="C91" i="3"/>
  <c r="C84" i="3"/>
  <c r="C87" i="3" s="1"/>
  <c r="C72" i="3"/>
  <c r="C69" i="3"/>
  <c r="C40" i="3"/>
  <c r="C16" i="3"/>
  <c r="G11" i="3"/>
  <c r="G10" i="3"/>
  <c r="H10" i="3" s="1"/>
  <c r="H217" i="2"/>
  <c r="G217" i="2"/>
  <c r="K113" i="2"/>
  <c r="J113" i="2"/>
  <c r="I113" i="2"/>
  <c r="H113" i="2"/>
  <c r="G113" i="2"/>
  <c r="L9" i="2"/>
  <c r="K9" i="2"/>
  <c r="J9" i="2"/>
  <c r="I9" i="2"/>
  <c r="H9" i="2"/>
  <c r="S47" i="1"/>
  <c r="Q47" i="1"/>
  <c r="P47" i="1"/>
  <c r="O47" i="1"/>
  <c r="H47" i="1"/>
  <c r="G47" i="1"/>
  <c r="F47" i="1"/>
  <c r="E47" i="1"/>
  <c r="D47" i="1"/>
  <c r="C47" i="1"/>
  <c r="S43" i="1"/>
  <c r="R43" i="1"/>
  <c r="R47" i="1" s="1"/>
  <c r="Q43" i="1"/>
  <c r="P43" i="1"/>
  <c r="O43" i="1"/>
  <c r="N43" i="1"/>
  <c r="N47" i="1" s="1"/>
  <c r="M43" i="1"/>
  <c r="M47" i="1" s="1"/>
  <c r="L43" i="1"/>
  <c r="L47" i="1" s="1"/>
  <c r="K43" i="1"/>
  <c r="K47" i="1" s="1"/>
  <c r="J43" i="1"/>
  <c r="J47" i="1" s="1"/>
  <c r="I43" i="1"/>
  <c r="I47" i="1" s="1"/>
  <c r="H43" i="1"/>
  <c r="G43" i="1"/>
  <c r="F43" i="1"/>
  <c r="E43" i="1"/>
  <c r="D43" i="1"/>
  <c r="C43" i="1"/>
  <c r="B43" i="1"/>
  <c r="B47" i="1" s="1"/>
  <c r="R36" i="1"/>
  <c r="Q36" i="1"/>
  <c r="P36" i="1"/>
  <c r="O36" i="1"/>
  <c r="N36" i="1"/>
  <c r="M36" i="1"/>
  <c r="L36" i="1"/>
  <c r="K36" i="1"/>
  <c r="J36" i="1"/>
  <c r="I36" i="1"/>
  <c r="H36" i="1"/>
  <c r="G36" i="1"/>
  <c r="F36" i="1"/>
  <c r="E36" i="1"/>
  <c r="D36" i="1"/>
  <c r="C36" i="1"/>
  <c r="B36" i="1"/>
  <c r="D29" i="1"/>
  <c r="D28" i="1"/>
  <c r="C27" i="1"/>
  <c r="B27" i="1"/>
  <c r="D27" i="1" s="1"/>
  <c r="D26" i="1"/>
  <c r="D25" i="1"/>
  <c r="J10" i="1"/>
  <c r="I10" i="1"/>
  <c r="H10" i="1"/>
  <c r="C49" i="6" l="1"/>
  <c r="C48" i="6"/>
</calcChain>
</file>

<file path=xl/sharedStrings.xml><?xml version="1.0" encoding="utf-8"?>
<sst xmlns="http://schemas.openxmlformats.org/spreadsheetml/2006/main" count="1183" uniqueCount="575">
  <si>
    <t>Portfolio Report</t>
  </si>
  <si>
    <t>PR</t>
  </si>
  <si>
    <t>MFI Name</t>
  </si>
  <si>
    <t>MFI Code</t>
  </si>
  <si>
    <t>Report Date:</t>
  </si>
  <si>
    <t>Table (1)</t>
  </si>
  <si>
    <t>Conventional Loans</t>
  </si>
  <si>
    <t>Islamic Loans</t>
  </si>
  <si>
    <t>Total</t>
  </si>
  <si>
    <t>Number</t>
  </si>
  <si>
    <t>Value</t>
  </si>
  <si>
    <t>Loss Allowance</t>
  </si>
  <si>
    <t>Number of loans</t>
  </si>
  <si>
    <t>Gross Value of Loans</t>
  </si>
  <si>
    <t>Total Allowance</t>
  </si>
  <si>
    <t>Current Portfolio</t>
  </si>
  <si>
    <t>Table (2)</t>
  </si>
  <si>
    <t>West Bank</t>
  </si>
  <si>
    <t>Productive portfolio Rating</t>
  </si>
  <si>
    <t>Number of borrowers</t>
  </si>
  <si>
    <t>Amount 
Disbursed</t>
  </si>
  <si>
    <t>Outstanding balance</t>
  </si>
  <si>
    <t>Disbursement Date</t>
  </si>
  <si>
    <t>Portfolio at Risk</t>
  </si>
  <si>
    <t>Financing outstanding productive projects</t>
  </si>
  <si>
    <t>Financing new productive projects</t>
  </si>
  <si>
    <t>Gaza Strip</t>
  </si>
  <si>
    <t>Table (3)</t>
  </si>
  <si>
    <t>Number of Active Borrowers</t>
  </si>
  <si>
    <t>Borrowers Without Previous Access</t>
  </si>
  <si>
    <t>Number of Loan Officers</t>
  </si>
  <si>
    <t>Personnel (All Employees)</t>
  </si>
  <si>
    <t>Female</t>
  </si>
  <si>
    <t>Male</t>
  </si>
  <si>
    <t>Item</t>
  </si>
  <si>
    <t>Loans Outstanding</t>
  </si>
  <si>
    <t>Conventional portfolio</t>
  </si>
  <si>
    <t>Islamic portfolio</t>
  </si>
  <si>
    <t>Number of Borrowers</t>
  </si>
  <si>
    <t>Performing Portfolio</t>
  </si>
  <si>
    <t>Rescheduled Portfolio</t>
  </si>
  <si>
    <t>Restructured/Refinance Portfolio</t>
  </si>
  <si>
    <t>Urban - cities</t>
  </si>
  <si>
    <t>Countryside - villages</t>
  </si>
  <si>
    <t>Camp</t>
  </si>
  <si>
    <t>Real estate (Mortage) sector at MFI for the period ....</t>
  </si>
  <si>
    <t>Disbursement Amount</t>
  </si>
  <si>
    <t>The performing outstanding balance</t>
  </si>
  <si>
    <t>The outstanding balance of Portfolio at Risk</t>
  </si>
  <si>
    <t>HOSING IMPROVMENT</t>
  </si>
  <si>
    <t>Buying a property (apartment, building, land)</t>
  </si>
  <si>
    <t>Apartment</t>
  </si>
  <si>
    <t>Building and Finishing</t>
  </si>
  <si>
    <t>Land</t>
  </si>
  <si>
    <t>Faclities</t>
  </si>
  <si>
    <t>FMFI's</t>
  </si>
  <si>
    <t>Notes: 1. Disclose each loan separately and not aggregating them if the company obtains more than one credit loan from the same Lender. 2. Disclose the loan value according to the signed contract in the (Contract Value) column. 3. Disclose the values in absolute terms. 4. Disclosing the nationality of the foreign lenders according to the origin country, except of the foreign Banks operating in Palestine, their nationality is Palestinian. 5. Disclose the type of facility obtained by the company (credit loan, overdraft, ....) in the (Type of Credit) column.</t>
  </si>
  <si>
    <t>Facilities</t>
  </si>
  <si>
    <t>#</t>
  </si>
  <si>
    <t>Lender</t>
  </si>
  <si>
    <t>Type of Credit</t>
  </si>
  <si>
    <t>Currency</t>
  </si>
  <si>
    <t>Purpose</t>
  </si>
  <si>
    <t>Nationality</t>
  </si>
  <si>
    <t>Grace Period (month)</t>
  </si>
  <si>
    <t>Contract Value</t>
  </si>
  <si>
    <t>Outstanding 
Balance</t>
  </si>
  <si>
    <t>Short-Term Outstanding Balance
 (less than 1 year)</t>
  </si>
  <si>
    <t>Value of Accrued  Interest</t>
  </si>
  <si>
    <t>Value of Accrued Installments Not Paid</t>
  </si>
  <si>
    <t>The Oldest Date of Accrued Installments Not Paid</t>
  </si>
  <si>
    <t>First Payment
Date</t>
  </si>
  <si>
    <t>Maturity 
Date</t>
  </si>
  <si>
    <t>Interest Rate</t>
  </si>
  <si>
    <t>Calculate Method</t>
  </si>
  <si>
    <t>63</t>
  </si>
  <si>
    <t>KEIVA</t>
  </si>
  <si>
    <t>Loans</t>
  </si>
  <si>
    <t>USD</t>
  </si>
  <si>
    <t>Portfolio Financing</t>
  </si>
  <si>
    <t>Sweden</t>
  </si>
  <si>
    <t>0</t>
  </si>
  <si>
    <t>95</t>
  </si>
  <si>
    <t xml:space="preserve">TRIPLE JUMP </t>
  </si>
  <si>
    <t>Netherlands</t>
  </si>
  <si>
    <t>03/01/2019</t>
  </si>
  <si>
    <t>03/15/2028</t>
  </si>
  <si>
    <t>09/15/2029</t>
  </si>
  <si>
    <t>6.25</t>
  </si>
  <si>
    <t>37</t>
  </si>
  <si>
    <t>ARAB FUND</t>
  </si>
  <si>
    <t>Kuwait</t>
  </si>
  <si>
    <t>08/01/2019</t>
  </si>
  <si>
    <t>08/01/2024</t>
  </si>
  <si>
    <t>3</t>
  </si>
  <si>
    <t>44</t>
  </si>
  <si>
    <t>PFESP</t>
  </si>
  <si>
    <t>Palestine</t>
  </si>
  <si>
    <t>07/18/2020</t>
  </si>
  <si>
    <t>04/18/2024</t>
  </si>
  <si>
    <t>2</t>
  </si>
  <si>
    <t>38</t>
  </si>
  <si>
    <t>02/01/2026</t>
  </si>
  <si>
    <t>12</t>
  </si>
  <si>
    <t>AL-QUDS BANK</t>
  </si>
  <si>
    <t>ILS</t>
  </si>
  <si>
    <t>03/27/2019</t>
  </si>
  <si>
    <t>12/27/2019</t>
  </si>
  <si>
    <t>12/27/2023</t>
  </si>
  <si>
    <t>5.15</t>
  </si>
  <si>
    <t>33</t>
  </si>
  <si>
    <t>PALESTINE INV FUND PAYABLE</t>
  </si>
  <si>
    <t>05/19/2019</t>
  </si>
  <si>
    <t>02/19/2020</t>
  </si>
  <si>
    <t>11/19/2023</t>
  </si>
  <si>
    <t>3.75</t>
  </si>
  <si>
    <t>13</t>
  </si>
  <si>
    <t>08/20/2019</t>
  </si>
  <si>
    <t>08/20/2020</t>
  </si>
  <si>
    <t>05/20/2024</t>
  </si>
  <si>
    <t>5.65</t>
  </si>
  <si>
    <t>26</t>
  </si>
  <si>
    <t xml:space="preserve">JORDAN COMMERCIAL BANK </t>
  </si>
  <si>
    <t>Jordan</t>
  </si>
  <si>
    <t>08/26/2019</t>
  </si>
  <si>
    <t>05/26/2020</t>
  </si>
  <si>
    <t>02/26/2024</t>
  </si>
  <si>
    <t>6</t>
  </si>
  <si>
    <t>30</t>
  </si>
  <si>
    <t>JORDAN AHLI BANK</t>
  </si>
  <si>
    <t>11/07/2019</t>
  </si>
  <si>
    <t>06/22/2020</t>
  </si>
  <si>
    <t>03/24/2024</t>
  </si>
  <si>
    <t>9</t>
  </si>
  <si>
    <t xml:space="preserve">CAIRO AMMAN BANK </t>
  </si>
  <si>
    <t>01/09/2020</t>
  </si>
  <si>
    <t>10/09/2020</t>
  </si>
  <si>
    <t>07/09/2024</t>
  </si>
  <si>
    <t>5.75</t>
  </si>
  <si>
    <t>51</t>
  </si>
  <si>
    <t>European Investment Bank</t>
  </si>
  <si>
    <t>Luxembourg</t>
  </si>
  <si>
    <t>02/18/2021</t>
  </si>
  <si>
    <t>02/18/2025</t>
  </si>
  <si>
    <t>5.35</t>
  </si>
  <si>
    <t>53</t>
  </si>
  <si>
    <t>PROPARCO</t>
  </si>
  <si>
    <t>France</t>
  </si>
  <si>
    <t>03/10/2020</t>
  </si>
  <si>
    <t>03/15/2021</t>
  </si>
  <si>
    <t>03/15/2024</t>
  </si>
  <si>
    <t>4.54</t>
  </si>
  <si>
    <t>54</t>
  </si>
  <si>
    <t>03/29/2020</t>
  </si>
  <si>
    <t>4.40</t>
  </si>
  <si>
    <t>14</t>
  </si>
  <si>
    <t>09/21/2020</t>
  </si>
  <si>
    <t>10/31/2020</t>
  </si>
  <si>
    <t>09/30/2023</t>
  </si>
  <si>
    <t>19</t>
  </si>
  <si>
    <t>THE HOUSING BANK FOR TRADE &amp; INVEST</t>
  </si>
  <si>
    <t>09/20/2020</t>
  </si>
  <si>
    <t>04/15/2021</t>
  </si>
  <si>
    <t>09/14/2023</t>
  </si>
  <si>
    <t>10</t>
  </si>
  <si>
    <t>11/11/2020</t>
  </si>
  <si>
    <t>06/11/2021</t>
  </si>
  <si>
    <t>11/11/2023</t>
  </si>
  <si>
    <t>34</t>
  </si>
  <si>
    <t>12/29/2020</t>
  </si>
  <si>
    <t>09/29/2021</t>
  </si>
  <si>
    <t>06/29/2025</t>
  </si>
  <si>
    <t>39</t>
  </si>
  <si>
    <t>01/12/2021</t>
  </si>
  <si>
    <t>02/01/2024</t>
  </si>
  <si>
    <t>02/01/2031</t>
  </si>
  <si>
    <t>50</t>
  </si>
  <si>
    <t>PNEEI - TAMKEEN</t>
  </si>
  <si>
    <t>01/11/2021</t>
  </si>
  <si>
    <t>01/15/2022</t>
  </si>
  <si>
    <t>01/15/2024</t>
  </si>
  <si>
    <t>48</t>
  </si>
  <si>
    <t>SYMBIOTICS</t>
  </si>
  <si>
    <t>Switzerland</t>
  </si>
  <si>
    <t>03/02/2021</t>
  </si>
  <si>
    <t>03/02/2022</t>
  </si>
  <si>
    <t>03/02/2024</t>
  </si>
  <si>
    <t>5.55</t>
  </si>
  <si>
    <t>4</t>
  </si>
  <si>
    <t>BANK OF PALESTINE</t>
  </si>
  <si>
    <t>10/14/2021</t>
  </si>
  <si>
    <t>03/14/2024</t>
  </si>
  <si>
    <t>5</t>
  </si>
  <si>
    <t>40</t>
  </si>
  <si>
    <t>05/30/2021</t>
  </si>
  <si>
    <t>15</t>
  </si>
  <si>
    <t>06/27/2021</t>
  </si>
  <si>
    <t>12/27/2021</t>
  </si>
  <si>
    <t>12/27/2025</t>
  </si>
  <si>
    <t>0.05</t>
  </si>
  <si>
    <t>59</t>
  </si>
  <si>
    <t>RESPONSABILITY INVESTMENT FUND</t>
  </si>
  <si>
    <t>07/07/2021</t>
  </si>
  <si>
    <t>12/31/2021</t>
  </si>
  <si>
    <t>07/01/2024</t>
  </si>
  <si>
    <t>5.30</t>
  </si>
  <si>
    <t>KIVA</t>
  </si>
  <si>
    <t>USA</t>
  </si>
  <si>
    <t>08/03/2021</t>
  </si>
  <si>
    <t>08/15/2022</t>
  </si>
  <si>
    <t>08/05/2024</t>
  </si>
  <si>
    <t>5.50</t>
  </si>
  <si>
    <t>60</t>
  </si>
  <si>
    <t>09/10/2021</t>
  </si>
  <si>
    <t>03/15/2022</t>
  </si>
  <si>
    <t>09/15/2023</t>
  </si>
  <si>
    <t>0.045</t>
  </si>
  <si>
    <t>32</t>
  </si>
  <si>
    <t xml:space="preserve">SANAD </t>
  </si>
  <si>
    <t>Germany</t>
  </si>
  <si>
    <t>10/05/2021</t>
  </si>
  <si>
    <t>10/05/2022</t>
  </si>
  <si>
    <t>10/07/2024</t>
  </si>
  <si>
    <t>4.6816</t>
  </si>
  <si>
    <t>16</t>
  </si>
  <si>
    <t>10/26/2021</t>
  </si>
  <si>
    <t>10/26/2022</t>
  </si>
  <si>
    <t>07/26/2027</t>
  </si>
  <si>
    <t>57</t>
  </si>
  <si>
    <t>Triodos Imvestment Management</t>
  </si>
  <si>
    <t>12/15/2021</t>
  </si>
  <si>
    <t>12/15/2022</t>
  </si>
  <si>
    <t>02/02/2025</t>
  </si>
  <si>
    <t>5.25</t>
  </si>
  <si>
    <t>41</t>
  </si>
  <si>
    <t>12/23/2021</t>
  </si>
  <si>
    <t>42</t>
  </si>
  <si>
    <t>08/29/2021</t>
  </si>
  <si>
    <t>20</t>
  </si>
  <si>
    <t>01/02/2022</t>
  </si>
  <si>
    <t>07/14/2022</t>
  </si>
  <si>
    <t>04/15/2026</t>
  </si>
  <si>
    <t>02/24/2022</t>
  </si>
  <si>
    <t>03/23/2022</t>
  </si>
  <si>
    <t>02/23/2026</t>
  </si>
  <si>
    <t>35</t>
  </si>
  <si>
    <t>03/16/2022</t>
  </si>
  <si>
    <t>09/15/2026</t>
  </si>
  <si>
    <t>45</t>
  </si>
  <si>
    <t>04/08/2022</t>
  </si>
  <si>
    <t>04/05/2023</t>
  </si>
  <si>
    <t>04/05/2025</t>
  </si>
  <si>
    <t>11</t>
  </si>
  <si>
    <t>06/14/2022</t>
  </si>
  <si>
    <t>06/14/2028</t>
  </si>
  <si>
    <t>46</t>
  </si>
  <si>
    <t>06/24/2022</t>
  </si>
  <si>
    <t>06/15/2023</t>
  </si>
  <si>
    <t>06/15/2025</t>
  </si>
  <si>
    <t>0.056</t>
  </si>
  <si>
    <t>17</t>
  </si>
  <si>
    <t>07/06/2022</t>
  </si>
  <si>
    <t>01/05/2023</t>
  </si>
  <si>
    <t>10/05/2026</t>
  </si>
  <si>
    <t>0.0375</t>
  </si>
  <si>
    <t>58</t>
  </si>
  <si>
    <t>05/30/2022</t>
  </si>
  <si>
    <t>0.0525</t>
  </si>
  <si>
    <t>52</t>
  </si>
  <si>
    <t>07/13/2022</t>
  </si>
  <si>
    <t>07/13/2023</t>
  </si>
  <si>
    <t>07/13/2027</t>
  </si>
  <si>
    <t>0.06135</t>
  </si>
  <si>
    <t>62</t>
  </si>
  <si>
    <t>Blue Orchard</t>
  </si>
  <si>
    <t>08/10/2022</t>
  </si>
  <si>
    <t>08/10/2023</t>
  </si>
  <si>
    <t>08/11/2025</t>
  </si>
  <si>
    <t>94</t>
  </si>
  <si>
    <t>08/10/2027</t>
  </si>
  <si>
    <t>05/10/2029</t>
  </si>
  <si>
    <t>1.50</t>
  </si>
  <si>
    <t>22</t>
  </si>
  <si>
    <t xml:space="preserve">THE NATIONAL BANK </t>
  </si>
  <si>
    <t>09/08/2022</t>
  </si>
  <si>
    <t>06/08/2023</t>
  </si>
  <si>
    <t>03/08/2027</t>
  </si>
  <si>
    <t>23</t>
  </si>
  <si>
    <t>99</t>
  </si>
  <si>
    <t>10/20/2022</t>
  </si>
  <si>
    <t>10/20/2024</t>
  </si>
  <si>
    <t>10/20/2025</t>
  </si>
  <si>
    <t>5.80</t>
  </si>
  <si>
    <t>43</t>
  </si>
  <si>
    <t>GRAMEEN AGRICOLE</t>
  </si>
  <si>
    <t>10/15/2023</t>
  </si>
  <si>
    <t>10/15/2025</t>
  </si>
  <si>
    <t>5.17</t>
  </si>
  <si>
    <t>28</t>
  </si>
  <si>
    <t>Frankfurt School Financial Services</t>
  </si>
  <si>
    <t>11/10/2022</t>
  </si>
  <si>
    <t>11/10/2023</t>
  </si>
  <si>
    <t>05/10/2025</t>
  </si>
  <si>
    <t>61</t>
  </si>
  <si>
    <t>11/15/2022</t>
  </si>
  <si>
    <t>05/15/2023</t>
  </si>
  <si>
    <t>11/15/2024</t>
  </si>
  <si>
    <t>6.50</t>
  </si>
  <si>
    <t>55</t>
  </si>
  <si>
    <t>01/27/2023</t>
  </si>
  <si>
    <t>01/23/2024</t>
  </si>
  <si>
    <t>01/23/2027</t>
  </si>
  <si>
    <t>3.85</t>
  </si>
  <si>
    <t>29</t>
  </si>
  <si>
    <t>02/20/2023</t>
  </si>
  <si>
    <t>02/20/2024</t>
  </si>
  <si>
    <t>08/20/2025</t>
  </si>
  <si>
    <t>24</t>
  </si>
  <si>
    <t>03/09/2023</t>
  </si>
  <si>
    <t>10/09/2023</t>
  </si>
  <si>
    <t>07/09/2027</t>
  </si>
  <si>
    <t>6.42</t>
  </si>
  <si>
    <t>31</t>
  </si>
  <si>
    <t>03/13/2023</t>
  </si>
  <si>
    <t>07/13/2028</t>
  </si>
  <si>
    <t>6.27</t>
  </si>
  <si>
    <t>27</t>
  </si>
  <si>
    <t>EMF MICROFINANCE FUND AGMVK</t>
  </si>
  <si>
    <t>03/31/2023</t>
  </si>
  <si>
    <t>03/29/2024</t>
  </si>
  <si>
    <t>03/31/2025</t>
  </si>
  <si>
    <t>7</t>
  </si>
  <si>
    <t>47</t>
  </si>
  <si>
    <t>04/19/2023</t>
  </si>
  <si>
    <t>04/15/2024</t>
  </si>
  <si>
    <t>04/15/2025</t>
  </si>
  <si>
    <t>25</t>
  </si>
  <si>
    <t>PALESTINE INVESTMENT BANK</t>
  </si>
  <si>
    <t>05/14/2023</t>
  </si>
  <si>
    <t>10/25/2023</t>
  </si>
  <si>
    <t>01/25/2027</t>
  </si>
  <si>
    <t>49</t>
  </si>
  <si>
    <t>06/22/2023</t>
  </si>
  <si>
    <t>06/16/2024</t>
  </si>
  <si>
    <t>06/16/2026</t>
  </si>
  <si>
    <t>3.558</t>
  </si>
  <si>
    <t>18</t>
  </si>
  <si>
    <t>06/18/2023</t>
  </si>
  <si>
    <t>07/18/2024</t>
  </si>
  <si>
    <t>04/18/2029</t>
  </si>
  <si>
    <t>5.90</t>
  </si>
  <si>
    <t>06/21/2023</t>
  </si>
  <si>
    <t>06/19/2024</t>
  </si>
  <si>
    <t>06/22/2026</t>
  </si>
  <si>
    <t>8</t>
  </si>
  <si>
    <t>04/21/2026</t>
  </si>
  <si>
    <t>56</t>
  </si>
  <si>
    <t>06/26/2023</t>
  </si>
  <si>
    <t>9.25</t>
  </si>
  <si>
    <t>21</t>
  </si>
  <si>
    <t>08/14/2023</t>
  </si>
  <si>
    <t>05/09/2024</t>
  </si>
  <si>
    <t>02/09/2028</t>
  </si>
  <si>
    <t>36</t>
  </si>
  <si>
    <t>08/08/2023</t>
  </si>
  <si>
    <t>05/07/2024</t>
  </si>
  <si>
    <t>02/07/2028</t>
  </si>
  <si>
    <t>108</t>
  </si>
  <si>
    <t>FMO</t>
  </si>
  <si>
    <t>08/21/2023</t>
  </si>
  <si>
    <t>12/10/2024</t>
  </si>
  <si>
    <t>06/10/2027</t>
  </si>
  <si>
    <t>9.19</t>
  </si>
  <si>
    <t>92</t>
  </si>
  <si>
    <t>08/17/2023</t>
  </si>
  <si>
    <t>11/01/2024</t>
  </si>
  <si>
    <t>11/01/2029</t>
  </si>
  <si>
    <t>3.50</t>
  </si>
  <si>
    <t>Subordinated Loans</t>
  </si>
  <si>
    <t>Interest Value</t>
  </si>
  <si>
    <t>Donations</t>
  </si>
  <si>
    <t>Donor</t>
  </si>
  <si>
    <t>Grant
 Amount</t>
  </si>
  <si>
    <t>Amount
 Received</t>
  </si>
  <si>
    <t>Remaining 
Amount</t>
  </si>
  <si>
    <t>Provisions (Yes/No)</t>
  </si>
  <si>
    <t>Annex</t>
  </si>
  <si>
    <t>CCE</t>
  </si>
  <si>
    <t>Cash and Cash Equivalents</t>
  </si>
  <si>
    <t>Region</t>
  </si>
  <si>
    <t>JOD</t>
  </si>
  <si>
    <t>NIS</t>
  </si>
  <si>
    <t>Other</t>
  </si>
  <si>
    <t>1</t>
  </si>
  <si>
    <t>Accounts Receivable</t>
  </si>
  <si>
    <t>Items</t>
  </si>
  <si>
    <t>Other Assets</t>
  </si>
  <si>
    <t>Intangible Assets</t>
  </si>
  <si>
    <t>Software</t>
  </si>
  <si>
    <t>Goodwill</t>
  </si>
  <si>
    <t>Others</t>
  </si>
  <si>
    <t>Additions</t>
  </si>
  <si>
    <t>Disposals</t>
  </si>
  <si>
    <t>Total Carrying Amount</t>
  </si>
  <si>
    <t>Amortization during the year</t>
  </si>
  <si>
    <t>Accumulated Disposals</t>
  </si>
  <si>
    <t>Net Intangible Assets</t>
  </si>
  <si>
    <t>Fixed Assets</t>
  </si>
  <si>
    <t>Buildings</t>
  </si>
  <si>
    <t>Furniture and Equipment</t>
  </si>
  <si>
    <t>Computers and Communication Equipment</t>
  </si>
  <si>
    <t>Motor Vehicles</t>
  </si>
  <si>
    <t>Total Cost</t>
  </si>
  <si>
    <t>Accumulated Depreciation</t>
  </si>
  <si>
    <t>Net Fixed Assets</t>
  </si>
  <si>
    <t>Other Short Term Liabilities</t>
  </si>
  <si>
    <t>Other Provisions</t>
  </si>
  <si>
    <t>End-of-service indemnity</t>
  </si>
  <si>
    <t>Legal Cases</t>
  </si>
  <si>
    <t>Other Liabilities</t>
  </si>
  <si>
    <t>Other Reserves</t>
  </si>
  <si>
    <t>Other Operating Revenues</t>
  </si>
  <si>
    <t>Other Financial Expenses</t>
  </si>
  <si>
    <t>Other Administrative Expenses</t>
  </si>
  <si>
    <t>Maturity</t>
  </si>
  <si>
    <t>MA</t>
  </si>
  <si>
    <t>MFI Name:</t>
  </si>
  <si>
    <t>MFI Code:</t>
  </si>
  <si>
    <t>Maturities for Assets</t>
  </si>
  <si>
    <t>With Interest/ Return</t>
  </si>
  <si>
    <t>No Interest/ Return</t>
  </si>
  <si>
    <t>0 days  - 30 days</t>
  </si>
  <si>
    <t>31 days - 90 days</t>
  </si>
  <si>
    <t>91 days - 180 days</t>
  </si>
  <si>
    <t>181 days - 365 days</t>
  </si>
  <si>
    <t>Over 1 year to 3 years</t>
  </si>
  <si>
    <t>Over 3 to 5 years</t>
  </si>
  <si>
    <t>5 years plus</t>
  </si>
  <si>
    <t>Past Due</t>
  </si>
  <si>
    <t>Balances with Banks</t>
  </si>
  <si>
    <t>91 days   - 180 days</t>
  </si>
  <si>
    <t>0  days   - 30 days</t>
  </si>
  <si>
    <t>31 days   - 90 days</t>
  </si>
  <si>
    <t>Maturity for Liabilities</t>
  </si>
  <si>
    <t>Total loans</t>
  </si>
  <si>
    <t>Debts</t>
  </si>
  <si>
    <t>Overdrafts</t>
  </si>
  <si>
    <t>Income Statement</t>
  </si>
  <si>
    <t>IS</t>
  </si>
  <si>
    <t>Ref.</t>
  </si>
  <si>
    <t>Account Name</t>
  </si>
  <si>
    <t>I1</t>
  </si>
  <si>
    <t>Operating Revenues</t>
  </si>
  <si>
    <t>I2</t>
  </si>
  <si>
    <t>Revenue from Conventional Loans</t>
  </si>
  <si>
    <t>I3</t>
  </si>
  <si>
    <t>Interest on Loan Portfolio</t>
  </si>
  <si>
    <t>I4</t>
  </si>
  <si>
    <t>Fees &amp; Commissions on Loan Portfolio</t>
  </si>
  <si>
    <t>I5</t>
  </si>
  <si>
    <t>Revenue from Islamic Loans</t>
  </si>
  <si>
    <t>I6</t>
  </si>
  <si>
    <t>Returns from Islamic Loans</t>
  </si>
  <si>
    <t>I7</t>
  </si>
  <si>
    <t>I8</t>
  </si>
  <si>
    <t>I9</t>
  </si>
  <si>
    <t>Financial Expenses</t>
  </si>
  <si>
    <t>I10</t>
  </si>
  <si>
    <t>Interest &amp; Fees Expense on Borrowing</t>
  </si>
  <si>
    <t>I11</t>
  </si>
  <si>
    <t>I12</t>
  </si>
  <si>
    <t>Net Financial Income</t>
  </si>
  <si>
    <t>I13</t>
  </si>
  <si>
    <t>Impairment Losses on Loans</t>
  </si>
  <si>
    <t>I14</t>
  </si>
  <si>
    <t>Value of Loans Recovered</t>
  </si>
  <si>
    <t>I15</t>
  </si>
  <si>
    <t>Operating Expenses</t>
  </si>
  <si>
    <t>I16</t>
  </si>
  <si>
    <t>Personnel Expenses</t>
  </si>
  <si>
    <t>I17</t>
  </si>
  <si>
    <t>Administrative Expenses</t>
  </si>
  <si>
    <t>I18</t>
  </si>
  <si>
    <t>Depreciation Expenses</t>
  </si>
  <si>
    <t>I19</t>
  </si>
  <si>
    <t>I20</t>
  </si>
  <si>
    <t>Net Operating Income</t>
  </si>
  <si>
    <t>I21</t>
  </si>
  <si>
    <t>Net Non-Operating Gains/Losses</t>
  </si>
  <si>
    <t>I22</t>
  </si>
  <si>
    <t>Non-Operating Gains</t>
  </si>
  <si>
    <t>I23</t>
  </si>
  <si>
    <t>Non-Operating Losses</t>
  </si>
  <si>
    <t>I24</t>
  </si>
  <si>
    <t>Net Income before Taxes</t>
  </si>
  <si>
    <t>I25</t>
  </si>
  <si>
    <t>Taxes</t>
  </si>
  <si>
    <t>I26</t>
  </si>
  <si>
    <t>Net Income After Taxes &amp; before Donations</t>
  </si>
  <si>
    <t>I27</t>
  </si>
  <si>
    <t>I28</t>
  </si>
  <si>
    <t>Donation Revenues</t>
  </si>
  <si>
    <t>I29</t>
  </si>
  <si>
    <t>Donation Expenses</t>
  </si>
  <si>
    <t>I30</t>
  </si>
  <si>
    <t>Net Income after Taxes and Donations</t>
  </si>
  <si>
    <t>Validation</t>
  </si>
  <si>
    <t>Balance Sheet</t>
  </si>
  <si>
    <t>BS</t>
  </si>
  <si>
    <t>Assets</t>
  </si>
  <si>
    <t>B1</t>
  </si>
  <si>
    <t>B2</t>
  </si>
  <si>
    <t>B3</t>
  </si>
  <si>
    <t>Current Accounts</t>
  </si>
  <si>
    <t>B4</t>
  </si>
  <si>
    <t>Time Deposits</t>
  </si>
  <si>
    <t>B5</t>
  </si>
  <si>
    <t>Net Conventional Loan Portfolio</t>
  </si>
  <si>
    <t>B6</t>
  </si>
  <si>
    <t>Gross Conventional Loan Portfolio</t>
  </si>
  <si>
    <t>B7</t>
  </si>
  <si>
    <t>Provision for Loans Impairment</t>
  </si>
  <si>
    <t>B8</t>
  </si>
  <si>
    <t>Net Islamic Loan Portfolio</t>
  </si>
  <si>
    <t>B9</t>
  </si>
  <si>
    <t>Gross Islamic Loan Portfolio</t>
  </si>
  <si>
    <t>B10</t>
  </si>
  <si>
    <t>B11</t>
  </si>
  <si>
    <t>B12</t>
  </si>
  <si>
    <t>Deposit at PMA</t>
  </si>
  <si>
    <t>B13</t>
  </si>
  <si>
    <t>B14</t>
  </si>
  <si>
    <t>B15</t>
  </si>
  <si>
    <t>B16</t>
  </si>
  <si>
    <t>Total Assets</t>
  </si>
  <si>
    <t>B17</t>
  </si>
  <si>
    <t>Short-Term Debts</t>
  </si>
  <si>
    <t>B18</t>
  </si>
  <si>
    <t>Deferred Revenue</t>
  </si>
  <si>
    <t>B19</t>
  </si>
  <si>
    <t>Temporary Restricted Contributions</t>
  </si>
  <si>
    <t>B20</t>
  </si>
  <si>
    <t>Other Short-term Liabilities</t>
  </si>
  <si>
    <t>B21</t>
  </si>
  <si>
    <t>Long-Term Debts</t>
  </si>
  <si>
    <t>B22</t>
  </si>
  <si>
    <t>B23</t>
  </si>
  <si>
    <t>Provision for Income Tax</t>
  </si>
  <si>
    <t>B24</t>
  </si>
  <si>
    <t>B25</t>
  </si>
  <si>
    <t>B26</t>
  </si>
  <si>
    <t>Total Liabilities</t>
  </si>
  <si>
    <t>Owner's Equity</t>
  </si>
  <si>
    <t>B27</t>
  </si>
  <si>
    <t>Share Capital</t>
  </si>
  <si>
    <t>B28</t>
  </si>
  <si>
    <t>Share Premium/ Discount Account</t>
  </si>
  <si>
    <t>B29</t>
  </si>
  <si>
    <t>Reserves</t>
  </si>
  <si>
    <t>B30</t>
  </si>
  <si>
    <t>Risk Reserve</t>
  </si>
  <si>
    <t>B31</t>
  </si>
  <si>
    <t>Statutory Reserve</t>
  </si>
  <si>
    <t>B32</t>
  </si>
  <si>
    <t>B33</t>
  </si>
  <si>
    <t>Dividends to be Disburse</t>
  </si>
  <si>
    <t>B34</t>
  </si>
  <si>
    <t>Profit/loss for Current year</t>
  </si>
  <si>
    <t>B35</t>
  </si>
  <si>
    <t>Retained Earnings</t>
  </si>
  <si>
    <t>B36</t>
  </si>
  <si>
    <t>Total Equity</t>
  </si>
  <si>
    <t>B37</t>
  </si>
  <si>
    <t>Total Liabilities &amp; Equity</t>
  </si>
  <si>
    <t>B38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</si>
</sst>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9" x14ac:knownFonts="1">
    <font>
      <sz val="11"/>
      <color theme="1"/>
      <name val="Calibri"/>
      <family val="2"/>
      <scheme val="minor"/>
    </font>
    <font>
      <u/>
      <sz val="11"/>
      <color theme="10"/>
      <name val="Calibri"/>
      <family val="2"/>
      <scheme val="minor"/>
    </font>
    <font>
      <b/>
      <sz val="9"/>
      <color rgb="FF303030"/>
      <name val="Arial"/>
      <family val="2"/>
    </font>
    <font>
      <sz val="9"/>
      <color rgb="FF475E7E"/>
      <name val="Arial"/>
      <family val="2"/>
    </font>
    <font>
      <sz val="9"/>
      <color rgb="FF303030"/>
      <name val="Arial"/>
      <family val="2"/>
    </font>
    <font>
      <u/>
      <sz val="11"/>
      <color rgb="FF0563C1"/>
      <name val="Calibri"/>
      <family val="2"/>
    </font>
    <font>
      <sz val="11"/>
      <name val="Calibri"/>
      <family val="2"/>
    </font>
    <font>
      <b/>
      <sz val="9"/>
      <name val="Calibri"/>
      <family val="2"/>
    </font>
    <font>
      <sz val="11"/>
      <color theme="1"/>
      <name val="Calibri"/>
      <family val="2"/>
      <scheme val="minor"/>
    </font>
  </fonts>
  <fills count="5">
    <fill>
      <patternFill patternType="none"/>
    </fill>
    <fill>
      <patternFill patternType="gray125"/>
    </fill>
    <fill>
      <patternFill patternType="solid">
        <fgColor rgb="FFFAFAFA"/>
        <bgColor indexed="64"/>
      </patternFill>
    </fill>
    <fill>
      <patternFill patternType="solid">
        <fgColor rgb="FFD9D9D9"/>
        <bgColor indexed="64"/>
      </patternFill>
    </fill>
    <fill>
      <patternFill patternType="solid">
        <fgColor rgb="FFF0F4F7"/>
        <bgColor indexed="64"/>
      </patternFill>
    </fill>
  </fills>
  <borders count="20">
    <border>
      <left/>
      <right/>
      <top/>
      <bottom/>
      <diagonal/>
    </border>
    <border>
      <left/>
      <right/>
      <top/>
      <bottom style="thin">
        <color rgb="FFCCCCCC"/>
      </bottom>
      <diagonal/>
    </border>
    <border>
      <left style="thin">
        <color rgb="FFD9D9D9"/>
      </left>
      <right style="thin">
        <color rgb="FFCCCCCC"/>
      </right>
      <top style="thin">
        <color rgb="FFCCCCCC"/>
      </top>
      <bottom style="thin">
        <color rgb="FFCCCCCC"/>
      </bottom>
      <diagonal/>
    </border>
    <border>
      <left style="thin">
        <color rgb="FFCCCCCC"/>
      </left>
      <right/>
      <top/>
      <bottom/>
      <diagonal/>
    </border>
    <border>
      <left style="thin">
        <color rgb="FFCCCCCC"/>
      </left>
      <right style="thin">
        <color rgb="FFCCCCCC"/>
      </right>
      <top style="thin">
        <color rgb="FFCCCCCC"/>
      </top>
      <bottom style="thin">
        <color rgb="FFCCCCCC"/>
      </bottom>
      <diagonal/>
    </border>
    <border>
      <left/>
      <right style="thin">
        <color rgb="FFCCCCCC"/>
      </right>
      <top style="thin">
        <color rgb="FFCCCCCC"/>
      </top>
      <bottom style="thin">
        <color rgb="FFCCCCCC"/>
      </bottom>
      <diagonal/>
    </border>
    <border>
      <left/>
      <right/>
      <top style="thin">
        <color rgb="FFCCCCCC"/>
      </top>
      <bottom style="thin">
        <color rgb="FFCCCCCC"/>
      </bottom>
      <diagonal/>
    </border>
    <border>
      <left/>
      <right/>
      <top style="thin">
        <color rgb="FFCCCCCC"/>
      </top>
      <bottom/>
      <diagonal/>
    </border>
    <border>
      <left style="thin">
        <color rgb="FFD9D9D9"/>
      </left>
      <right/>
      <top style="thin">
        <color rgb="FFCCCCCC"/>
      </top>
      <bottom style="thin">
        <color rgb="FFCCCCCC"/>
      </bottom>
      <diagonal/>
    </border>
    <border>
      <left style="thin">
        <color rgb="FFCCCCCC"/>
      </left>
      <right/>
      <top style="thin">
        <color rgb="FFCCCCCC"/>
      </top>
      <bottom/>
      <diagonal/>
    </border>
    <border>
      <left/>
      <right/>
      <top style="thin">
        <color rgb="FFCCCCCC"/>
      </top>
      <bottom style="thin">
        <color rgb="FFD9D9D9"/>
      </bottom>
      <diagonal/>
    </border>
    <border>
      <left style="thin">
        <color rgb="FFD9D9D9"/>
      </left>
      <right style="thin">
        <color rgb="FFD9D9D9"/>
      </right>
      <top style="thin">
        <color rgb="FFCCCCCC"/>
      </top>
      <bottom style="thin">
        <color rgb="FFD9D9D9"/>
      </bottom>
      <diagonal/>
    </border>
    <border>
      <left style="thin">
        <color rgb="FFD9D9D9"/>
      </left>
      <right/>
      <top style="thin">
        <color rgb="FFCCCCCC"/>
      </top>
      <bottom style="thin">
        <color rgb="FFD9D9D9"/>
      </bottom>
      <diagonal/>
    </border>
    <border>
      <left style="thin">
        <color rgb="FFCCCCCC"/>
      </left>
      <right/>
      <top style="thin">
        <color rgb="FFCCCCCC"/>
      </top>
      <bottom style="thin">
        <color rgb="FFCCCCCC"/>
      </bottom>
      <diagonal/>
    </border>
    <border>
      <left style="medium">
        <color rgb="FFCCCCCC"/>
      </left>
      <right style="medium">
        <color rgb="FFCCCCCC"/>
      </right>
      <top style="medium">
        <color rgb="FFCCCCCC"/>
      </top>
      <bottom style="medium">
        <color rgb="FFCCCCCC"/>
      </bottom>
      <diagonal/>
    </border>
    <border>
      <left style="thin">
        <color rgb="FFCCCCCC"/>
      </left>
      <right style="thin">
        <color rgb="FFCCCCCC"/>
      </right>
      <top/>
      <bottom style="thin">
        <color rgb="FFCCCCCC"/>
      </bottom>
      <diagonal/>
    </border>
    <border>
      <left/>
      <right style="thin">
        <color rgb="FFCCCCCC"/>
      </right>
      <top style="thin">
        <color rgb="FFCCCCCC"/>
      </top>
      <bottom/>
      <diagonal/>
    </border>
    <border>
      <left/>
      <right style="thin">
        <color rgb="FFD9D9D9"/>
      </right>
      <top style="thin">
        <color rgb="FFCCCCCC"/>
      </top>
      <bottom style="thin">
        <color rgb="FFD9D9D9"/>
      </bottom>
      <diagonal/>
    </border>
    <border>
      <left style="thin">
        <color rgb="FFCCCCCC"/>
      </left>
      <right/>
      <top/>
      <bottom style="thin">
        <color rgb="FFCCCCCC"/>
      </bottom>
      <diagonal/>
    </border>
    <border>
      <left/>
      <right style="thin">
        <color rgb="FFCCCCCC"/>
      </right>
      <top/>
      <bottom style="thin">
        <color rgb="FFCCCCCC"/>
      </bottom>
      <diagonal/>
    </border>
  </borders>
  <cellStyleXfs count="5">
    <xf numFmtId="0" fontId="0" fillId="0" borderId="0"/>
    <xf numFmtId="0" fontId="1" fillId="0" borderId="0"/>
    <xf numFmtId="0" fontId="6" fillId="0" borderId="0"/>
    <xf numFmtId="0" fontId="5" fillId="0" borderId="0"/>
    <xf numFmtId="43" fontId="8" fillId="0" borderId="0"/>
  </cellStyleXfs>
  <cellXfs count="135">
    <xf numFmtId="0" fontId="0" fillId="0" borderId="0" xfId="0"/>
    <xf numFmtId="0" fontId="2" fillId="2" borderId="0" xfId="0" applyFont="1" applyFill="1"/>
    <xf numFmtId="0" fontId="2" fillId="2" borderId="0" xfId="0" applyFont="1" applyFill="1" applyAlignment="1">
      <alignment horizontal="right"/>
    </xf>
    <xf numFmtId="0" fontId="0" fillId="2" borderId="0" xfId="0" applyFill="1"/>
    <xf numFmtId="0" fontId="0" fillId="2" borderId="0" xfId="0" applyFill="1" applyAlignment="1">
      <alignment vertical="center"/>
    </xf>
    <xf numFmtId="0" fontId="0" fillId="2" borderId="0" xfId="0" applyFill="1" applyAlignment="1">
      <alignment horizontal="center" vertical="center"/>
    </xf>
    <xf numFmtId="0" fontId="3" fillId="2" borderId="0" xfId="0" applyFont="1" applyFill="1"/>
    <xf numFmtId="0" fontId="2" fillId="2" borderId="0" xfId="0" quotePrefix="1" applyFont="1" applyFill="1"/>
    <xf numFmtId="0" fontId="0" fillId="2" borderId="1" xfId="0" applyFill="1" applyBorder="1"/>
    <xf numFmtId="0" fontId="0" fillId="2" borderId="1" xfId="0" applyFill="1" applyBorder="1" applyAlignment="1">
      <alignment vertical="center"/>
    </xf>
    <xf numFmtId="0" fontId="0" fillId="2" borderId="1" xfId="0" applyFill="1" applyBorder="1" applyAlignment="1">
      <alignment horizontal="center" vertical="center"/>
    </xf>
    <xf numFmtId="0" fontId="0" fillId="2" borderId="3" xfId="0" applyFill="1" applyBorder="1" applyAlignment="1">
      <alignment horizontal="center" vertical="center"/>
    </xf>
    <xf numFmtId="0" fontId="0" fillId="3" borderId="2" xfId="0" applyFill="1" applyBorder="1"/>
    <xf numFmtId="0" fontId="2" fillId="3" borderId="4" xfId="0" applyFont="1" applyFill="1" applyBorder="1" applyAlignment="1">
      <alignment horizontal="center"/>
    </xf>
    <xf numFmtId="0" fontId="2" fillId="4" borderId="4" xfId="0" applyFont="1" applyFill="1" applyBorder="1" applyAlignment="1">
      <alignment horizontal="center"/>
    </xf>
    <xf numFmtId="0" fontId="4" fillId="2" borderId="2" xfId="0" applyFont="1" applyFill="1" applyBorder="1"/>
    <xf numFmtId="0" fontId="4" fillId="2" borderId="4" xfId="0" applyFont="1" applyFill="1" applyBorder="1" applyAlignment="1">
      <alignment horizontal="center"/>
    </xf>
    <xf numFmtId="0" fontId="1" fillId="2" borderId="3" xfId="1" applyFill="1" applyBorder="1" applyAlignment="1">
      <alignment horizontal="center" vertical="center"/>
    </xf>
    <xf numFmtId="0" fontId="1" fillId="2" borderId="0" xfId="1" applyFill="1" applyAlignment="1">
      <alignment horizontal="center" vertical="center"/>
    </xf>
    <xf numFmtId="0" fontId="1" fillId="0" borderId="0" xfId="1"/>
    <xf numFmtId="0" fontId="0" fillId="2" borderId="5" xfId="0" applyFill="1" applyBorder="1" applyAlignment="1">
      <alignment vertical="center"/>
    </xf>
    <xf numFmtId="0" fontId="0" fillId="2" borderId="6" xfId="0" applyFill="1" applyBorder="1" applyAlignment="1">
      <alignment vertical="center"/>
    </xf>
    <xf numFmtId="0" fontId="0" fillId="2" borderId="7" xfId="0" applyFill="1" applyBorder="1" applyAlignment="1">
      <alignment vertical="center"/>
    </xf>
    <xf numFmtId="0" fontId="0" fillId="2" borderId="3" xfId="0" applyFill="1" applyBorder="1" applyAlignment="1">
      <alignment vertical="center"/>
    </xf>
    <xf numFmtId="0" fontId="2" fillId="3" borderId="2" xfId="0" applyFont="1" applyFill="1" applyBorder="1"/>
    <xf numFmtId="0" fontId="2" fillId="3" borderId="4" xfId="0" applyFont="1" applyFill="1" applyBorder="1" applyAlignment="1">
      <alignment horizontal="center" wrapText="1"/>
    </xf>
    <xf numFmtId="0" fontId="2" fillId="3" borderId="4" xfId="0" applyFont="1" applyFill="1" applyBorder="1"/>
    <xf numFmtId="0" fontId="1" fillId="2" borderId="3" xfId="1" applyFill="1" applyBorder="1" applyAlignment="1">
      <alignment vertical="center"/>
    </xf>
    <xf numFmtId="0" fontId="4" fillId="2" borderId="5" xfId="0" applyFont="1" applyFill="1" applyBorder="1" applyAlignment="1">
      <alignment horizontal="center"/>
    </xf>
    <xf numFmtId="14" fontId="4" fillId="2" borderId="5" xfId="0" applyNumberFormat="1" applyFont="1" applyFill="1" applyBorder="1" applyAlignment="1">
      <alignment horizontal="center"/>
    </xf>
    <xf numFmtId="0" fontId="0" fillId="2" borderId="5" xfId="0" applyFill="1" applyBorder="1"/>
    <xf numFmtId="0" fontId="1" fillId="2" borderId="4" xfId="1" applyFill="1" applyBorder="1" applyAlignment="1">
      <alignment horizontal="center"/>
    </xf>
    <xf numFmtId="0" fontId="0" fillId="2" borderId="9" xfId="0" applyFill="1" applyBorder="1" applyAlignment="1">
      <alignment horizontal="center" vertical="center"/>
    </xf>
    <xf numFmtId="0" fontId="0" fillId="2" borderId="7" xfId="0" applyFill="1" applyBorder="1" applyAlignment="1">
      <alignment horizontal="center" vertical="center"/>
    </xf>
    <xf numFmtId="0" fontId="0" fillId="2" borderId="7" xfId="0" applyFill="1" applyBorder="1"/>
    <xf numFmtId="0" fontId="4" fillId="4" borderId="2" xfId="0" applyFont="1" applyFill="1" applyBorder="1"/>
    <xf numFmtId="0" fontId="1" fillId="2" borderId="0" xfId="1" applyFill="1" applyAlignment="1">
      <alignment vertical="center"/>
    </xf>
    <xf numFmtId="0" fontId="0" fillId="2" borderId="5" xfId="0" applyFill="1" applyBorder="1" applyAlignment="1">
      <alignment horizontal="center" vertical="center"/>
    </xf>
    <xf numFmtId="0" fontId="1" fillId="2" borderId="10" xfId="1" applyFill="1" applyBorder="1" applyAlignment="1">
      <alignment horizontal="center" vertical="center"/>
    </xf>
    <xf numFmtId="0" fontId="0" fillId="2" borderId="10" xfId="0" applyFill="1" applyBorder="1" applyAlignment="1">
      <alignment horizontal="center" vertical="center"/>
    </xf>
    <xf numFmtId="0" fontId="2" fillId="3" borderId="11" xfId="0" applyFont="1" applyFill="1" applyBorder="1" applyAlignment="1">
      <alignment horizontal="center"/>
    </xf>
    <xf numFmtId="0" fontId="0" fillId="3" borderId="12" xfId="0" applyFill="1" applyBorder="1"/>
    <xf numFmtId="0" fontId="2" fillId="2" borderId="11" xfId="0" applyFont="1" applyFill="1" applyBorder="1" applyAlignment="1">
      <alignment horizontal="center"/>
    </xf>
    <xf numFmtId="0" fontId="4" fillId="2" borderId="11" xfId="0" applyFont="1" applyFill="1" applyBorder="1" applyAlignment="1">
      <alignment horizontal="center"/>
    </xf>
    <xf numFmtId="0" fontId="2" fillId="4" borderId="11" xfId="0" applyFont="1" applyFill="1" applyBorder="1" applyAlignment="1">
      <alignment horizontal="center"/>
    </xf>
    <xf numFmtId="0" fontId="2" fillId="3" borderId="0" xfId="0" applyFont="1" applyFill="1"/>
    <xf numFmtId="0" fontId="0" fillId="3" borderId="0" xfId="0" applyFill="1"/>
    <xf numFmtId="0" fontId="2" fillId="0" borderId="0" xfId="0" applyFont="1"/>
    <xf numFmtId="0" fontId="2" fillId="0" borderId="0" xfId="0" applyFont="1" applyAlignment="1">
      <alignment horizontal="right"/>
    </xf>
    <xf numFmtId="0" fontId="0" fillId="0" borderId="0" xfId="0" applyAlignment="1">
      <alignment vertical="center"/>
    </xf>
    <xf numFmtId="0" fontId="0" fillId="0" borderId="0" xfId="0" applyAlignment="1">
      <alignment horizontal="center" vertical="center"/>
    </xf>
    <xf numFmtId="0" fontId="3" fillId="0" borderId="0" xfId="0" applyFont="1"/>
    <xf numFmtId="0" fontId="0" fillId="0" borderId="1" xfId="0" applyBorder="1"/>
    <xf numFmtId="0" fontId="0" fillId="0" borderId="1" xfId="0" applyBorder="1" applyAlignment="1">
      <alignment vertical="center"/>
    </xf>
    <xf numFmtId="0" fontId="0" fillId="0" borderId="1" xfId="0" applyBorder="1" applyAlignment="1">
      <alignment horizontal="center" vertical="center"/>
    </xf>
    <xf numFmtId="0" fontId="0" fillId="3" borderId="4" xfId="0" applyFill="1" applyBorder="1" applyAlignment="1">
      <alignment horizontal="center"/>
    </xf>
    <xf numFmtId="0" fontId="4" fillId="2" borderId="4" xfId="0" applyFont="1" applyFill="1" applyBorder="1"/>
    <xf numFmtId="0" fontId="2" fillId="4" borderId="4" xfId="0" applyFont="1" applyFill="1" applyBorder="1"/>
    <xf numFmtId="0" fontId="0" fillId="3" borderId="4" xfId="0" applyFill="1" applyBorder="1"/>
    <xf numFmtId="0" fontId="4" fillId="0" borderId="4" xfId="0" applyFont="1" applyBorder="1" applyAlignment="1">
      <alignment vertical="center"/>
    </xf>
    <xf numFmtId="0" fontId="0" fillId="2" borderId="0" xfId="0" applyFill="1" applyAlignment="1">
      <alignment horizontal="center"/>
    </xf>
    <xf numFmtId="0" fontId="2" fillId="2" borderId="0" xfId="0" applyFont="1" applyFill="1" applyAlignment="1">
      <alignment vertical="top"/>
    </xf>
    <xf numFmtId="0" fontId="0" fillId="2" borderId="0" xfId="0" applyFill="1" applyAlignment="1">
      <alignment horizontal="right" vertical="top" wrapText="1"/>
    </xf>
    <xf numFmtId="0" fontId="0" fillId="2" borderId="1" xfId="0" applyFill="1" applyBorder="1" applyAlignment="1">
      <alignment horizontal="center"/>
    </xf>
    <xf numFmtId="0" fontId="0" fillId="4" borderId="13" xfId="0" applyFill="1" applyBorder="1"/>
    <xf numFmtId="0" fontId="0" fillId="4" borderId="6" xfId="0" applyFill="1" applyBorder="1"/>
    <xf numFmtId="0" fontId="2" fillId="4" borderId="5" xfId="0" applyFont="1" applyFill="1" applyBorder="1" applyAlignment="1">
      <alignment horizontal="center"/>
    </xf>
    <xf numFmtId="0" fontId="1" fillId="4" borderId="4" xfId="1" applyFill="1" applyBorder="1" applyAlignment="1">
      <alignment horizontal="center"/>
    </xf>
    <xf numFmtId="10" fontId="1" fillId="4" borderId="4" xfId="1" applyNumberFormat="1" applyFill="1" applyBorder="1" applyAlignment="1">
      <alignment horizontal="center"/>
    </xf>
    <xf numFmtId="0" fontId="0" fillId="4" borderId="4" xfId="0" applyFill="1" applyBorder="1" applyAlignment="1">
      <alignment horizontal="center"/>
    </xf>
    <xf numFmtId="0" fontId="4" fillId="2" borderId="14" xfId="0" applyFont="1" applyFill="1" applyBorder="1"/>
    <xf numFmtId="0" fontId="4" fillId="2" borderId="14" xfId="0" applyFont="1" applyFill="1" applyBorder="1" applyAlignment="1">
      <alignment horizontal="center"/>
    </xf>
    <xf numFmtId="14" fontId="4" fillId="2" borderId="14" xfId="0" applyNumberFormat="1" applyFont="1" applyFill="1" applyBorder="1" applyAlignment="1">
      <alignment horizontal="center"/>
    </xf>
    <xf numFmtId="0" fontId="0" fillId="0" borderId="3" xfId="0" applyBorder="1" applyAlignment="1">
      <alignment horizontal="center"/>
    </xf>
    <xf numFmtId="0" fontId="0" fillId="0" borderId="0" xfId="0" applyAlignment="1">
      <alignment horizontal="center"/>
    </xf>
    <xf numFmtId="10" fontId="4" fillId="2" borderId="14" xfId="0" applyNumberFormat="1" applyFont="1" applyFill="1" applyBorder="1" applyAlignment="1">
      <alignment horizontal="center"/>
    </xf>
    <xf numFmtId="0" fontId="0" fillId="4" borderId="5" xfId="0" applyFill="1" applyBorder="1"/>
    <xf numFmtId="0" fontId="2" fillId="2" borderId="0" xfId="2" applyFont="1" applyFill="1"/>
    <xf numFmtId="0" fontId="6" fillId="0" borderId="0" xfId="2"/>
    <xf numFmtId="0" fontId="6" fillId="2" borderId="0" xfId="2" applyFill="1" applyAlignment="1">
      <alignment horizontal="center"/>
    </xf>
    <xf numFmtId="0" fontId="6" fillId="2" borderId="0" xfId="2" applyFill="1" applyAlignment="1">
      <alignment horizontal="center" vertical="center"/>
    </xf>
    <xf numFmtId="0" fontId="6" fillId="2" borderId="0" xfId="2" applyFill="1"/>
    <xf numFmtId="0" fontId="2" fillId="2" borderId="0" xfId="2" applyFont="1" applyFill="1" applyAlignment="1">
      <alignment horizontal="right"/>
    </xf>
    <xf numFmtId="0" fontId="6" fillId="2" borderId="0" xfId="2" applyFill="1" applyAlignment="1">
      <alignment vertical="center"/>
    </xf>
    <xf numFmtId="0" fontId="4" fillId="2" borderId="0" xfId="2" applyFont="1" applyFill="1"/>
    <xf numFmtId="0" fontId="6" fillId="2" borderId="1" xfId="2" applyFill="1" applyBorder="1"/>
    <xf numFmtId="0" fontId="6" fillId="2" borderId="1" xfId="2" applyFill="1" applyBorder="1" applyAlignment="1">
      <alignment vertical="center"/>
    </xf>
    <xf numFmtId="0" fontId="6" fillId="2" borderId="1" xfId="2" applyFill="1" applyBorder="1" applyAlignment="1">
      <alignment horizontal="center" vertical="center"/>
    </xf>
    <xf numFmtId="0" fontId="2" fillId="3" borderId="4" xfId="2" applyFont="1" applyFill="1" applyBorder="1" applyAlignment="1">
      <alignment horizontal="center"/>
    </xf>
    <xf numFmtId="0" fontId="2" fillId="3" borderId="4" xfId="2" applyFont="1" applyFill="1" applyBorder="1"/>
    <xf numFmtId="0" fontId="6" fillId="3" borderId="4" xfId="2" applyFill="1" applyBorder="1" applyAlignment="1">
      <alignment horizontal="center"/>
    </xf>
    <xf numFmtId="0" fontId="4" fillId="2" borderId="4" xfId="2" applyFont="1" applyFill="1" applyBorder="1"/>
    <xf numFmtId="0" fontId="4" fillId="2" borderId="4" xfId="2" applyFont="1" applyFill="1" applyBorder="1" applyAlignment="1">
      <alignment horizontal="center"/>
    </xf>
    <xf numFmtId="0" fontId="2" fillId="4" borderId="4" xfId="2" applyFont="1" applyFill="1" applyBorder="1" applyAlignment="1">
      <alignment horizontal="center"/>
    </xf>
    <xf numFmtId="0" fontId="5" fillId="0" borderId="0" xfId="3"/>
    <xf numFmtId="0" fontId="4" fillId="2" borderId="14" xfId="2" applyFont="1" applyFill="1" applyBorder="1"/>
    <xf numFmtId="0" fontId="4" fillId="2" borderId="14" xfId="2" applyFont="1" applyFill="1" applyBorder="1" applyAlignment="1">
      <alignment horizontal="center"/>
    </xf>
    <xf numFmtId="0" fontId="6" fillId="0" borderId="6" xfId="2" applyBorder="1"/>
    <xf numFmtId="0" fontId="5" fillId="0" borderId="6" xfId="3" applyBorder="1"/>
    <xf numFmtId="0" fontId="6" fillId="0" borderId="13" xfId="2" applyBorder="1"/>
    <xf numFmtId="0" fontId="5" fillId="2" borderId="6" xfId="3" applyFill="1" applyBorder="1"/>
    <xf numFmtId="0" fontId="1" fillId="0" borderId="3" xfId="1" applyBorder="1" applyAlignment="1">
      <alignment horizontal="center"/>
    </xf>
    <xf numFmtId="0" fontId="5" fillId="3" borderId="6" xfId="3" applyFill="1" applyBorder="1"/>
    <xf numFmtId="43" fontId="0" fillId="0" borderId="0" xfId="4" applyFont="1"/>
    <xf numFmtId="0" fontId="2" fillId="3" borderId="8" xfId="0" applyFont="1" applyFill="1" applyBorder="1" applyAlignment="1">
      <alignment horizontal="center"/>
    </xf>
    <xf numFmtId="0" fontId="0" fillId="0" borderId="6" xfId="0" applyBorder="1"/>
    <xf numFmtId="0" fontId="2" fillId="3" borderId="4" xfId="0" applyFont="1" applyFill="1" applyBorder="1" applyAlignment="1">
      <alignment horizontal="center"/>
    </xf>
    <xf numFmtId="0" fontId="0" fillId="0" borderId="5" xfId="0" applyBorder="1"/>
    <xf numFmtId="0" fontId="2" fillId="3" borderId="0" xfId="0" applyFont="1" applyFill="1" applyAlignment="1">
      <alignment horizontal="center"/>
    </xf>
    <xf numFmtId="0" fontId="0" fillId="0" borderId="0" xfId="0"/>
    <xf numFmtId="0" fontId="2" fillId="3" borderId="0" xfId="0" applyFont="1" applyFill="1"/>
    <xf numFmtId="0" fontId="2" fillId="2" borderId="0" xfId="0" applyFont="1" applyFill="1"/>
    <xf numFmtId="0" fontId="2" fillId="3" borderId="2" xfId="0" applyFont="1" applyFill="1" applyBorder="1" applyAlignment="1">
      <alignment horizontal="center"/>
    </xf>
    <xf numFmtId="0" fontId="2" fillId="3" borderId="11" xfId="0" applyFont="1" applyFill="1" applyBorder="1" applyAlignment="1">
      <alignment horizontal="center"/>
    </xf>
    <xf numFmtId="0" fontId="0" fillId="0" borderId="17" xfId="0" applyBorder="1"/>
    <xf numFmtId="0" fontId="2" fillId="3" borderId="4" xfId="2" applyFont="1" applyFill="1" applyBorder="1" applyAlignment="1">
      <alignment horizontal="center"/>
    </xf>
    <xf numFmtId="0" fontId="0" fillId="0" borderId="15" xfId="0" applyBorder="1"/>
    <xf numFmtId="0" fontId="2" fillId="2" borderId="0" xfId="2" applyFont="1" applyFill="1"/>
    <xf numFmtId="0" fontId="6" fillId="0" borderId="0" xfId="2"/>
    <xf numFmtId="0" fontId="6" fillId="3" borderId="13" xfId="2" applyFill="1" applyBorder="1" applyAlignment="1">
      <alignment horizontal="center"/>
    </xf>
    <xf numFmtId="0" fontId="2" fillId="4" borderId="4" xfId="2" applyFont="1" applyFill="1" applyBorder="1" applyAlignment="1">
      <alignment horizontal="center"/>
    </xf>
    <xf numFmtId="0" fontId="2" fillId="3" borderId="4" xfId="2" applyFont="1" applyFill="1" applyBorder="1"/>
    <xf numFmtId="0" fontId="7" fillId="3" borderId="13" xfId="2" applyFont="1" applyFill="1" applyBorder="1" applyAlignment="1">
      <alignment horizontal="center"/>
    </xf>
    <xf numFmtId="0" fontId="2" fillId="4" borderId="13" xfId="2" applyFont="1" applyFill="1" applyBorder="1" applyAlignment="1">
      <alignment horizontal="center"/>
    </xf>
    <xf numFmtId="0" fontId="4" fillId="2" borderId="4" xfId="0" applyFont="1" applyFill="1" applyBorder="1" applyAlignment="1">
      <alignment horizontal="center"/>
    </xf>
    <xf numFmtId="0" fontId="0" fillId="2" borderId="4" xfId="0" applyFill="1" applyBorder="1" applyAlignment="1">
      <alignment horizontal="center"/>
    </xf>
    <xf numFmtId="0" fontId="2" fillId="4" borderId="4" xfId="0" applyFont="1" applyFill="1" applyBorder="1" applyAlignment="1">
      <alignment horizontal="center"/>
    </xf>
    <xf numFmtId="0" fontId="0" fillId="0" borderId="5" xfId="0" applyBorder="1" applyAlignment="1">
      <alignment horizontal="center" vertical="center"/>
    </xf>
    <xf numFmtId="0" fontId="2" fillId="0" borderId="0" xfId="0" applyFont="1"/>
    <xf numFmtId="0" fontId="2" fillId="3" borderId="13" xfId="0" applyFont="1" applyFill="1" applyBorder="1" applyAlignment="1">
      <alignment horizontal="center"/>
    </xf>
    <xf numFmtId="0" fontId="0" fillId="0" borderId="16" xfId="0" applyBorder="1"/>
    <xf numFmtId="0" fontId="0" fillId="0" borderId="18" xfId="0" applyBorder="1"/>
    <xf numFmtId="0" fontId="0" fillId="0" borderId="19" xfId="0" applyBorder="1"/>
    <xf numFmtId="0" fontId="0" fillId="2" borderId="1" xfId="0" applyFill="1" applyBorder="1"/>
    <xf numFmtId="0" fontId="0" fillId="0" borderId="1" xfId="0" applyBorder="1"/>
  </cellXfs>
  <cellStyles count="5">
    <cellStyle name="Comma" xfId="4" builtinId="3"/>
    <cellStyle name="Hyperlink" xfId="1" builtinId="8"/>
    <cellStyle name="Hyperlink 2" xfId="3" xr:uid="{00000000-0005-0000-0000-000003000000}"/>
    <cellStyle name="Normal" xfId="0" builtinId="0"/>
    <cellStyle name="Normal 4" xfId="2" xr:uid="{00000000-0005-0000-0000-00000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RecoveredExternalLink1"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numerations"/>
      <sheetName val="Instruct"/>
      <sheetName val="MFIs_XX.C.Q.YY_CallReport"/>
      <sheetName val="MFIs_XX.C.Q.YY_BS"/>
      <sheetName val="MFIs_XX.C.Q.YY_IS"/>
      <sheetName val="MFIs_XX.C.Q.YY_PR"/>
      <sheetName val="MFIs_XX.C.Q.YY_Facilities"/>
      <sheetName val="MFIs_XX.C.Q.YY_Maturity"/>
      <sheetName val="MFIs_XX.C.Q.YY_Annex"/>
      <sheetName val="MFIs_XX.PRO.Q.YY_Guidelines"/>
      <sheetName val="MFIs_XX.PRO.Q.YY_AllowDetails"/>
      <sheetName val="Sheet1"/>
    </sheetNames>
    <sheetDataSet>
      <sheetData sheetId="0">
        <row r="2">
          <cell r="D2" t="str">
            <v>25_01</v>
          </cell>
        </row>
        <row r="16">
          <cell r="C16" t="str">
            <v>PS</v>
          </cell>
        </row>
        <row r="17">
          <cell r="C17" t="str">
            <v>AF</v>
          </cell>
        </row>
        <row r="18">
          <cell r="C18" t="str">
            <v>AL</v>
          </cell>
        </row>
        <row r="19">
          <cell r="C19" t="str">
            <v>DZ</v>
          </cell>
        </row>
        <row r="20">
          <cell r="C20" t="str">
            <v>AS</v>
          </cell>
        </row>
        <row r="21">
          <cell r="C21" t="str">
            <v>AD</v>
          </cell>
        </row>
        <row r="22">
          <cell r="C22" t="str">
            <v>AO</v>
          </cell>
        </row>
        <row r="23">
          <cell r="C23" t="str">
            <v>AQ</v>
          </cell>
        </row>
        <row r="24">
          <cell r="C24" t="str">
            <v>AG</v>
          </cell>
        </row>
        <row r="25">
          <cell r="C25" t="str">
            <v>AR</v>
          </cell>
        </row>
        <row r="26">
          <cell r="C26" t="str">
            <v>AM</v>
          </cell>
        </row>
        <row r="27">
          <cell r="C27" t="str">
            <v>AW</v>
          </cell>
        </row>
        <row r="28">
          <cell r="C28" t="str">
            <v>AU</v>
          </cell>
        </row>
        <row r="29">
          <cell r="C29" t="str">
            <v>AT</v>
          </cell>
        </row>
        <row r="30">
          <cell r="C30" t="str">
            <v>AZ</v>
          </cell>
        </row>
        <row r="31">
          <cell r="C31" t="str">
            <v>BS</v>
          </cell>
        </row>
        <row r="32">
          <cell r="C32" t="str">
            <v>BH</v>
          </cell>
        </row>
        <row r="33">
          <cell r="C33" t="str">
            <v>BD</v>
          </cell>
        </row>
        <row r="34">
          <cell r="C34" t="str">
            <v>BB</v>
          </cell>
        </row>
        <row r="35">
          <cell r="C35" t="str">
            <v>BY</v>
          </cell>
        </row>
        <row r="36">
          <cell r="C36" t="str">
            <v>BE</v>
          </cell>
        </row>
        <row r="37">
          <cell r="C37" t="str">
            <v>BZ</v>
          </cell>
        </row>
        <row r="38">
          <cell r="C38" t="str">
            <v>BJ</v>
          </cell>
        </row>
        <row r="39">
          <cell r="C39" t="str">
            <v>BT</v>
          </cell>
        </row>
        <row r="40">
          <cell r="C40" t="str">
            <v>BO</v>
          </cell>
        </row>
        <row r="41">
          <cell r="C41" t="str">
            <v>BA</v>
          </cell>
        </row>
        <row r="42">
          <cell r="C42" t="str">
            <v>BW</v>
          </cell>
        </row>
        <row r="43">
          <cell r="C43" t="str">
            <v>BR</v>
          </cell>
        </row>
        <row r="44">
          <cell r="C44" t="str">
            <v>IO</v>
          </cell>
        </row>
        <row r="45">
          <cell r="C45" t="str">
            <v>BN</v>
          </cell>
        </row>
        <row r="46">
          <cell r="C46" t="str">
            <v>BG</v>
          </cell>
        </row>
        <row r="47">
          <cell r="C47" t="str">
            <v>BF</v>
          </cell>
        </row>
        <row r="48">
          <cell r="C48" t="str">
            <v>BI</v>
          </cell>
        </row>
        <row r="49">
          <cell r="C49" t="str">
            <v>KH</v>
          </cell>
        </row>
        <row r="50">
          <cell r="C50" t="str">
            <v>CM</v>
          </cell>
        </row>
        <row r="51">
          <cell r="C51" t="str">
            <v>CA</v>
          </cell>
        </row>
        <row r="52">
          <cell r="C52" t="str">
            <v>CV</v>
          </cell>
        </row>
        <row r="53">
          <cell r="C53" t="str">
            <v>CF</v>
          </cell>
        </row>
        <row r="54">
          <cell r="C54" t="str">
            <v>TD</v>
          </cell>
        </row>
        <row r="55">
          <cell r="C55" t="str">
            <v>CL</v>
          </cell>
        </row>
        <row r="56">
          <cell r="C56" t="str">
            <v>CN</v>
          </cell>
        </row>
        <row r="57">
          <cell r="C57" t="str">
            <v>CO</v>
          </cell>
        </row>
        <row r="58">
          <cell r="C58" t="str">
            <v>KM</v>
          </cell>
        </row>
        <row r="59">
          <cell r="C59" t="str">
            <v>CG</v>
          </cell>
        </row>
        <row r="60">
          <cell r="C60" t="str">
            <v>CK</v>
          </cell>
        </row>
        <row r="61">
          <cell r="C61" t="str">
            <v>CR</v>
          </cell>
        </row>
        <row r="62">
          <cell r="C62" t="str">
            <v>HR</v>
          </cell>
        </row>
        <row r="63">
          <cell r="C63" t="str">
            <v>CU</v>
          </cell>
        </row>
        <row r="64">
          <cell r="C64" t="str">
            <v>CY</v>
          </cell>
        </row>
        <row r="65">
          <cell r="C65" t="str">
            <v>CZ</v>
          </cell>
        </row>
        <row r="66">
          <cell r="C66" t="str">
            <v>KP</v>
          </cell>
        </row>
        <row r="67">
          <cell r="C67" t="str">
            <v>ZR</v>
          </cell>
        </row>
        <row r="68">
          <cell r="C68" t="str">
            <v>DK</v>
          </cell>
        </row>
        <row r="69">
          <cell r="C69" t="str">
            <v>DJ</v>
          </cell>
        </row>
        <row r="70">
          <cell r="C70" t="str">
            <v>DM</v>
          </cell>
        </row>
        <row r="71">
          <cell r="C71" t="str">
            <v>DO</v>
          </cell>
        </row>
        <row r="72">
          <cell r="C72" t="str">
            <v>TL</v>
          </cell>
        </row>
        <row r="73">
          <cell r="C73" t="str">
            <v>EC</v>
          </cell>
        </row>
        <row r="74">
          <cell r="C74" t="str">
            <v>EG</v>
          </cell>
        </row>
        <row r="75">
          <cell r="C75" t="str">
            <v>SV</v>
          </cell>
        </row>
        <row r="76">
          <cell r="C76" t="str">
            <v>GQ</v>
          </cell>
        </row>
        <row r="77">
          <cell r="C77" t="str">
            <v>ER</v>
          </cell>
        </row>
        <row r="78">
          <cell r="C78" t="str">
            <v>EE</v>
          </cell>
        </row>
        <row r="79">
          <cell r="C79" t="str">
            <v>ET</v>
          </cell>
        </row>
        <row r="80">
          <cell r="C80" t="str">
            <v>FJ</v>
          </cell>
        </row>
        <row r="81">
          <cell r="C81" t="str">
            <v>FI</v>
          </cell>
        </row>
        <row r="82">
          <cell r="C82" t="str">
            <v>FR</v>
          </cell>
        </row>
        <row r="83">
          <cell r="C83" t="str">
            <v>GF</v>
          </cell>
        </row>
        <row r="84">
          <cell r="C84" t="str">
            <v>TF</v>
          </cell>
        </row>
        <row r="85">
          <cell r="C85" t="str">
            <v>GA</v>
          </cell>
        </row>
        <row r="86">
          <cell r="C86" t="str">
            <v>GM</v>
          </cell>
        </row>
        <row r="87">
          <cell r="C87" t="str">
            <v>GE</v>
          </cell>
        </row>
        <row r="88">
          <cell r="C88" t="str">
            <v>DE</v>
          </cell>
        </row>
        <row r="89">
          <cell r="C89" t="str">
            <v>GH</v>
          </cell>
        </row>
        <row r="90">
          <cell r="C90" t="str">
            <v>GR</v>
          </cell>
        </row>
        <row r="91">
          <cell r="C91" t="str">
            <v>GD</v>
          </cell>
        </row>
        <row r="92">
          <cell r="C92" t="str">
            <v>GT</v>
          </cell>
        </row>
        <row r="93">
          <cell r="C93" t="str">
            <v>GN</v>
          </cell>
        </row>
        <row r="94">
          <cell r="C94" t="str">
            <v>GW</v>
          </cell>
        </row>
        <row r="95">
          <cell r="C95" t="str">
            <v>GY</v>
          </cell>
        </row>
        <row r="96">
          <cell r="C96" t="str">
            <v>HT</v>
          </cell>
        </row>
        <row r="97">
          <cell r="C97" t="str">
            <v>HN</v>
          </cell>
        </row>
        <row r="98">
          <cell r="C98" t="str">
            <v>HK</v>
          </cell>
        </row>
        <row r="99">
          <cell r="C99" t="str">
            <v>HU</v>
          </cell>
        </row>
        <row r="100">
          <cell r="C100" t="str">
            <v>IS</v>
          </cell>
        </row>
        <row r="101">
          <cell r="C101" t="str">
            <v>IN</v>
          </cell>
        </row>
        <row r="102">
          <cell r="C102" t="str">
            <v>ID</v>
          </cell>
        </row>
        <row r="103">
          <cell r="C103" t="str">
            <v>IR</v>
          </cell>
        </row>
        <row r="104">
          <cell r="C104" t="str">
            <v>IQ</v>
          </cell>
        </row>
        <row r="105">
          <cell r="C105" t="str">
            <v>IE</v>
          </cell>
        </row>
        <row r="106">
          <cell r="C106" t="str">
            <v>IM</v>
          </cell>
        </row>
        <row r="107">
          <cell r="C107" t="str">
            <v>IL</v>
          </cell>
        </row>
        <row r="108">
          <cell r="C108" t="str">
            <v>IT</v>
          </cell>
        </row>
        <row r="109">
          <cell r="C109" t="str">
            <v>CI</v>
          </cell>
        </row>
        <row r="110">
          <cell r="C110" t="str">
            <v>JP</v>
          </cell>
        </row>
        <row r="111">
          <cell r="C111" t="str">
            <v>JM</v>
          </cell>
        </row>
        <row r="112">
          <cell r="C112" t="str">
            <v>JO</v>
          </cell>
        </row>
        <row r="113">
          <cell r="C113" t="str">
            <v>KE</v>
          </cell>
        </row>
        <row r="114">
          <cell r="C114" t="str">
            <v>KZ</v>
          </cell>
        </row>
        <row r="115">
          <cell r="C115" t="str">
            <v>KI</v>
          </cell>
        </row>
        <row r="116">
          <cell r="C116" t="str">
            <v>KW</v>
          </cell>
        </row>
        <row r="117">
          <cell r="C117" t="str">
            <v>KG</v>
          </cell>
        </row>
        <row r="118">
          <cell r="C118" t="str">
            <v>LA</v>
          </cell>
        </row>
        <row r="119">
          <cell r="C119" t="str">
            <v>LV</v>
          </cell>
        </row>
        <row r="120">
          <cell r="C120" t="str">
            <v>LB</v>
          </cell>
        </row>
        <row r="121">
          <cell r="C121" t="str">
            <v>LS</v>
          </cell>
        </row>
        <row r="122">
          <cell r="C122" t="str">
            <v>LR</v>
          </cell>
        </row>
        <row r="123">
          <cell r="C123" t="str">
            <v>LY</v>
          </cell>
        </row>
        <row r="124">
          <cell r="C124" t="str">
            <v>LI</v>
          </cell>
        </row>
        <row r="125">
          <cell r="C125" t="str">
            <v>LT</v>
          </cell>
        </row>
        <row r="126">
          <cell r="C126" t="str">
            <v>LU</v>
          </cell>
        </row>
        <row r="127">
          <cell r="C127" t="str">
            <v>MO</v>
          </cell>
        </row>
        <row r="128">
          <cell r="C128" t="str">
            <v>MG</v>
          </cell>
        </row>
        <row r="129">
          <cell r="C129" t="str">
            <v>MW</v>
          </cell>
        </row>
        <row r="130">
          <cell r="C130" t="str">
            <v>MY</v>
          </cell>
        </row>
        <row r="131">
          <cell r="C131" t="str">
            <v>MV</v>
          </cell>
        </row>
        <row r="132">
          <cell r="C132" t="str">
            <v>ML</v>
          </cell>
        </row>
        <row r="133">
          <cell r="C133" t="str">
            <v>MT</v>
          </cell>
        </row>
        <row r="134">
          <cell r="C134" t="str">
            <v>MH</v>
          </cell>
        </row>
        <row r="135">
          <cell r="C135" t="str">
            <v>MR</v>
          </cell>
        </row>
        <row r="136">
          <cell r="C136" t="str">
            <v>MU</v>
          </cell>
        </row>
        <row r="137">
          <cell r="C137" t="str">
            <v>MX</v>
          </cell>
        </row>
        <row r="138">
          <cell r="C138" t="str">
            <v>FM</v>
          </cell>
        </row>
        <row r="139">
          <cell r="C139" t="str">
            <v>MC</v>
          </cell>
        </row>
        <row r="140">
          <cell r="C140" t="str">
            <v>MN</v>
          </cell>
        </row>
        <row r="141">
          <cell r="C141" t="str">
            <v>ME</v>
          </cell>
        </row>
        <row r="142">
          <cell r="C142" t="str">
            <v>MA</v>
          </cell>
        </row>
        <row r="143">
          <cell r="C143" t="str">
            <v>MZ</v>
          </cell>
        </row>
        <row r="144">
          <cell r="C144" t="str">
            <v>MM</v>
          </cell>
        </row>
        <row r="145">
          <cell r="C145" t="str">
            <v>NA</v>
          </cell>
        </row>
        <row r="146">
          <cell r="C146" t="str">
            <v>NR</v>
          </cell>
        </row>
        <row r="147">
          <cell r="C147" t="str">
            <v>NP</v>
          </cell>
        </row>
        <row r="148">
          <cell r="C148" t="str">
            <v>NL</v>
          </cell>
        </row>
        <row r="149">
          <cell r="C149" t="str">
            <v>AN</v>
          </cell>
        </row>
        <row r="150">
          <cell r="C150" t="str">
            <v>NZ</v>
          </cell>
        </row>
        <row r="151">
          <cell r="C151" t="str">
            <v>NI</v>
          </cell>
        </row>
        <row r="152">
          <cell r="C152" t="str">
            <v>NE</v>
          </cell>
        </row>
        <row r="153">
          <cell r="C153" t="str">
            <v>NG</v>
          </cell>
        </row>
        <row r="154">
          <cell r="C154" t="str">
            <v>MK</v>
          </cell>
        </row>
        <row r="155">
          <cell r="C155" t="str">
            <v>MP</v>
          </cell>
        </row>
        <row r="156">
          <cell r="C156" t="str">
            <v>NO</v>
          </cell>
        </row>
        <row r="157">
          <cell r="C157" t="str">
            <v>OM</v>
          </cell>
        </row>
        <row r="158">
          <cell r="C158" t="str">
            <v>PK</v>
          </cell>
        </row>
        <row r="159">
          <cell r="C159" t="str">
            <v>PW</v>
          </cell>
        </row>
        <row r="160">
          <cell r="C160" t="str">
            <v>PA</v>
          </cell>
        </row>
        <row r="161">
          <cell r="C161" t="str">
            <v>PG</v>
          </cell>
        </row>
        <row r="162">
          <cell r="C162" t="str">
            <v>PY</v>
          </cell>
        </row>
        <row r="163">
          <cell r="C163" t="str">
            <v>PE</v>
          </cell>
        </row>
        <row r="164">
          <cell r="C164" t="str">
            <v>PH</v>
          </cell>
        </row>
        <row r="165">
          <cell r="C165" t="str">
            <v>PL</v>
          </cell>
        </row>
        <row r="166">
          <cell r="C166" t="str">
            <v>PT</v>
          </cell>
        </row>
        <row r="167">
          <cell r="C167" t="str">
            <v>PR</v>
          </cell>
        </row>
        <row r="168">
          <cell r="C168" t="str">
            <v>QA</v>
          </cell>
        </row>
        <row r="169">
          <cell r="C169" t="str">
            <v>MD</v>
          </cell>
        </row>
        <row r="170">
          <cell r="C170" t="str">
            <v>RO</v>
          </cell>
        </row>
        <row r="171">
          <cell r="C171" t="str">
            <v>RU</v>
          </cell>
        </row>
        <row r="172">
          <cell r="C172" t="str">
            <v>RW</v>
          </cell>
        </row>
        <row r="173">
          <cell r="C173" t="str">
            <v>SH</v>
          </cell>
        </row>
        <row r="174">
          <cell r="C174" t="str">
            <v>KN</v>
          </cell>
        </row>
        <row r="175">
          <cell r="C175" t="str">
            <v>LC</v>
          </cell>
        </row>
        <row r="176">
          <cell r="C176" t="str">
            <v>VC</v>
          </cell>
        </row>
        <row r="177">
          <cell r="C177" t="str">
            <v>WS</v>
          </cell>
        </row>
        <row r="178">
          <cell r="C178" t="str">
            <v>SM</v>
          </cell>
        </row>
        <row r="179">
          <cell r="C179" t="str">
            <v>ST</v>
          </cell>
        </row>
        <row r="180">
          <cell r="C180" t="str">
            <v>SA</v>
          </cell>
        </row>
        <row r="181">
          <cell r="C181" t="str">
            <v>SN</v>
          </cell>
        </row>
        <row r="182">
          <cell r="C182" t="str">
            <v>RS</v>
          </cell>
        </row>
        <row r="183">
          <cell r="C183" t="str">
            <v>SC</v>
          </cell>
        </row>
        <row r="184">
          <cell r="C184" t="str">
            <v>SL</v>
          </cell>
        </row>
        <row r="185">
          <cell r="C185" t="str">
            <v>SG</v>
          </cell>
        </row>
        <row r="186">
          <cell r="C186" t="str">
            <v>SK</v>
          </cell>
        </row>
        <row r="187">
          <cell r="C187" t="str">
            <v>SI</v>
          </cell>
        </row>
        <row r="188">
          <cell r="C188" t="str">
            <v>SB</v>
          </cell>
        </row>
        <row r="189">
          <cell r="C189" t="str">
            <v>SO</v>
          </cell>
        </row>
        <row r="190">
          <cell r="C190" t="str">
            <v>ZA</v>
          </cell>
        </row>
        <row r="191">
          <cell r="C191" t="str">
            <v>KR</v>
          </cell>
        </row>
        <row r="192">
          <cell r="C192" t="str">
            <v>SS</v>
          </cell>
        </row>
        <row r="193">
          <cell r="C193" t="str">
            <v>ES</v>
          </cell>
        </row>
        <row r="194">
          <cell r="C194" t="str">
            <v>LK</v>
          </cell>
        </row>
        <row r="195">
          <cell r="C195" t="str">
            <v>SD</v>
          </cell>
        </row>
        <row r="196">
          <cell r="C196" t="str">
            <v>SR</v>
          </cell>
        </row>
        <row r="197">
          <cell r="C197" t="str">
            <v>SZ</v>
          </cell>
        </row>
        <row r="198">
          <cell r="C198" t="str">
            <v>SE</v>
          </cell>
        </row>
        <row r="199">
          <cell r="C199" t="str">
            <v>CH</v>
          </cell>
        </row>
        <row r="200">
          <cell r="C200" t="str">
            <v>SY</v>
          </cell>
        </row>
        <row r="201">
          <cell r="C201" t="str">
            <v>TW</v>
          </cell>
        </row>
        <row r="202">
          <cell r="C202" t="str">
            <v>TJ</v>
          </cell>
        </row>
        <row r="203">
          <cell r="C203" t="str">
            <v>TZ</v>
          </cell>
        </row>
        <row r="204">
          <cell r="C204" t="str">
            <v>TH</v>
          </cell>
        </row>
        <row r="205">
          <cell r="C205" t="str">
            <v>TG</v>
          </cell>
        </row>
        <row r="206">
          <cell r="C206" t="str">
            <v>TO</v>
          </cell>
        </row>
        <row r="207">
          <cell r="C207" t="str">
            <v>TT</v>
          </cell>
        </row>
        <row r="208">
          <cell r="C208" t="str">
            <v>TN</v>
          </cell>
        </row>
        <row r="209">
          <cell r="C209" t="str">
            <v>TR</v>
          </cell>
        </row>
        <row r="210">
          <cell r="C210" t="str">
            <v>TM</v>
          </cell>
        </row>
        <row r="211">
          <cell r="C211" t="str">
            <v>TV</v>
          </cell>
        </row>
        <row r="212">
          <cell r="C212" t="str">
            <v>UG</v>
          </cell>
        </row>
        <row r="213">
          <cell r="C213" t="str">
            <v>UA</v>
          </cell>
        </row>
        <row r="214">
          <cell r="C214" t="str">
            <v>AE</v>
          </cell>
        </row>
        <row r="215">
          <cell r="C215" t="str">
            <v>GB</v>
          </cell>
        </row>
        <row r="216">
          <cell r="C216" t="str">
            <v>US</v>
          </cell>
        </row>
        <row r="217">
          <cell r="C217" t="str">
            <v>UY</v>
          </cell>
        </row>
        <row r="218">
          <cell r="C218" t="str">
            <v>UZ</v>
          </cell>
        </row>
        <row r="219">
          <cell r="C219" t="str">
            <v>VU</v>
          </cell>
        </row>
        <row r="220">
          <cell r="C220" t="str">
            <v>VA</v>
          </cell>
        </row>
        <row r="221">
          <cell r="C221" t="str">
            <v>VE</v>
          </cell>
        </row>
        <row r="222">
          <cell r="C222" t="str">
            <v>VN</v>
          </cell>
        </row>
        <row r="223">
          <cell r="C223" t="str">
            <v>VG</v>
          </cell>
        </row>
        <row r="224">
          <cell r="C224" t="str">
            <v>HE</v>
          </cell>
        </row>
        <row r="225">
          <cell r="C225" t="str">
            <v>YE</v>
          </cell>
        </row>
        <row r="226">
          <cell r="C226" t="str">
            <v>ZM</v>
          </cell>
        </row>
        <row r="227">
          <cell r="C227" t="str">
            <v>ZW</v>
          </cell>
        </row>
        <row r="1489">
          <cell r="C1489" t="str">
            <v>JOD</v>
          </cell>
        </row>
        <row r="1490">
          <cell r="C1490" t="str">
            <v>USD</v>
          </cell>
        </row>
        <row r="1491">
          <cell r="C1491" t="str">
            <v>ILS</v>
          </cell>
        </row>
        <row r="1492">
          <cell r="C1492" t="str">
            <v>EUR</v>
          </cell>
        </row>
        <row r="1493">
          <cell r="C1493" t="str">
            <v>AED</v>
          </cell>
        </row>
        <row r="1494">
          <cell r="C1494" t="str">
            <v>AUD</v>
          </cell>
        </row>
        <row r="1495">
          <cell r="C1495" t="str">
            <v>BHD</v>
          </cell>
        </row>
        <row r="1496">
          <cell r="C1496" t="str">
            <v>CAD</v>
          </cell>
        </row>
        <row r="1497">
          <cell r="C1497" t="str">
            <v>CHF</v>
          </cell>
        </row>
        <row r="1498">
          <cell r="C1498" t="str">
            <v>CYP</v>
          </cell>
        </row>
        <row r="1499">
          <cell r="C1499" t="str">
            <v>DKK</v>
          </cell>
        </row>
        <row r="1500">
          <cell r="C1500" t="str">
            <v>EGP</v>
          </cell>
        </row>
        <row r="1501">
          <cell r="C1501" t="str">
            <v>GBP</v>
          </cell>
        </row>
        <row r="1502">
          <cell r="C1502" t="str">
            <v>JPY</v>
          </cell>
        </row>
        <row r="1503">
          <cell r="C1503" t="str">
            <v>KWD</v>
          </cell>
        </row>
        <row r="1504">
          <cell r="C1504" t="str">
            <v>LBP</v>
          </cell>
        </row>
        <row r="1505">
          <cell r="C1505" t="str">
            <v>NOK</v>
          </cell>
        </row>
        <row r="1506">
          <cell r="C1506" t="str">
            <v>QAR</v>
          </cell>
        </row>
        <row r="1507">
          <cell r="C1507" t="str">
            <v>SAR</v>
          </cell>
        </row>
        <row r="1508">
          <cell r="C1508" t="str">
            <v>SEK</v>
          </cell>
        </row>
        <row r="1509">
          <cell r="C1509" t="str">
            <v>THB</v>
          </cell>
        </row>
        <row r="1510">
          <cell r="C1510" t="str">
            <v>KES</v>
          </cell>
        </row>
        <row r="1511">
          <cell r="C1511" t="str">
            <v>BDT</v>
          </cell>
        </row>
        <row r="1512">
          <cell r="C1512" t="str">
            <v>DZD</v>
          </cell>
        </row>
        <row r="1513">
          <cell r="C1513" t="str">
            <v>IDR</v>
          </cell>
        </row>
        <row r="1514">
          <cell r="C1514" t="str">
            <v>NGN</v>
          </cell>
        </row>
        <row r="1515">
          <cell r="C1515" t="str">
            <v>OMR</v>
          </cell>
        </row>
        <row r="1516">
          <cell r="C1516" t="str">
            <v>TND</v>
          </cell>
        </row>
        <row r="1517">
          <cell r="C1517" t="str">
            <v>TWD</v>
          </cell>
        </row>
        <row r="1518">
          <cell r="C1518" t="str">
            <v>NZD</v>
          </cell>
        </row>
        <row r="1519">
          <cell r="C1519" t="str">
            <v>SYR</v>
          </cell>
        </row>
        <row r="1520">
          <cell r="C1520" t="str">
            <v>TRY</v>
          </cell>
        </row>
        <row r="1521">
          <cell r="C1521" t="str">
            <v>IQD</v>
          </cell>
        </row>
        <row r="1522">
          <cell r="C1522" t="str">
            <v>ARS</v>
          </cell>
        </row>
        <row r="1523">
          <cell r="C1523" t="str">
            <v>NLG</v>
          </cell>
        </row>
        <row r="1524">
          <cell r="C1524" t="str">
            <v>ESP</v>
          </cell>
        </row>
        <row r="1525">
          <cell r="C1525" t="str">
            <v>ZAR</v>
          </cell>
        </row>
        <row r="1526">
          <cell r="C1526" t="str">
            <v>XAU</v>
          </cell>
        </row>
        <row r="1527">
          <cell r="C1527" t="str">
            <v>CNY</v>
          </cell>
        </row>
        <row r="1528">
          <cell r="C1528" t="str">
            <v>HKD</v>
          </cell>
        </row>
        <row r="1529">
          <cell r="C1529" t="str">
            <v>SGD</v>
          </cell>
        </row>
        <row r="1530">
          <cell r="C1530" t="str">
            <v>XAG</v>
          </cell>
        </row>
        <row r="1531">
          <cell r="C1531" t="str">
            <v>BIF</v>
          </cell>
        </row>
        <row r="1532">
          <cell r="C1532" t="str">
            <v>GIP</v>
          </cell>
        </row>
        <row r="1533">
          <cell r="C1533" t="str">
            <v>LRD</v>
          </cell>
        </row>
        <row r="1534">
          <cell r="C1534" t="str">
            <v>RUB</v>
          </cell>
        </row>
        <row r="1535">
          <cell r="C1535" t="str">
            <v>NIS</v>
          </cell>
        </row>
        <row r="1565">
          <cell r="C1565" t="str">
            <v>Loans</v>
          </cell>
        </row>
        <row r="1566">
          <cell r="C1566" t="str">
            <v>Overdrafts</v>
          </cell>
        </row>
        <row r="1567">
          <cell r="C1567" t="str">
            <v>Murabahat</v>
          </cell>
        </row>
        <row r="1568">
          <cell r="C1568" t="str">
            <v>Mudarabat</v>
          </cell>
        </row>
        <row r="1569">
          <cell r="C1569" t="str">
            <v>Musharakat</v>
          </cell>
        </row>
        <row r="1570">
          <cell r="C1570" t="str">
            <v>Istisna</v>
          </cell>
        </row>
        <row r="1571">
          <cell r="C1571" t="str">
            <v>QardHasan</v>
          </cell>
        </row>
        <row r="1572">
          <cell r="C1572" t="str">
            <v>Leasing</v>
          </cell>
        </row>
        <row r="1573">
          <cell r="C1573" t="str">
            <v>SyndicateLoans</v>
          </cell>
        </row>
        <row r="1574">
          <cell r="C1574" t="str">
            <v>Others</v>
          </cell>
        </row>
        <row r="1722">
          <cell r="C1722" t="str">
            <v>Yes</v>
          </cell>
        </row>
        <row r="1723">
          <cell r="C1723" t="str">
            <v>No</v>
          </cell>
        </row>
        <row r="1724">
          <cell r="C1724" t="str">
            <v>Flat</v>
          </cell>
        </row>
        <row r="1725">
          <cell r="C1725" t="str">
            <v>Declining</v>
          </cell>
        </row>
        <row r="1726">
          <cell r="C1726" t="str">
            <v>Zero</v>
          </cell>
        </row>
        <row r="1727">
          <cell r="C1727" t="str">
            <v>Libor Plus</v>
          </cell>
        </row>
      </sheetData>
      <sheetData sheetId="1"/>
      <sheetData sheetId="2"/>
      <sheetData sheetId="3"/>
      <sheetData sheetId="4"/>
      <sheetData sheetId="5"/>
      <sheetData sheetId="6"/>
      <sheetData sheetId="7"/>
      <sheetData sheetId="8"/>
      <sheetData sheetId="9"/>
      <sheetData sheetId="10"/>
      <sheetData sheetId="1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I47"/>
  <sheetViews>
    <sheetView workbookViewId="0">
      <selection sqref="A1:XFD1048576"/>
    </sheetView>
  </sheetViews>
  <sheetFormatPr defaultRowHeight="15" x14ac:dyDescent="0.25"/>
  <cols>
    <col min="1" max="1" width="34.5703125" bestFit="1" customWidth="1"/>
    <col min="2" max="2" width="17.42578125" bestFit="1" customWidth="1"/>
    <col min="3" max="3" width="19.5703125" bestFit="1" customWidth="1"/>
    <col min="4" max="4" width="15" bestFit="1" customWidth="1"/>
    <col min="5" max="5" width="18.85546875" bestFit="1" customWidth="1"/>
    <col min="6" max="6" width="18" bestFit="1" customWidth="1"/>
    <col min="7" max="7" width="15" bestFit="1" customWidth="1"/>
    <col min="8" max="8" width="15.5703125" bestFit="1" customWidth="1"/>
    <col min="9" max="9" width="19.42578125" bestFit="1" customWidth="1"/>
    <col min="10" max="10" width="14.85546875" bestFit="1" customWidth="1"/>
    <col min="11" max="11" width="8" bestFit="1" customWidth="1"/>
    <col min="12" max="12" width="5.85546875" bestFit="1" customWidth="1"/>
    <col min="13" max="13" width="8" bestFit="1" customWidth="1"/>
    <col min="14" max="14" width="5.85546875" bestFit="1" customWidth="1"/>
    <col min="15" max="15" width="8" bestFit="1" customWidth="1"/>
    <col min="16" max="16" width="5.85546875" bestFit="1" customWidth="1"/>
    <col min="17" max="17" width="8" bestFit="1" customWidth="1"/>
    <col min="18" max="18" width="5.85546875" bestFit="1" customWidth="1"/>
  </cols>
  <sheetData>
    <row r="1" spans="1:19" x14ac:dyDescent="0.25">
      <c r="A1" s="111" t="s">
        <v>0</v>
      </c>
      <c r="B1" s="109"/>
      <c r="C1" s="109"/>
      <c r="D1" s="109"/>
      <c r="E1" s="109"/>
      <c r="F1" s="109"/>
      <c r="G1" s="109"/>
      <c r="H1" s="109"/>
      <c r="I1" s="109"/>
      <c r="J1" s="109"/>
      <c r="K1" s="109"/>
      <c r="L1" s="109"/>
      <c r="M1" s="109"/>
      <c r="N1" s="109"/>
      <c r="O1" s="109"/>
      <c r="P1" s="109"/>
      <c r="Q1" s="109"/>
      <c r="R1" s="2" t="s">
        <v>1</v>
      </c>
    </row>
    <row r="2" spans="1:19" x14ac:dyDescent="0.25">
      <c r="B2" s="3"/>
      <c r="C2" s="4"/>
      <c r="D2" s="5"/>
      <c r="E2" s="5"/>
      <c r="F2" s="5"/>
      <c r="G2" s="5"/>
      <c r="H2" s="5"/>
      <c r="I2" s="5"/>
      <c r="J2" s="5"/>
      <c r="K2" s="5"/>
      <c r="L2" s="5"/>
      <c r="M2" s="5"/>
      <c r="N2" s="5"/>
      <c r="O2" s="5"/>
      <c r="P2" s="5"/>
      <c r="Q2" s="5"/>
      <c r="R2" s="5"/>
    </row>
    <row r="3" spans="1:19" x14ac:dyDescent="0.25">
      <c r="A3" s="1" t="s">
        <v>2</v>
      </c>
      <c r="B3" s="6"/>
      <c r="C3" s="4"/>
      <c r="D3" s="5"/>
      <c r="E3" s="5"/>
      <c r="F3" s="5"/>
      <c r="G3" s="5"/>
      <c r="H3" s="5"/>
      <c r="I3" s="5"/>
      <c r="J3" s="5"/>
      <c r="K3" s="5"/>
      <c r="L3" s="5"/>
      <c r="M3" s="5"/>
      <c r="N3" s="5"/>
      <c r="O3" s="5"/>
      <c r="P3" s="5"/>
      <c r="Q3" s="5"/>
      <c r="R3" s="5"/>
    </row>
    <row r="4" spans="1:19" x14ac:dyDescent="0.25">
      <c r="A4" s="7" t="s">
        <v>3</v>
      </c>
      <c r="B4" s="6"/>
      <c r="C4" s="4"/>
      <c r="D4" s="5"/>
      <c r="E4" s="5"/>
      <c r="F4" s="5"/>
      <c r="G4" s="5"/>
      <c r="H4" s="5"/>
      <c r="I4" s="5"/>
      <c r="J4" s="5"/>
      <c r="K4" s="5"/>
      <c r="L4" s="5"/>
      <c r="M4" s="5"/>
      <c r="N4" s="5"/>
      <c r="O4" s="5"/>
      <c r="P4" s="5"/>
      <c r="Q4" s="5"/>
      <c r="R4" s="5"/>
    </row>
    <row r="5" spans="1:19" x14ac:dyDescent="0.25">
      <c r="A5" s="1" t="s">
        <v>4</v>
      </c>
      <c r="B5" s="6"/>
      <c r="C5" s="4"/>
      <c r="D5" s="5"/>
      <c r="E5" s="5"/>
      <c r="F5" s="5"/>
      <c r="G5" s="5"/>
      <c r="H5" s="5"/>
      <c r="I5" s="5"/>
      <c r="J5" s="5"/>
      <c r="K5" s="5"/>
      <c r="L5" s="5"/>
      <c r="M5" s="5"/>
      <c r="N5" s="5"/>
      <c r="O5" s="5"/>
      <c r="P5" s="5"/>
      <c r="Q5" s="5"/>
      <c r="R5" s="5"/>
    </row>
    <row r="6" spans="1:19" x14ac:dyDescent="0.25">
      <c r="A6" s="8"/>
      <c r="B6" s="8"/>
      <c r="C6" s="9"/>
      <c r="D6" s="10"/>
      <c r="E6" s="10"/>
      <c r="F6" s="10"/>
      <c r="G6" s="10"/>
      <c r="H6" s="10"/>
      <c r="I6" s="10"/>
      <c r="J6" s="10"/>
      <c r="K6" s="5"/>
      <c r="L6" s="5"/>
      <c r="M6" s="5"/>
      <c r="N6" s="5"/>
      <c r="O6" s="5"/>
      <c r="P6" s="5"/>
      <c r="Q6" s="5"/>
      <c r="R6" s="5"/>
    </row>
    <row r="7" spans="1:19" x14ac:dyDescent="0.25">
      <c r="A7" s="112" t="s">
        <v>5</v>
      </c>
      <c r="B7" s="105"/>
      <c r="C7" s="105"/>
      <c r="D7" s="105"/>
      <c r="E7" s="105"/>
      <c r="F7" s="105"/>
      <c r="G7" s="105"/>
      <c r="H7" s="105"/>
      <c r="I7" s="105"/>
      <c r="J7" s="107"/>
      <c r="K7" s="11"/>
      <c r="L7" s="5"/>
      <c r="M7" s="5"/>
      <c r="N7" s="5"/>
      <c r="O7" s="5"/>
      <c r="P7" s="5"/>
      <c r="Q7" s="5"/>
      <c r="R7" s="5"/>
    </row>
    <row r="8" spans="1:19" x14ac:dyDescent="0.25">
      <c r="A8" s="12"/>
      <c r="B8" s="106" t="s">
        <v>6</v>
      </c>
      <c r="C8" s="105"/>
      <c r="D8" s="107"/>
      <c r="E8" s="106" t="s">
        <v>7</v>
      </c>
      <c r="F8" s="105"/>
      <c r="G8" s="107"/>
      <c r="H8" s="106" t="s">
        <v>8</v>
      </c>
      <c r="I8" s="105"/>
      <c r="J8" s="107"/>
      <c r="K8" s="11"/>
      <c r="L8" s="5"/>
      <c r="M8" s="5"/>
      <c r="N8" s="5"/>
      <c r="O8" s="5"/>
      <c r="P8" s="5"/>
      <c r="Q8" s="5"/>
      <c r="R8" s="5"/>
    </row>
    <row r="9" spans="1:19" x14ac:dyDescent="0.25">
      <c r="A9" s="12"/>
      <c r="B9" s="13" t="s">
        <v>9</v>
      </c>
      <c r="C9" s="13" t="s">
        <v>10</v>
      </c>
      <c r="D9" s="13" t="s">
        <v>11</v>
      </c>
      <c r="E9" s="13" t="s">
        <v>9</v>
      </c>
      <c r="F9" s="13" t="s">
        <v>10</v>
      </c>
      <c r="G9" s="13" t="s">
        <v>11</v>
      </c>
      <c r="H9" s="14" t="s">
        <v>12</v>
      </c>
      <c r="I9" s="14" t="s">
        <v>13</v>
      </c>
      <c r="J9" s="14" t="s">
        <v>14</v>
      </c>
      <c r="K9" s="11"/>
      <c r="L9" s="5"/>
      <c r="M9" s="5"/>
      <c r="N9" s="5"/>
      <c r="O9" s="5"/>
      <c r="P9" s="5"/>
      <c r="Q9" s="5"/>
      <c r="R9" s="5"/>
    </row>
    <row r="10" spans="1:19" x14ac:dyDescent="0.25">
      <c r="A10" s="15" t="s">
        <v>15</v>
      </c>
      <c r="B10" s="16">
        <v>25193</v>
      </c>
      <c r="C10" s="16">
        <v>170471078.06999999</v>
      </c>
      <c r="D10" s="16">
        <v>1556471.63</v>
      </c>
      <c r="E10" s="16">
        <v>1637</v>
      </c>
      <c r="F10" s="16">
        <v>11868700.189999999</v>
      </c>
      <c r="G10" s="16">
        <v>157884.21</v>
      </c>
      <c r="H10" s="14">
        <f>B10+E10</f>
        <v>26830</v>
      </c>
      <c r="I10" s="14">
        <f>C10+F10</f>
        <v>182339778.25999999</v>
      </c>
      <c r="J10" s="14">
        <f>D10+G10</f>
        <v>1714355.8399999999</v>
      </c>
      <c r="K10" s="17"/>
      <c r="L10" s="18"/>
      <c r="M10" s="18"/>
      <c r="N10" s="18"/>
      <c r="O10" s="18"/>
      <c r="P10" s="18"/>
      <c r="Q10" s="18"/>
      <c r="R10" s="18"/>
      <c r="S10" s="19"/>
    </row>
    <row r="11" spans="1:19" x14ac:dyDescent="0.25">
      <c r="A11" s="20"/>
      <c r="B11" s="21"/>
      <c r="C11" s="21"/>
      <c r="D11" s="21"/>
      <c r="E11" s="21"/>
      <c r="F11" s="16"/>
      <c r="G11" s="21"/>
      <c r="H11" s="22"/>
      <c r="I11" s="22"/>
      <c r="J11" s="22"/>
      <c r="K11" s="5"/>
      <c r="L11" s="5"/>
      <c r="M11" s="5"/>
      <c r="N11" s="5"/>
      <c r="O11" s="5"/>
      <c r="P11" s="5"/>
      <c r="Q11" s="5"/>
      <c r="R11" s="5"/>
    </row>
    <row r="12" spans="1:19" x14ac:dyDescent="0.25">
      <c r="A12" s="112" t="s">
        <v>16</v>
      </c>
      <c r="B12" s="105"/>
      <c r="C12" s="105"/>
      <c r="D12" s="105"/>
      <c r="E12" s="105"/>
      <c r="F12" s="105"/>
      <c r="G12" s="107"/>
      <c r="H12" s="23"/>
      <c r="I12" s="4"/>
      <c r="J12" s="4"/>
      <c r="K12" s="5"/>
      <c r="L12" s="5"/>
      <c r="M12" s="5"/>
      <c r="N12" s="5"/>
      <c r="O12" s="5"/>
      <c r="P12" s="5"/>
      <c r="Q12" s="5"/>
      <c r="R12" s="5"/>
    </row>
    <row r="13" spans="1:19" x14ac:dyDescent="0.25">
      <c r="A13" s="112" t="s">
        <v>17</v>
      </c>
      <c r="B13" s="105"/>
      <c r="C13" s="105"/>
      <c r="D13" s="105"/>
      <c r="E13" s="105"/>
      <c r="F13" s="105"/>
      <c r="G13" s="107"/>
      <c r="H13" s="23"/>
      <c r="I13" s="4"/>
      <c r="J13" s="4"/>
      <c r="K13" s="5"/>
      <c r="L13" s="5"/>
      <c r="M13" s="5"/>
      <c r="N13" s="5"/>
      <c r="O13" s="5"/>
      <c r="P13" s="5"/>
      <c r="Q13" s="5"/>
      <c r="R13" s="5"/>
    </row>
    <row r="14" spans="1:19" ht="24.75" customHeight="1" x14ac:dyDescent="0.25">
      <c r="A14" s="24" t="s">
        <v>18</v>
      </c>
      <c r="B14" s="13" t="s">
        <v>12</v>
      </c>
      <c r="C14" s="13" t="s">
        <v>19</v>
      </c>
      <c r="D14" s="25" t="s">
        <v>20</v>
      </c>
      <c r="E14" s="13" t="s">
        <v>21</v>
      </c>
      <c r="F14" s="13" t="s">
        <v>22</v>
      </c>
      <c r="G14" s="26" t="s">
        <v>23</v>
      </c>
      <c r="H14" s="23"/>
      <c r="I14" s="4"/>
      <c r="J14" s="4"/>
      <c r="K14" s="5"/>
      <c r="L14" s="5"/>
      <c r="M14" s="5"/>
      <c r="N14" s="5"/>
      <c r="O14" s="5"/>
      <c r="P14" s="5"/>
      <c r="Q14" s="5"/>
      <c r="R14" s="5"/>
    </row>
    <row r="15" spans="1:19" x14ac:dyDescent="0.25">
      <c r="A15" s="15" t="s">
        <v>24</v>
      </c>
      <c r="B15" s="16">
        <v>9889</v>
      </c>
      <c r="C15" s="16">
        <v>9778</v>
      </c>
      <c r="D15" s="16">
        <v>121363457.44</v>
      </c>
      <c r="E15" s="16">
        <v>87199310.430000007</v>
      </c>
      <c r="F15" s="16"/>
      <c r="G15" s="16">
        <v>895961.53</v>
      </c>
      <c r="H15" s="27"/>
      <c r="I15" s="4"/>
      <c r="J15" s="4"/>
      <c r="K15" s="5"/>
      <c r="L15" s="5"/>
      <c r="M15" s="5"/>
      <c r="N15" s="5"/>
      <c r="O15" s="5"/>
      <c r="P15" s="5"/>
      <c r="Q15" s="5"/>
      <c r="R15" s="5"/>
    </row>
    <row r="16" spans="1:19" x14ac:dyDescent="0.25">
      <c r="A16" s="15" t="s">
        <v>25</v>
      </c>
      <c r="B16" s="16">
        <v>10073</v>
      </c>
      <c r="C16" s="16">
        <v>10073</v>
      </c>
      <c r="D16" s="16">
        <v>99681976.489999995</v>
      </c>
      <c r="E16" s="16">
        <v>69167773.099999994</v>
      </c>
      <c r="F16" s="16"/>
      <c r="G16" s="16">
        <v>867526.76</v>
      </c>
      <c r="H16" s="27"/>
      <c r="I16" s="4"/>
      <c r="J16" s="4"/>
      <c r="K16" s="5"/>
      <c r="L16" s="5"/>
      <c r="M16" s="5"/>
      <c r="N16" s="5"/>
      <c r="O16" s="5"/>
      <c r="P16" s="5"/>
      <c r="Q16" s="5"/>
      <c r="R16" s="5"/>
    </row>
    <row r="17" spans="1:18" x14ac:dyDescent="0.25">
      <c r="A17" s="15"/>
      <c r="B17" s="28"/>
      <c r="C17" s="28"/>
      <c r="D17" s="28"/>
      <c r="E17" s="28"/>
      <c r="F17" s="29"/>
      <c r="G17" s="28"/>
      <c r="H17" s="27"/>
      <c r="I17" s="4"/>
      <c r="J17" s="4"/>
      <c r="K17" s="5"/>
      <c r="L17" s="5"/>
      <c r="M17" s="5"/>
      <c r="N17" s="5"/>
      <c r="O17" s="5"/>
      <c r="P17" s="5"/>
      <c r="Q17" s="5"/>
      <c r="R17" s="5"/>
    </row>
    <row r="18" spans="1:18" x14ac:dyDescent="0.25">
      <c r="A18" s="112" t="s">
        <v>26</v>
      </c>
      <c r="B18" s="105"/>
      <c r="C18" s="105"/>
      <c r="D18" s="105"/>
      <c r="E18" s="105"/>
      <c r="F18" s="105"/>
      <c r="G18" s="107"/>
      <c r="H18" s="23"/>
      <c r="I18" s="4"/>
      <c r="J18" s="4"/>
      <c r="K18" s="5"/>
      <c r="L18" s="5"/>
      <c r="M18" s="5"/>
      <c r="N18" s="5"/>
      <c r="O18" s="5"/>
      <c r="P18" s="5"/>
      <c r="Q18" s="5"/>
      <c r="R18" s="5"/>
    </row>
    <row r="19" spans="1:18" ht="24.75" customHeight="1" x14ac:dyDescent="0.25">
      <c r="A19" s="24" t="s">
        <v>18</v>
      </c>
      <c r="B19" s="13" t="s">
        <v>12</v>
      </c>
      <c r="C19" s="13" t="s">
        <v>19</v>
      </c>
      <c r="D19" s="25" t="s">
        <v>20</v>
      </c>
      <c r="E19" s="13" t="s">
        <v>21</v>
      </c>
      <c r="F19" s="13" t="s">
        <v>22</v>
      </c>
      <c r="G19" s="26" t="s">
        <v>23</v>
      </c>
      <c r="H19" s="23"/>
      <c r="I19" s="4"/>
      <c r="J19" s="4"/>
      <c r="K19" s="5"/>
      <c r="L19" s="5"/>
      <c r="M19" s="5"/>
      <c r="N19" s="5"/>
      <c r="O19" s="5"/>
      <c r="P19" s="5"/>
      <c r="Q19" s="5"/>
      <c r="R19" s="5"/>
    </row>
    <row r="20" spans="1:18" x14ac:dyDescent="0.25">
      <c r="A20" s="15" t="s">
        <v>24</v>
      </c>
      <c r="B20" s="16">
        <v>3512</v>
      </c>
      <c r="C20" s="16">
        <v>3507</v>
      </c>
      <c r="D20" s="16">
        <v>16403448.390000001</v>
      </c>
      <c r="E20" s="16">
        <v>11334234.810000001</v>
      </c>
      <c r="F20" s="16"/>
      <c r="G20" s="16">
        <v>406951.19</v>
      </c>
      <c r="H20" s="16"/>
      <c r="I20" s="4"/>
      <c r="J20" s="4"/>
      <c r="K20" s="5"/>
      <c r="L20" s="5"/>
      <c r="M20" s="5"/>
      <c r="N20" s="5"/>
      <c r="O20" s="5"/>
      <c r="P20" s="5"/>
      <c r="Q20" s="5"/>
      <c r="R20" s="5"/>
    </row>
    <row r="21" spans="1:18" x14ac:dyDescent="0.25">
      <c r="A21" s="15" t="s">
        <v>25</v>
      </c>
      <c r="B21" s="16">
        <v>3355</v>
      </c>
      <c r="C21" s="16">
        <v>3355</v>
      </c>
      <c r="D21" s="16">
        <v>19728365.09</v>
      </c>
      <c r="E21" s="16">
        <v>14637631.210000001</v>
      </c>
      <c r="F21" s="16"/>
      <c r="G21" s="16">
        <v>176777.65</v>
      </c>
      <c r="H21" s="27"/>
      <c r="I21" s="4"/>
      <c r="J21" s="4"/>
      <c r="K21" s="5"/>
      <c r="L21" s="5"/>
      <c r="M21" s="5"/>
      <c r="N21" s="5"/>
      <c r="O21" s="5"/>
      <c r="P21" s="5"/>
      <c r="Q21" s="5"/>
      <c r="R21" s="5"/>
    </row>
    <row r="22" spans="1:18" x14ac:dyDescent="0.25">
      <c r="A22" s="30"/>
      <c r="B22" s="31"/>
      <c r="C22" s="31"/>
      <c r="D22" s="31"/>
      <c r="E22" s="31"/>
      <c r="F22" s="31"/>
      <c r="G22" s="31"/>
      <c r="H22" s="23"/>
      <c r="I22" s="4"/>
      <c r="J22" s="4"/>
      <c r="K22" s="5"/>
      <c r="L22" s="5"/>
      <c r="M22" s="5"/>
      <c r="N22" s="5"/>
      <c r="O22" s="5"/>
      <c r="P22" s="5"/>
      <c r="Q22" s="5"/>
      <c r="R22" s="5"/>
    </row>
    <row r="23" spans="1:18" x14ac:dyDescent="0.25">
      <c r="A23" s="104" t="s">
        <v>27</v>
      </c>
      <c r="B23" s="105"/>
      <c r="C23" s="105"/>
      <c r="D23" s="105"/>
      <c r="E23" s="32"/>
      <c r="F23" s="33"/>
      <c r="G23" s="34"/>
      <c r="H23" s="4"/>
      <c r="I23" s="4"/>
      <c r="J23" s="4"/>
      <c r="K23" s="5"/>
      <c r="L23" s="5"/>
      <c r="M23" s="5"/>
      <c r="N23" s="5"/>
      <c r="O23" s="5"/>
      <c r="P23" s="5"/>
      <c r="Q23" s="5"/>
      <c r="R23" s="5"/>
    </row>
    <row r="24" spans="1:18" x14ac:dyDescent="0.25">
      <c r="A24" s="24" t="s">
        <v>28</v>
      </c>
      <c r="B24" s="13" t="s">
        <v>17</v>
      </c>
      <c r="C24" s="13" t="s">
        <v>26</v>
      </c>
      <c r="D24" s="13" t="s">
        <v>8</v>
      </c>
      <c r="E24" s="11"/>
      <c r="F24" s="5"/>
      <c r="G24" s="5"/>
      <c r="H24" s="4"/>
      <c r="I24" s="4"/>
      <c r="J24" s="4"/>
      <c r="K24" s="5"/>
      <c r="L24" s="5"/>
      <c r="M24" s="5"/>
      <c r="N24" s="5"/>
      <c r="O24" s="5"/>
      <c r="P24" s="5"/>
      <c r="Q24" s="5"/>
      <c r="R24" s="5"/>
    </row>
    <row r="25" spans="1:18" x14ac:dyDescent="0.25">
      <c r="A25" s="15" t="s">
        <v>29</v>
      </c>
      <c r="B25" s="16">
        <v>7</v>
      </c>
      <c r="C25" s="16">
        <v>3</v>
      </c>
      <c r="D25" s="14">
        <f>B25+C25</f>
        <v>10</v>
      </c>
      <c r="E25" s="17"/>
      <c r="F25" s="18"/>
      <c r="G25" s="5"/>
      <c r="H25" s="4"/>
      <c r="I25" s="4"/>
      <c r="J25" s="4"/>
      <c r="K25" s="5"/>
      <c r="L25" s="5"/>
      <c r="M25" s="5"/>
      <c r="N25" s="5"/>
      <c r="O25" s="5"/>
      <c r="P25" s="5"/>
      <c r="Q25" s="5"/>
      <c r="R25" s="5"/>
    </row>
    <row r="26" spans="1:18" x14ac:dyDescent="0.25">
      <c r="A26" s="15" t="s">
        <v>30</v>
      </c>
      <c r="B26" s="16"/>
      <c r="C26" s="16"/>
      <c r="D26" s="14">
        <f>B26+C26</f>
        <v>0</v>
      </c>
      <c r="E26" s="17"/>
      <c r="F26" s="18"/>
      <c r="G26" s="5"/>
      <c r="H26" s="4"/>
      <c r="I26" s="4"/>
      <c r="J26" s="4"/>
      <c r="K26" s="5"/>
      <c r="L26" s="5"/>
      <c r="M26" s="5"/>
      <c r="N26" s="5"/>
      <c r="O26" s="5"/>
      <c r="P26" s="5"/>
      <c r="Q26" s="5"/>
      <c r="R26" s="5"/>
    </row>
    <row r="27" spans="1:18" x14ac:dyDescent="0.25">
      <c r="A27" s="35" t="s">
        <v>31</v>
      </c>
      <c r="B27" s="14">
        <f>B28+B29</f>
        <v>0</v>
      </c>
      <c r="C27" s="14">
        <f>C28+C29</f>
        <v>0</v>
      </c>
      <c r="D27" s="14">
        <f>B27+C27</f>
        <v>0</v>
      </c>
      <c r="E27" s="11"/>
      <c r="F27" s="18"/>
      <c r="G27" s="18"/>
      <c r="H27" s="36"/>
      <c r="I27" s="4"/>
      <c r="J27" s="4"/>
      <c r="K27" s="5"/>
      <c r="L27" s="5"/>
      <c r="M27" s="5"/>
      <c r="N27" s="5"/>
      <c r="O27" s="5"/>
      <c r="P27" s="5"/>
      <c r="Q27" s="5"/>
      <c r="R27" s="5"/>
    </row>
    <row r="28" spans="1:18" x14ac:dyDescent="0.25">
      <c r="A28" s="15" t="s">
        <v>32</v>
      </c>
      <c r="B28" s="16"/>
      <c r="C28" s="16"/>
      <c r="D28" s="14">
        <f>B28+C28</f>
        <v>0</v>
      </c>
      <c r="E28" s="17"/>
      <c r="F28" s="18"/>
      <c r="G28" s="5"/>
      <c r="H28" s="4"/>
      <c r="I28" s="4"/>
      <c r="J28" s="4"/>
      <c r="K28" s="5"/>
      <c r="L28" s="5"/>
      <c r="M28" s="5"/>
      <c r="N28" s="5"/>
      <c r="O28" s="5"/>
      <c r="P28" s="5"/>
      <c r="Q28" s="5"/>
      <c r="R28" s="5"/>
    </row>
    <row r="29" spans="1:18" x14ac:dyDescent="0.25">
      <c r="A29" s="15" t="s">
        <v>33</v>
      </c>
      <c r="B29" s="16"/>
      <c r="C29" s="16"/>
      <c r="D29" s="14">
        <f>B29+C29</f>
        <v>0</v>
      </c>
      <c r="E29" s="17"/>
      <c r="F29" s="18"/>
      <c r="G29" s="5"/>
      <c r="H29" s="4"/>
      <c r="I29" s="4"/>
      <c r="J29" s="4"/>
      <c r="K29" s="5"/>
      <c r="L29" s="5"/>
      <c r="M29" s="5"/>
      <c r="N29" s="5"/>
      <c r="O29" s="5"/>
      <c r="P29" s="5"/>
      <c r="Q29" s="5"/>
      <c r="R29" s="5"/>
    </row>
    <row r="30" spans="1:18" x14ac:dyDescent="0.25">
      <c r="A30" s="37"/>
      <c r="B30" s="38"/>
      <c r="C30" s="38"/>
      <c r="D30" s="39"/>
      <c r="E30" s="10"/>
      <c r="F30" s="10"/>
      <c r="G30" s="10"/>
      <c r="H30" s="10"/>
      <c r="I30" s="10"/>
      <c r="J30" s="10"/>
      <c r="K30" s="10"/>
      <c r="L30" s="10"/>
      <c r="M30" s="10"/>
      <c r="N30" s="10"/>
      <c r="O30" s="10"/>
      <c r="P30" s="10"/>
      <c r="Q30" s="10"/>
      <c r="R30" s="10"/>
    </row>
    <row r="31" spans="1:18" x14ac:dyDescent="0.25">
      <c r="A31" s="40" t="s">
        <v>34</v>
      </c>
      <c r="B31" s="40" t="s">
        <v>35</v>
      </c>
      <c r="C31" s="113" t="s">
        <v>36</v>
      </c>
      <c r="D31" s="114"/>
      <c r="E31" s="113" t="s">
        <v>37</v>
      </c>
      <c r="F31" s="114"/>
      <c r="G31" s="113" t="s">
        <v>12</v>
      </c>
      <c r="H31" s="114"/>
      <c r="I31" s="113" t="s">
        <v>38</v>
      </c>
      <c r="J31" s="114"/>
      <c r="K31" s="113" t="s">
        <v>39</v>
      </c>
      <c r="L31" s="114"/>
      <c r="M31" s="113" t="s">
        <v>23</v>
      </c>
      <c r="N31" s="114"/>
      <c r="O31" s="113" t="s">
        <v>40</v>
      </c>
      <c r="P31" s="114"/>
      <c r="Q31" s="113" t="s">
        <v>41</v>
      </c>
      <c r="R31" s="114"/>
    </row>
    <row r="32" spans="1:18" x14ac:dyDescent="0.25">
      <c r="A32" s="41"/>
      <c r="B32" s="40"/>
      <c r="C32" s="40" t="s">
        <v>32</v>
      </c>
      <c r="D32" s="40" t="s">
        <v>33</v>
      </c>
      <c r="E32" s="40" t="s">
        <v>32</v>
      </c>
      <c r="F32" s="40" t="s">
        <v>33</v>
      </c>
      <c r="G32" s="40" t="s">
        <v>32</v>
      </c>
      <c r="H32" s="40" t="s">
        <v>33</v>
      </c>
      <c r="I32" s="40" t="s">
        <v>32</v>
      </c>
      <c r="J32" s="40" t="s">
        <v>33</v>
      </c>
      <c r="K32" s="40" t="s">
        <v>32</v>
      </c>
      <c r="L32" s="40" t="s">
        <v>33</v>
      </c>
      <c r="M32" s="40" t="s">
        <v>32</v>
      </c>
      <c r="N32" s="40" t="s">
        <v>33</v>
      </c>
      <c r="O32" s="40" t="s">
        <v>32</v>
      </c>
      <c r="P32" s="40" t="s">
        <v>33</v>
      </c>
      <c r="Q32" s="40" t="s">
        <v>32</v>
      </c>
      <c r="R32" s="40" t="s">
        <v>33</v>
      </c>
    </row>
    <row r="33" spans="1:35" x14ac:dyDescent="0.25">
      <c r="A33" s="42" t="s">
        <v>42</v>
      </c>
      <c r="B33" s="43">
        <v>103305953.78</v>
      </c>
      <c r="C33" s="43">
        <v>23187329.140000001</v>
      </c>
      <c r="D33" s="43">
        <v>72518055.510000005</v>
      </c>
      <c r="E33" s="43">
        <v>764734.19</v>
      </c>
      <c r="F33" s="43">
        <v>6835834.9400000004</v>
      </c>
      <c r="G33" s="43">
        <v>4934</v>
      </c>
      <c r="H33" s="43">
        <v>10857</v>
      </c>
      <c r="I33" s="43">
        <v>4924</v>
      </c>
      <c r="J33" s="43">
        <v>10808</v>
      </c>
      <c r="K33" s="43">
        <v>23644435.82</v>
      </c>
      <c r="L33" s="43">
        <v>78069812.739999995</v>
      </c>
      <c r="M33" s="43">
        <v>307627.51</v>
      </c>
      <c r="N33" s="43">
        <v>1284077.71</v>
      </c>
      <c r="O33" s="43">
        <v>227011.23</v>
      </c>
      <c r="P33" s="43">
        <v>980386.9</v>
      </c>
      <c r="Q33" s="43">
        <v>10630072.039999999</v>
      </c>
      <c r="R33" s="43">
        <v>29027716.010000002</v>
      </c>
      <c r="S33" s="19"/>
      <c r="T33" s="19"/>
      <c r="U33" s="19"/>
      <c r="V33" s="19"/>
    </row>
    <row r="34" spans="1:35" x14ac:dyDescent="0.25">
      <c r="A34" s="42" t="s">
        <v>43</v>
      </c>
      <c r="B34" s="43">
        <v>71858794.870000005</v>
      </c>
      <c r="C34" s="43">
        <v>16093657.220000001</v>
      </c>
      <c r="D34" s="43">
        <v>52398595.57</v>
      </c>
      <c r="E34" s="43">
        <v>416854.74</v>
      </c>
      <c r="F34" s="43">
        <v>2949687.34</v>
      </c>
      <c r="G34" s="43">
        <v>2878</v>
      </c>
      <c r="H34" s="43">
        <v>6548</v>
      </c>
      <c r="I34" s="43">
        <v>2868</v>
      </c>
      <c r="J34" s="43">
        <v>6504</v>
      </c>
      <c r="K34" s="43">
        <v>16367129.710000001</v>
      </c>
      <c r="L34" s="43">
        <v>54957014.579999998</v>
      </c>
      <c r="M34" s="43">
        <v>143382.25</v>
      </c>
      <c r="N34" s="43">
        <v>391268.33</v>
      </c>
      <c r="O34" s="43">
        <v>183799.62</v>
      </c>
      <c r="P34" s="43">
        <v>761924.42</v>
      </c>
      <c r="Q34" s="43">
        <v>7314192.7199999997</v>
      </c>
      <c r="R34" s="43">
        <v>20638879.579999998</v>
      </c>
      <c r="S34" s="19"/>
      <c r="T34" s="19"/>
      <c r="U34" s="19"/>
      <c r="V34" s="19"/>
    </row>
    <row r="35" spans="1:35" x14ac:dyDescent="0.25">
      <c r="A35" s="42" t="s">
        <v>44</v>
      </c>
      <c r="B35" s="43">
        <v>7175030.1200000001</v>
      </c>
      <c r="C35" s="43">
        <v>2017315.31</v>
      </c>
      <c r="D35" s="43">
        <v>4256125.8099999996</v>
      </c>
      <c r="E35" s="43">
        <v>66233.440000000002</v>
      </c>
      <c r="F35" s="43">
        <v>835355.56</v>
      </c>
      <c r="G35" s="43">
        <v>525</v>
      </c>
      <c r="H35" s="43">
        <v>1088</v>
      </c>
      <c r="I35" s="43">
        <v>525</v>
      </c>
      <c r="J35" s="43">
        <v>1085</v>
      </c>
      <c r="K35" s="43">
        <v>2022537.13</v>
      </c>
      <c r="L35" s="43">
        <v>4931631.66</v>
      </c>
      <c r="M35" s="43">
        <v>61011.62</v>
      </c>
      <c r="N35" s="43">
        <v>159849.71</v>
      </c>
      <c r="O35" s="43">
        <v>91247.18</v>
      </c>
      <c r="P35" s="43">
        <v>178183.19</v>
      </c>
      <c r="Q35" s="43">
        <v>1065045.82</v>
      </c>
      <c r="R35" s="43">
        <v>2400570.4700000002</v>
      </c>
      <c r="S35" s="19"/>
      <c r="T35" s="19"/>
      <c r="U35" s="19"/>
      <c r="V35" s="19"/>
    </row>
    <row r="36" spans="1:35" x14ac:dyDescent="0.25">
      <c r="A36" s="44" t="s">
        <v>8</v>
      </c>
      <c r="B36" s="44">
        <f t="shared" ref="B36:R36" si="0">SUM(B33:B35)</f>
        <v>182339778.77000001</v>
      </c>
      <c r="C36" s="44">
        <f t="shared" si="0"/>
        <v>41298301.670000002</v>
      </c>
      <c r="D36" s="44">
        <f t="shared" si="0"/>
        <v>129172776.89000002</v>
      </c>
      <c r="E36" s="44">
        <f t="shared" si="0"/>
        <v>1247822.3699999999</v>
      </c>
      <c r="F36" s="44">
        <f t="shared" si="0"/>
        <v>10620877.840000002</v>
      </c>
      <c r="G36" s="44">
        <f t="shared" si="0"/>
        <v>8337</v>
      </c>
      <c r="H36" s="44">
        <f t="shared" si="0"/>
        <v>18493</v>
      </c>
      <c r="I36" s="44">
        <f t="shared" si="0"/>
        <v>8317</v>
      </c>
      <c r="J36" s="44">
        <f t="shared" si="0"/>
        <v>18397</v>
      </c>
      <c r="K36" s="44">
        <f t="shared" si="0"/>
        <v>42034102.660000004</v>
      </c>
      <c r="L36" s="44">
        <f t="shared" si="0"/>
        <v>137958458.97999999</v>
      </c>
      <c r="M36" s="44">
        <f t="shared" si="0"/>
        <v>512021.38</v>
      </c>
      <c r="N36" s="44">
        <f t="shared" si="0"/>
        <v>1835195.75</v>
      </c>
      <c r="O36" s="44">
        <f t="shared" si="0"/>
        <v>502058.02999999997</v>
      </c>
      <c r="P36" s="44">
        <f t="shared" si="0"/>
        <v>1920494.51</v>
      </c>
      <c r="Q36" s="44">
        <f t="shared" si="0"/>
        <v>19009310.579999998</v>
      </c>
      <c r="R36" s="44">
        <f t="shared" si="0"/>
        <v>52067166.060000002</v>
      </c>
      <c r="S36" s="19"/>
      <c r="T36" s="19"/>
      <c r="U36" s="19"/>
      <c r="V36" s="19"/>
      <c r="W36" s="19"/>
      <c r="X36" s="19"/>
      <c r="Y36" s="19"/>
      <c r="Z36" s="19"/>
      <c r="AA36" s="19"/>
      <c r="AB36" s="19"/>
      <c r="AC36" s="19"/>
      <c r="AD36" s="19"/>
      <c r="AE36" s="19"/>
      <c r="AF36" s="19"/>
      <c r="AG36" s="19"/>
      <c r="AH36" s="19"/>
      <c r="AI36" s="19"/>
    </row>
    <row r="37" spans="1:35" x14ac:dyDescent="0.25">
      <c r="B37" s="19"/>
      <c r="C37" s="19"/>
    </row>
    <row r="38" spans="1:35" x14ac:dyDescent="0.25">
      <c r="A38" s="108" t="s">
        <v>45</v>
      </c>
      <c r="B38" s="109"/>
      <c r="C38" s="109"/>
      <c r="D38" s="109"/>
      <c r="E38" s="109"/>
      <c r="F38" s="109"/>
      <c r="G38" s="109"/>
      <c r="H38" s="109"/>
      <c r="I38" s="109"/>
      <c r="J38" s="109"/>
      <c r="K38" s="109"/>
      <c r="L38" s="109"/>
      <c r="M38" s="109"/>
      <c r="N38" s="109"/>
      <c r="O38" s="109"/>
      <c r="P38" s="109"/>
      <c r="Q38" s="109"/>
      <c r="R38" s="109"/>
      <c r="S38" s="109"/>
    </row>
    <row r="39" spans="1:35" x14ac:dyDescent="0.25">
      <c r="A39" s="110" t="s">
        <v>34</v>
      </c>
      <c r="B39" s="110" t="s">
        <v>46</v>
      </c>
      <c r="C39" s="109"/>
      <c r="D39" s="110" t="s">
        <v>12</v>
      </c>
      <c r="E39" s="109"/>
      <c r="F39" s="110" t="s">
        <v>19</v>
      </c>
      <c r="G39" s="109"/>
      <c r="H39" s="110" t="s">
        <v>21</v>
      </c>
      <c r="I39" s="109"/>
      <c r="J39" s="109"/>
      <c r="K39" s="109"/>
      <c r="L39" s="110" t="s">
        <v>47</v>
      </c>
      <c r="M39" s="109"/>
      <c r="N39" s="109"/>
      <c r="O39" s="109"/>
      <c r="P39" s="110" t="s">
        <v>48</v>
      </c>
      <c r="Q39" s="109"/>
      <c r="R39" s="109"/>
      <c r="S39" s="109"/>
    </row>
    <row r="40" spans="1:35" x14ac:dyDescent="0.25">
      <c r="A40" s="109"/>
      <c r="B40" s="109"/>
      <c r="C40" s="109"/>
      <c r="D40" s="109"/>
      <c r="E40" s="109"/>
      <c r="F40" s="109"/>
      <c r="G40" s="109"/>
      <c r="H40" s="110" t="s">
        <v>26</v>
      </c>
      <c r="I40" s="109"/>
      <c r="J40" s="110" t="s">
        <v>17</v>
      </c>
      <c r="K40" s="109"/>
      <c r="L40" s="110" t="s">
        <v>26</v>
      </c>
      <c r="M40" s="109"/>
      <c r="N40" s="110" t="s">
        <v>17</v>
      </c>
      <c r="O40" s="109"/>
      <c r="P40" s="110" t="s">
        <v>26</v>
      </c>
      <c r="Q40" s="109"/>
      <c r="R40" s="110" t="s">
        <v>17</v>
      </c>
      <c r="S40" s="109"/>
    </row>
    <row r="41" spans="1:35" x14ac:dyDescent="0.25">
      <c r="A41" s="46"/>
      <c r="B41" s="45" t="s">
        <v>33</v>
      </c>
      <c r="C41" s="45" t="s">
        <v>32</v>
      </c>
      <c r="D41" s="45" t="s">
        <v>33</v>
      </c>
      <c r="E41" s="45" t="s">
        <v>32</v>
      </c>
      <c r="F41" s="45" t="s">
        <v>33</v>
      </c>
      <c r="G41" s="45" t="s">
        <v>32</v>
      </c>
      <c r="H41" s="45" t="s">
        <v>33</v>
      </c>
      <c r="I41" s="45" t="s">
        <v>32</v>
      </c>
      <c r="J41" s="45" t="s">
        <v>33</v>
      </c>
      <c r="K41" s="45" t="s">
        <v>32</v>
      </c>
      <c r="L41" s="45" t="s">
        <v>33</v>
      </c>
      <c r="M41" s="45" t="s">
        <v>32</v>
      </c>
      <c r="N41" s="45" t="s">
        <v>33</v>
      </c>
      <c r="O41" s="45" t="s">
        <v>32</v>
      </c>
      <c r="P41" s="45" t="s">
        <v>33</v>
      </c>
      <c r="Q41" s="45" t="s">
        <v>32</v>
      </c>
      <c r="R41" s="45" t="s">
        <v>33</v>
      </c>
      <c r="S41" s="45" t="s">
        <v>32</v>
      </c>
    </row>
    <row r="42" spans="1:35" x14ac:dyDescent="0.25">
      <c r="A42" s="42" t="s">
        <v>49</v>
      </c>
      <c r="B42" s="43">
        <v>35875392.689999998</v>
      </c>
      <c r="C42" s="43">
        <v>16494551.880000001</v>
      </c>
      <c r="D42" s="43">
        <v>3336</v>
      </c>
      <c r="E42" s="43">
        <v>1592</v>
      </c>
      <c r="F42" s="43">
        <v>3335</v>
      </c>
      <c r="G42" s="43">
        <v>1592</v>
      </c>
      <c r="H42" s="43">
        <v>1494756.27</v>
      </c>
      <c r="I42" s="43">
        <v>958331.35</v>
      </c>
      <c r="J42" s="43">
        <v>24334243.899999999</v>
      </c>
      <c r="K42" s="43">
        <v>10478843.24</v>
      </c>
      <c r="L42" s="43">
        <v>1400636.62</v>
      </c>
      <c r="M42" s="43">
        <v>914286.93</v>
      </c>
      <c r="N42" s="43">
        <v>24074008.390000001</v>
      </c>
      <c r="O42" s="43">
        <v>10384621</v>
      </c>
      <c r="P42" s="43">
        <v>260235.51</v>
      </c>
      <c r="Q42" s="43">
        <v>94222.24</v>
      </c>
      <c r="R42" s="43">
        <v>94119.65</v>
      </c>
      <c r="S42" s="43">
        <v>44044.42</v>
      </c>
    </row>
    <row r="43" spans="1:35" x14ac:dyDescent="0.25">
      <c r="A43" s="44" t="s">
        <v>50</v>
      </c>
      <c r="B43" s="44">
        <f t="shared" ref="B43:S43" si="1">B44+B45+B46</f>
        <v>0</v>
      </c>
      <c r="C43" s="44">
        <f t="shared" si="1"/>
        <v>0</v>
      </c>
      <c r="D43" s="44">
        <f t="shared" si="1"/>
        <v>0</v>
      </c>
      <c r="E43" s="44">
        <f t="shared" si="1"/>
        <v>0</v>
      </c>
      <c r="F43" s="44">
        <f t="shared" si="1"/>
        <v>0</v>
      </c>
      <c r="G43" s="44">
        <f t="shared" si="1"/>
        <v>0</v>
      </c>
      <c r="H43" s="44">
        <f t="shared" si="1"/>
        <v>0</v>
      </c>
      <c r="I43" s="44">
        <f t="shared" si="1"/>
        <v>0</v>
      </c>
      <c r="J43" s="44">
        <f t="shared" si="1"/>
        <v>0</v>
      </c>
      <c r="K43" s="44">
        <f t="shared" si="1"/>
        <v>0</v>
      </c>
      <c r="L43" s="44">
        <f t="shared" si="1"/>
        <v>0</v>
      </c>
      <c r="M43" s="44">
        <f t="shared" si="1"/>
        <v>0</v>
      </c>
      <c r="N43" s="44">
        <f t="shared" si="1"/>
        <v>0</v>
      </c>
      <c r="O43" s="44">
        <f t="shared" si="1"/>
        <v>0</v>
      </c>
      <c r="P43" s="44">
        <f t="shared" si="1"/>
        <v>0</v>
      </c>
      <c r="Q43" s="44">
        <f t="shared" si="1"/>
        <v>0</v>
      </c>
      <c r="R43" s="44">
        <f t="shared" si="1"/>
        <v>0</v>
      </c>
      <c r="S43" s="44">
        <f t="shared" si="1"/>
        <v>0</v>
      </c>
    </row>
    <row r="44" spans="1:35" x14ac:dyDescent="0.25">
      <c r="A44" s="42" t="s">
        <v>51</v>
      </c>
      <c r="B44" s="43"/>
      <c r="C44" s="43"/>
      <c r="D44" s="43"/>
      <c r="E44" s="43"/>
      <c r="F44" s="43"/>
      <c r="G44" s="43"/>
      <c r="H44" s="43"/>
      <c r="I44" s="43"/>
      <c r="J44" s="43"/>
      <c r="K44" s="43"/>
      <c r="L44" s="43"/>
      <c r="M44" s="43"/>
      <c r="N44" s="43"/>
      <c r="O44" s="43"/>
      <c r="P44" s="43"/>
      <c r="Q44" s="43"/>
      <c r="R44" s="43"/>
      <c r="S44" s="43"/>
    </row>
    <row r="45" spans="1:35" x14ac:dyDescent="0.25">
      <c r="A45" s="42" t="s">
        <v>52</v>
      </c>
      <c r="B45" s="43"/>
      <c r="C45" s="43"/>
      <c r="D45" s="43"/>
      <c r="E45" s="43"/>
      <c r="F45" s="43"/>
      <c r="G45" s="43"/>
      <c r="H45" s="43"/>
      <c r="I45" s="43"/>
      <c r="J45" s="43"/>
      <c r="K45" s="43"/>
      <c r="L45" s="43"/>
      <c r="M45" s="43"/>
      <c r="N45" s="43"/>
      <c r="O45" s="43"/>
      <c r="P45" s="43"/>
      <c r="Q45" s="43"/>
      <c r="R45" s="43"/>
      <c r="S45" s="43"/>
    </row>
    <row r="46" spans="1:35" x14ac:dyDescent="0.25">
      <c r="A46" s="42" t="s">
        <v>53</v>
      </c>
      <c r="B46" s="43"/>
      <c r="C46" s="43"/>
      <c r="D46" s="43"/>
      <c r="E46" s="43"/>
      <c r="F46" s="43"/>
      <c r="G46" s="43"/>
      <c r="H46" s="43"/>
      <c r="I46" s="43"/>
      <c r="J46" s="43"/>
      <c r="K46" s="43"/>
      <c r="L46" s="43"/>
      <c r="M46" s="43"/>
      <c r="N46" s="43"/>
      <c r="O46" s="43"/>
      <c r="P46" s="43"/>
      <c r="Q46" s="43"/>
      <c r="R46" s="43"/>
      <c r="S46" s="43"/>
    </row>
    <row r="47" spans="1:35" x14ac:dyDescent="0.25">
      <c r="A47" s="44" t="s">
        <v>8</v>
      </c>
      <c r="B47" s="44">
        <f t="shared" ref="B47:S47" si="2">B43+B42</f>
        <v>35875392.689999998</v>
      </c>
      <c r="C47" s="44">
        <f t="shared" si="2"/>
        <v>16494551.880000001</v>
      </c>
      <c r="D47" s="44">
        <f t="shared" si="2"/>
        <v>3336</v>
      </c>
      <c r="E47" s="44">
        <f t="shared" si="2"/>
        <v>1592</v>
      </c>
      <c r="F47" s="44">
        <f t="shared" si="2"/>
        <v>3335</v>
      </c>
      <c r="G47" s="44">
        <f t="shared" si="2"/>
        <v>1592</v>
      </c>
      <c r="H47" s="44">
        <f t="shared" si="2"/>
        <v>1494756.27</v>
      </c>
      <c r="I47" s="44">
        <f t="shared" si="2"/>
        <v>958331.35</v>
      </c>
      <c r="J47" s="44">
        <f t="shared" si="2"/>
        <v>24334243.899999999</v>
      </c>
      <c r="K47" s="44">
        <f t="shared" si="2"/>
        <v>10478843.24</v>
      </c>
      <c r="L47" s="44">
        <f t="shared" si="2"/>
        <v>1400636.62</v>
      </c>
      <c r="M47" s="44">
        <f t="shared" si="2"/>
        <v>914286.93</v>
      </c>
      <c r="N47" s="44">
        <f t="shared" si="2"/>
        <v>24074008.390000001</v>
      </c>
      <c r="O47" s="44">
        <f t="shared" si="2"/>
        <v>10384621</v>
      </c>
      <c r="P47" s="44">
        <f t="shared" si="2"/>
        <v>260235.51</v>
      </c>
      <c r="Q47" s="44">
        <f t="shared" si="2"/>
        <v>94222.24</v>
      </c>
      <c r="R47" s="44">
        <f t="shared" si="2"/>
        <v>94119.65</v>
      </c>
      <c r="S47" s="44">
        <f t="shared" si="2"/>
        <v>44044.42</v>
      </c>
    </row>
  </sheetData>
  <mergeCells count="31">
    <mergeCell ref="Q31:R31"/>
    <mergeCell ref="H39:K39"/>
    <mergeCell ref="H8:J8"/>
    <mergeCell ref="A7:J7"/>
    <mergeCell ref="L40:M40"/>
    <mergeCell ref="N40:O40"/>
    <mergeCell ref="A18:G18"/>
    <mergeCell ref="P39:S39"/>
    <mergeCell ref="L39:O39"/>
    <mergeCell ref="A39:A40"/>
    <mergeCell ref="E8:G8"/>
    <mergeCell ref="A12:G12"/>
    <mergeCell ref="G31:H31"/>
    <mergeCell ref="I31:J31"/>
    <mergeCell ref="B39:C40"/>
    <mergeCell ref="A23:D23"/>
    <mergeCell ref="B8:D8"/>
    <mergeCell ref="A38:S38"/>
    <mergeCell ref="H40:I40"/>
    <mergeCell ref="A1:Q1"/>
    <mergeCell ref="J40:K40"/>
    <mergeCell ref="P40:Q40"/>
    <mergeCell ref="A13:G13"/>
    <mergeCell ref="R40:S40"/>
    <mergeCell ref="F39:G40"/>
    <mergeCell ref="K31:L31"/>
    <mergeCell ref="M31:N31"/>
    <mergeCell ref="C31:D31"/>
    <mergeCell ref="O31:P31"/>
    <mergeCell ref="E31:F31"/>
    <mergeCell ref="D39:E40"/>
  </mergeCells>
  <hyperlinks>
    <hyperlink ref="B39" location="'Elements'!C141" display="Metric=MFIsXXCQYYPRSoInGaStToGen" xr:uid="{00000000-0004-0000-0000-000000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G317"/>
  <sheetViews>
    <sheetView topLeftCell="A5" workbookViewId="0">
      <selection activeCell="A5" sqref="A1:XFD1048576"/>
    </sheetView>
  </sheetViews>
  <sheetFormatPr defaultRowHeight="15" x14ac:dyDescent="0.25"/>
  <cols>
    <col min="1" max="1" width="12.42578125" bestFit="1" customWidth="1"/>
    <col min="2" max="2" width="7.5703125" bestFit="1" customWidth="1"/>
    <col min="3" max="3" width="13.140625" bestFit="1" customWidth="1"/>
    <col min="4" max="4" width="9.5703125" bestFit="1" customWidth="1"/>
    <col min="5" max="5" width="10.5703125" bestFit="1" customWidth="1"/>
    <col min="6" max="7" width="19.5703125" bestFit="1" customWidth="1"/>
    <col min="8" max="8" width="14" bestFit="1" customWidth="1"/>
    <col min="9" max="9" width="18.140625" bestFit="1" customWidth="1"/>
    <col min="11" max="11" width="23" bestFit="1" customWidth="1"/>
    <col min="12" max="12" width="33.5703125" bestFit="1" customWidth="1"/>
    <col min="13" max="13" width="42.42578125" bestFit="1" customWidth="1"/>
    <col min="14" max="14" width="18" bestFit="1" customWidth="1"/>
    <col min="15" max="15" width="12.5703125" bestFit="1" customWidth="1"/>
    <col min="16" max="16" width="16.42578125" bestFit="1" customWidth="1"/>
    <col min="17" max="17" width="12.5703125" bestFit="1" customWidth="1"/>
    <col min="18" max="18" width="71.140625" customWidth="1"/>
  </cols>
  <sheetData>
    <row r="1" spans="1:18" x14ac:dyDescent="0.25">
      <c r="A1" s="111" t="s">
        <v>54</v>
      </c>
      <c r="B1" s="109"/>
      <c r="C1" s="109"/>
      <c r="D1" s="109"/>
      <c r="E1" s="109"/>
      <c r="F1" s="109"/>
      <c r="G1" s="109"/>
      <c r="H1" s="109"/>
      <c r="I1" s="109"/>
      <c r="J1" s="109"/>
      <c r="K1" s="109"/>
      <c r="L1" s="109"/>
      <c r="M1" s="109"/>
      <c r="N1" s="109"/>
      <c r="O1" s="109"/>
      <c r="P1" s="109"/>
      <c r="Q1" s="109"/>
      <c r="R1" s="2" t="s">
        <v>55</v>
      </c>
    </row>
    <row r="2" spans="1:18" x14ac:dyDescent="0.25">
      <c r="B2" s="3"/>
      <c r="C2" s="4"/>
      <c r="D2" s="5"/>
      <c r="E2" s="5"/>
      <c r="F2" s="5"/>
      <c r="G2" s="5"/>
      <c r="H2" s="5"/>
      <c r="I2" s="5"/>
      <c r="J2" s="5"/>
      <c r="K2" s="5"/>
      <c r="L2" s="60"/>
      <c r="M2" s="60"/>
      <c r="N2" s="60"/>
      <c r="O2" s="60"/>
      <c r="P2" s="60"/>
      <c r="Q2" s="60"/>
      <c r="R2" s="60"/>
    </row>
    <row r="3" spans="1:18" x14ac:dyDescent="0.25">
      <c r="A3" s="1" t="s">
        <v>2</v>
      </c>
      <c r="B3" s="6"/>
      <c r="C3" s="4"/>
      <c r="D3" s="5"/>
      <c r="E3" s="5"/>
      <c r="F3" s="5"/>
      <c r="G3" s="5"/>
      <c r="H3" s="5"/>
      <c r="I3" s="5"/>
      <c r="J3" s="5"/>
      <c r="K3" s="5"/>
      <c r="L3" s="60"/>
      <c r="M3" s="60"/>
      <c r="N3" s="60"/>
      <c r="O3" s="60"/>
      <c r="P3" s="60"/>
      <c r="Q3" s="60"/>
      <c r="R3" s="60"/>
    </row>
    <row r="4" spans="1:18" x14ac:dyDescent="0.25">
      <c r="A4" s="7" t="s">
        <v>3</v>
      </c>
      <c r="B4" s="6"/>
      <c r="C4" s="4"/>
      <c r="D4" s="5"/>
      <c r="E4" s="5"/>
      <c r="F4" s="5"/>
      <c r="G4" s="5"/>
      <c r="H4" s="5"/>
      <c r="I4" s="5"/>
      <c r="J4" s="5"/>
      <c r="K4" s="5"/>
      <c r="L4" s="60"/>
      <c r="M4" s="60"/>
      <c r="N4" s="60"/>
      <c r="O4" s="60"/>
      <c r="P4" s="60"/>
      <c r="Q4" s="60"/>
      <c r="R4" s="60"/>
    </row>
    <row r="5" spans="1:18" ht="120" customHeight="1" x14ac:dyDescent="0.25">
      <c r="A5" s="61" t="s">
        <v>4</v>
      </c>
      <c r="B5" s="6"/>
      <c r="C5" s="4"/>
      <c r="D5" s="5"/>
      <c r="E5" s="5"/>
      <c r="F5" s="5"/>
      <c r="G5" s="5"/>
      <c r="H5" s="5"/>
      <c r="I5" s="5"/>
      <c r="J5" s="5"/>
      <c r="K5" s="5"/>
      <c r="L5" s="60"/>
      <c r="M5" s="60"/>
      <c r="N5" s="60"/>
      <c r="O5" s="60"/>
      <c r="P5" s="60"/>
      <c r="Q5" s="60"/>
      <c r="R5" s="62" t="s">
        <v>56</v>
      </c>
    </row>
    <row r="6" spans="1:18" x14ac:dyDescent="0.25">
      <c r="A6" s="8"/>
      <c r="B6" s="8"/>
      <c r="C6" s="9"/>
      <c r="D6" s="10"/>
      <c r="E6" s="10"/>
      <c r="F6" s="10"/>
      <c r="G6" s="10"/>
      <c r="H6" s="10"/>
      <c r="I6" s="10"/>
      <c r="J6" s="10"/>
      <c r="K6" s="10"/>
      <c r="L6" s="63"/>
      <c r="M6" s="63"/>
      <c r="N6" s="63"/>
      <c r="O6" s="63"/>
      <c r="P6" s="63"/>
      <c r="Q6" s="63"/>
      <c r="R6" s="63"/>
    </row>
    <row r="7" spans="1:18" x14ac:dyDescent="0.25">
      <c r="A7" s="106" t="s">
        <v>57</v>
      </c>
      <c r="B7" s="105"/>
      <c r="C7" s="105"/>
      <c r="D7" s="105"/>
      <c r="E7" s="105"/>
      <c r="F7" s="105"/>
      <c r="G7" s="105"/>
      <c r="H7" s="105"/>
      <c r="I7" s="105"/>
      <c r="J7" s="105"/>
      <c r="K7" s="105"/>
      <c r="L7" s="105"/>
      <c r="M7" s="105"/>
      <c r="N7" s="105"/>
      <c r="O7" s="105"/>
      <c r="P7" s="105"/>
      <c r="Q7" s="105"/>
      <c r="R7" s="107"/>
    </row>
    <row r="8" spans="1:18" ht="96.75" customHeight="1" x14ac:dyDescent="0.25">
      <c r="A8" s="26" t="s">
        <v>58</v>
      </c>
      <c r="B8" s="13" t="s">
        <v>59</v>
      </c>
      <c r="C8" s="13" t="s">
        <v>60</v>
      </c>
      <c r="D8" s="13" t="s">
        <v>61</v>
      </c>
      <c r="E8" s="13" t="s">
        <v>62</v>
      </c>
      <c r="F8" s="13" t="s">
        <v>63</v>
      </c>
      <c r="G8" s="13" t="s">
        <v>64</v>
      </c>
      <c r="H8" s="13" t="s">
        <v>65</v>
      </c>
      <c r="I8" s="25" t="s">
        <v>66</v>
      </c>
      <c r="J8" s="25" t="s">
        <v>67</v>
      </c>
      <c r="K8" s="13" t="s">
        <v>68</v>
      </c>
      <c r="L8" s="13" t="s">
        <v>69</v>
      </c>
      <c r="M8" s="13" t="s">
        <v>70</v>
      </c>
      <c r="N8" s="13" t="s">
        <v>22</v>
      </c>
      <c r="O8" s="25" t="s">
        <v>71</v>
      </c>
      <c r="P8" s="25" t="s">
        <v>72</v>
      </c>
      <c r="Q8" s="13" t="s">
        <v>73</v>
      </c>
      <c r="R8" s="13" t="s">
        <v>74</v>
      </c>
    </row>
    <row r="9" spans="1:18" ht="15.75" customHeight="1" thickBot="1" x14ac:dyDescent="0.3">
      <c r="A9" s="64"/>
      <c r="B9" s="65"/>
      <c r="C9" s="65"/>
      <c r="D9" s="65"/>
      <c r="E9" s="65"/>
      <c r="F9" s="65"/>
      <c r="G9" s="66" t="s">
        <v>8</v>
      </c>
      <c r="H9" s="14">
        <f>SUM(H10:H109)</f>
        <v>196686521.75999999</v>
      </c>
      <c r="I9" s="14">
        <f>SUM(I10:I109)</f>
        <v>120812313.20000002</v>
      </c>
      <c r="J9" s="14">
        <f>SUM(J10:J109)</f>
        <v>46375797.439999998</v>
      </c>
      <c r="K9" s="14">
        <f>SUM(K10:K109)</f>
        <v>1193288.7299999997</v>
      </c>
      <c r="L9" s="14">
        <f>SUM(L10:L109)</f>
        <v>0</v>
      </c>
      <c r="M9" s="67"/>
      <c r="N9" s="67"/>
      <c r="O9" s="67"/>
      <c r="P9" s="67"/>
      <c r="Q9" s="68"/>
      <c r="R9" s="69"/>
    </row>
    <row r="10" spans="1:18" ht="15.75" customHeight="1" thickBot="1" x14ac:dyDescent="0.3">
      <c r="A10" s="70" t="s">
        <v>75</v>
      </c>
      <c r="B10" s="71" t="s">
        <v>76</v>
      </c>
      <c r="C10" s="71" t="s">
        <v>77</v>
      </c>
      <c r="D10" s="70" t="s">
        <v>78</v>
      </c>
      <c r="E10" s="71" t="s">
        <v>79</v>
      </c>
      <c r="F10" s="70" t="s">
        <v>80</v>
      </c>
      <c r="G10" s="72"/>
      <c r="H10" s="71">
        <v>4157408.76</v>
      </c>
      <c r="I10" s="71">
        <v>0</v>
      </c>
      <c r="J10" s="71">
        <v>2716927.79</v>
      </c>
      <c r="K10" s="71">
        <v>0</v>
      </c>
      <c r="L10" s="71">
        <v>0</v>
      </c>
      <c r="M10" s="72"/>
      <c r="N10" s="72"/>
      <c r="O10" s="72"/>
      <c r="P10" s="72"/>
      <c r="Q10" s="71" t="s">
        <v>81</v>
      </c>
      <c r="R10" s="71"/>
    </row>
    <row r="11" spans="1:18" ht="15.75" customHeight="1" thickBot="1" x14ac:dyDescent="0.3">
      <c r="A11" s="70" t="s">
        <v>82</v>
      </c>
      <c r="B11" s="71" t="s">
        <v>83</v>
      </c>
      <c r="C11" s="71" t="s">
        <v>77</v>
      </c>
      <c r="D11" s="70" t="s">
        <v>78</v>
      </c>
      <c r="E11" s="71" t="s">
        <v>79</v>
      </c>
      <c r="F11" s="70" t="s">
        <v>84</v>
      </c>
      <c r="G11" s="72">
        <v>108</v>
      </c>
      <c r="H11" s="71">
        <v>5000000</v>
      </c>
      <c r="I11" s="71">
        <v>5000000</v>
      </c>
      <c r="J11" s="71">
        <v>0</v>
      </c>
      <c r="K11" s="71">
        <v>158644.98000000001</v>
      </c>
      <c r="L11" s="71">
        <v>0</v>
      </c>
      <c r="M11" s="72"/>
      <c r="N11" s="72" t="s">
        <v>85</v>
      </c>
      <c r="O11" s="72" t="s">
        <v>86</v>
      </c>
      <c r="P11" s="72" t="s">
        <v>87</v>
      </c>
      <c r="Q11" s="71" t="s">
        <v>88</v>
      </c>
      <c r="R11" s="71"/>
    </row>
    <row r="12" spans="1:18" ht="15.75" customHeight="1" thickBot="1" x14ac:dyDescent="0.3">
      <c r="A12" s="70" t="s">
        <v>89</v>
      </c>
      <c r="B12" s="71" t="s">
        <v>90</v>
      </c>
      <c r="C12" s="71" t="s">
        <v>77</v>
      </c>
      <c r="D12" s="70" t="s">
        <v>78</v>
      </c>
      <c r="E12" s="71" t="s">
        <v>79</v>
      </c>
      <c r="F12" s="70" t="s">
        <v>91</v>
      </c>
      <c r="G12" s="72">
        <v>5</v>
      </c>
      <c r="H12" s="71">
        <v>8000000</v>
      </c>
      <c r="I12" s="71">
        <v>980000</v>
      </c>
      <c r="J12" s="71">
        <v>980000</v>
      </c>
      <c r="K12" s="71">
        <v>5065.33</v>
      </c>
      <c r="L12" s="71">
        <v>0</v>
      </c>
      <c r="M12" s="72"/>
      <c r="N12" s="72" t="s">
        <v>85</v>
      </c>
      <c r="O12" s="72" t="s">
        <v>92</v>
      </c>
      <c r="P12" s="72" t="s">
        <v>93</v>
      </c>
      <c r="Q12" s="71" t="s">
        <v>94</v>
      </c>
      <c r="R12" s="71"/>
    </row>
    <row r="13" spans="1:18" ht="15.75" customHeight="1" thickBot="1" x14ac:dyDescent="0.3">
      <c r="A13" s="70" t="s">
        <v>95</v>
      </c>
      <c r="B13" s="71" t="s">
        <v>96</v>
      </c>
      <c r="C13" s="71" t="s">
        <v>77</v>
      </c>
      <c r="D13" s="70" t="s">
        <v>78</v>
      </c>
      <c r="E13" s="71" t="s">
        <v>79</v>
      </c>
      <c r="F13" s="70" t="s">
        <v>97</v>
      </c>
      <c r="G13" s="72">
        <v>16</v>
      </c>
      <c r="H13" s="71">
        <v>1195000</v>
      </c>
      <c r="I13" s="71">
        <v>231386.21</v>
      </c>
      <c r="J13" s="71">
        <v>231386.21</v>
      </c>
      <c r="K13" s="71">
        <v>738.85</v>
      </c>
      <c r="L13" s="71">
        <v>0</v>
      </c>
      <c r="M13" s="72"/>
      <c r="N13" s="72" t="s">
        <v>85</v>
      </c>
      <c r="O13" s="72" t="s">
        <v>98</v>
      </c>
      <c r="P13" s="72" t="s">
        <v>99</v>
      </c>
      <c r="Q13" s="71" t="s">
        <v>100</v>
      </c>
      <c r="R13" s="71"/>
    </row>
    <row r="14" spans="1:18" ht="15.75" customHeight="1" thickBot="1" x14ac:dyDescent="0.3">
      <c r="A14" s="70" t="s">
        <v>101</v>
      </c>
      <c r="B14" s="71" t="s">
        <v>90</v>
      </c>
      <c r="C14" s="71" t="s">
        <v>77</v>
      </c>
      <c r="D14" s="70" t="s">
        <v>78</v>
      </c>
      <c r="E14" s="71" t="s">
        <v>79</v>
      </c>
      <c r="F14" s="70" t="s">
        <v>91</v>
      </c>
      <c r="G14" s="72">
        <v>5</v>
      </c>
      <c r="H14" s="71">
        <v>10000000</v>
      </c>
      <c r="I14" s="71">
        <v>3200000</v>
      </c>
      <c r="J14" s="71">
        <v>1360000</v>
      </c>
      <c r="K14" s="71">
        <v>11287.83</v>
      </c>
      <c r="L14" s="71">
        <v>0</v>
      </c>
      <c r="M14" s="72"/>
      <c r="N14" s="72" t="s">
        <v>85</v>
      </c>
      <c r="O14" s="72" t="s">
        <v>92</v>
      </c>
      <c r="P14" s="72" t="s">
        <v>102</v>
      </c>
      <c r="Q14" s="71" t="s">
        <v>94</v>
      </c>
      <c r="R14" s="71"/>
    </row>
    <row r="15" spans="1:18" ht="15.75" customHeight="1" thickBot="1" x14ac:dyDescent="0.3">
      <c r="A15" s="70" t="s">
        <v>103</v>
      </c>
      <c r="B15" s="71" t="s">
        <v>104</v>
      </c>
      <c r="C15" s="71" t="s">
        <v>77</v>
      </c>
      <c r="D15" s="70" t="s">
        <v>105</v>
      </c>
      <c r="E15" s="71" t="s">
        <v>79</v>
      </c>
      <c r="F15" s="70" t="s">
        <v>97</v>
      </c>
      <c r="G15" s="72">
        <v>9</v>
      </c>
      <c r="H15" s="71">
        <v>2368421</v>
      </c>
      <c r="I15" s="71">
        <v>329945.84000000003</v>
      </c>
      <c r="J15" s="71">
        <v>329945.84000000003</v>
      </c>
      <c r="K15" s="71">
        <v>3597.71</v>
      </c>
      <c r="L15" s="71">
        <v>0</v>
      </c>
      <c r="M15" s="72"/>
      <c r="N15" s="72" t="s">
        <v>106</v>
      </c>
      <c r="O15" s="72" t="s">
        <v>107</v>
      </c>
      <c r="P15" s="72" t="s">
        <v>108</v>
      </c>
      <c r="Q15" s="71" t="s">
        <v>109</v>
      </c>
      <c r="R15" s="71"/>
    </row>
    <row r="16" spans="1:18" ht="15.75" customHeight="1" thickBot="1" x14ac:dyDescent="0.3">
      <c r="A16" s="70" t="s">
        <v>110</v>
      </c>
      <c r="B16" s="71" t="s">
        <v>111</v>
      </c>
      <c r="C16" s="71" t="s">
        <v>77</v>
      </c>
      <c r="D16" s="70" t="s">
        <v>78</v>
      </c>
      <c r="E16" s="71" t="s">
        <v>79</v>
      </c>
      <c r="F16" s="70" t="s">
        <v>97</v>
      </c>
      <c r="G16" s="72">
        <v>9</v>
      </c>
      <c r="H16" s="71">
        <v>3000000</v>
      </c>
      <c r="I16" s="71">
        <v>399946.68</v>
      </c>
      <c r="J16" s="71">
        <v>200906.35</v>
      </c>
      <c r="K16" s="71">
        <v>251.13</v>
      </c>
      <c r="L16" s="71">
        <v>0</v>
      </c>
      <c r="M16" s="72"/>
      <c r="N16" s="72" t="s">
        <v>112</v>
      </c>
      <c r="O16" s="72" t="s">
        <v>113</v>
      </c>
      <c r="P16" s="72" t="s">
        <v>114</v>
      </c>
      <c r="Q16" s="71" t="s">
        <v>115</v>
      </c>
      <c r="R16" s="71"/>
    </row>
    <row r="17" spans="1:18" ht="15.75" customHeight="1" thickBot="1" x14ac:dyDescent="0.3">
      <c r="A17" s="70" t="s">
        <v>116</v>
      </c>
      <c r="B17" s="71" t="s">
        <v>104</v>
      </c>
      <c r="C17" s="71" t="s">
        <v>77</v>
      </c>
      <c r="D17" s="70" t="s">
        <v>105</v>
      </c>
      <c r="E17" s="71" t="s">
        <v>79</v>
      </c>
      <c r="F17" s="70" t="s">
        <v>97</v>
      </c>
      <c r="G17" s="72">
        <v>12</v>
      </c>
      <c r="H17" s="71">
        <v>2368421</v>
      </c>
      <c r="I17" s="71">
        <v>652577.32999999996</v>
      </c>
      <c r="J17" s="71">
        <v>495138.94</v>
      </c>
      <c r="K17" s="71">
        <v>927.93</v>
      </c>
      <c r="L17" s="71">
        <v>0</v>
      </c>
      <c r="M17" s="72"/>
      <c r="N17" s="72" t="s">
        <v>117</v>
      </c>
      <c r="O17" s="72" t="s">
        <v>118</v>
      </c>
      <c r="P17" s="72" t="s">
        <v>119</v>
      </c>
      <c r="Q17" s="71" t="s">
        <v>120</v>
      </c>
      <c r="R17" s="71"/>
    </row>
    <row r="18" spans="1:18" ht="15.75" customHeight="1" thickBot="1" x14ac:dyDescent="0.3">
      <c r="A18" s="70" t="s">
        <v>121</v>
      </c>
      <c r="B18" s="71" t="s">
        <v>122</v>
      </c>
      <c r="C18" s="71" t="s">
        <v>77</v>
      </c>
      <c r="D18" s="70" t="s">
        <v>105</v>
      </c>
      <c r="E18" s="71" t="s">
        <v>79</v>
      </c>
      <c r="F18" s="70" t="s">
        <v>123</v>
      </c>
      <c r="G18" s="72">
        <v>9</v>
      </c>
      <c r="H18" s="71">
        <v>1894736</v>
      </c>
      <c r="I18" s="71">
        <v>386953.08</v>
      </c>
      <c r="J18" s="71">
        <v>267087.49</v>
      </c>
      <c r="K18" s="71">
        <v>659.73</v>
      </c>
      <c r="L18" s="71">
        <v>0</v>
      </c>
      <c r="M18" s="72"/>
      <c r="N18" s="72" t="s">
        <v>124</v>
      </c>
      <c r="O18" s="72" t="s">
        <v>125</v>
      </c>
      <c r="P18" s="72" t="s">
        <v>126</v>
      </c>
      <c r="Q18" s="71" t="s">
        <v>127</v>
      </c>
      <c r="R18" s="71"/>
    </row>
    <row r="19" spans="1:18" ht="15.75" customHeight="1" thickBot="1" x14ac:dyDescent="0.3">
      <c r="A19" s="70" t="s">
        <v>128</v>
      </c>
      <c r="B19" s="71" t="s">
        <v>129</v>
      </c>
      <c r="C19" s="71" t="s">
        <v>77</v>
      </c>
      <c r="D19" s="70" t="s">
        <v>78</v>
      </c>
      <c r="E19" s="71" t="s">
        <v>79</v>
      </c>
      <c r="F19" s="70" t="s">
        <v>123</v>
      </c>
      <c r="G19" s="72">
        <v>7</v>
      </c>
      <c r="H19" s="71">
        <v>1500000</v>
      </c>
      <c r="I19" s="71">
        <v>302666.94</v>
      </c>
      <c r="J19" s="71">
        <v>302666.94</v>
      </c>
      <c r="K19" s="71">
        <v>3556.02</v>
      </c>
      <c r="L19" s="71">
        <v>0</v>
      </c>
      <c r="M19" s="72"/>
      <c r="N19" s="72" t="s">
        <v>130</v>
      </c>
      <c r="O19" s="72" t="s">
        <v>131</v>
      </c>
      <c r="P19" s="72" t="s">
        <v>132</v>
      </c>
      <c r="Q19" s="71" t="s">
        <v>127</v>
      </c>
      <c r="R19" s="71"/>
    </row>
    <row r="20" spans="1:18" ht="15.75" customHeight="1" thickBot="1" x14ac:dyDescent="0.3">
      <c r="A20" s="70" t="s">
        <v>133</v>
      </c>
      <c r="B20" s="71" t="s">
        <v>134</v>
      </c>
      <c r="C20" s="71" t="s">
        <v>77</v>
      </c>
      <c r="D20" s="70" t="s">
        <v>78</v>
      </c>
      <c r="E20" s="71" t="s">
        <v>79</v>
      </c>
      <c r="F20" s="70" t="s">
        <v>123</v>
      </c>
      <c r="G20" s="72">
        <v>9</v>
      </c>
      <c r="H20" s="71">
        <v>5000000</v>
      </c>
      <c r="I20" s="71">
        <v>1250000</v>
      </c>
      <c r="J20" s="71">
        <v>1250000</v>
      </c>
      <c r="K20" s="71">
        <v>11535.5</v>
      </c>
      <c r="L20" s="71">
        <v>0</v>
      </c>
      <c r="M20" s="72"/>
      <c r="N20" s="72" t="s">
        <v>135</v>
      </c>
      <c r="O20" s="72" t="s">
        <v>136</v>
      </c>
      <c r="P20" s="72" t="s">
        <v>137</v>
      </c>
      <c r="Q20" s="71" t="s">
        <v>138</v>
      </c>
      <c r="R20" s="71"/>
    </row>
    <row r="21" spans="1:18" ht="15.75" customHeight="1" thickBot="1" x14ac:dyDescent="0.3">
      <c r="A21" s="70" t="s">
        <v>139</v>
      </c>
      <c r="B21" s="71" t="s">
        <v>140</v>
      </c>
      <c r="C21" s="71" t="s">
        <v>77</v>
      </c>
      <c r="D21" s="70" t="s">
        <v>78</v>
      </c>
      <c r="E21" s="71" t="s">
        <v>79</v>
      </c>
      <c r="F21" s="70" t="s">
        <v>141</v>
      </c>
      <c r="G21" s="72">
        <v>12</v>
      </c>
      <c r="H21" s="71">
        <v>2000000</v>
      </c>
      <c r="I21" s="71">
        <v>823529.4</v>
      </c>
      <c r="J21" s="71">
        <v>470588.24</v>
      </c>
      <c r="K21" s="71">
        <v>1393.37</v>
      </c>
      <c r="L21" s="71">
        <v>0</v>
      </c>
      <c r="M21" s="72"/>
      <c r="N21" s="72" t="s">
        <v>113</v>
      </c>
      <c r="O21" s="72" t="s">
        <v>142</v>
      </c>
      <c r="P21" s="72" t="s">
        <v>143</v>
      </c>
      <c r="Q21" s="71" t="s">
        <v>144</v>
      </c>
      <c r="R21" s="71"/>
    </row>
    <row r="22" spans="1:18" ht="15.75" customHeight="1" thickBot="1" x14ac:dyDescent="0.3">
      <c r="A22" s="70" t="s">
        <v>145</v>
      </c>
      <c r="B22" s="71" t="s">
        <v>146</v>
      </c>
      <c r="C22" s="71" t="s">
        <v>77</v>
      </c>
      <c r="D22" s="70" t="s">
        <v>78</v>
      </c>
      <c r="E22" s="71" t="s">
        <v>79</v>
      </c>
      <c r="F22" s="70" t="s">
        <v>147</v>
      </c>
      <c r="G22" s="72">
        <v>12</v>
      </c>
      <c r="H22" s="71">
        <v>4000000</v>
      </c>
      <c r="I22" s="71">
        <v>1142857.1499999999</v>
      </c>
      <c r="J22" s="71">
        <v>1142857.1499999999</v>
      </c>
      <c r="K22" s="71">
        <v>24456.75</v>
      </c>
      <c r="L22" s="71">
        <v>0</v>
      </c>
      <c r="M22" s="72"/>
      <c r="N22" s="72" t="s">
        <v>148</v>
      </c>
      <c r="O22" s="72" t="s">
        <v>149</v>
      </c>
      <c r="P22" s="72" t="s">
        <v>150</v>
      </c>
      <c r="Q22" s="71" t="s">
        <v>151</v>
      </c>
      <c r="R22" s="71"/>
    </row>
    <row r="23" spans="1:18" ht="15.75" customHeight="1" thickBot="1" x14ac:dyDescent="0.3">
      <c r="A23" s="70" t="s">
        <v>152</v>
      </c>
      <c r="B23" s="71" t="s">
        <v>146</v>
      </c>
      <c r="C23" s="71" t="s">
        <v>77</v>
      </c>
      <c r="D23" s="70" t="s">
        <v>78</v>
      </c>
      <c r="E23" s="71" t="s">
        <v>79</v>
      </c>
      <c r="F23" s="70" t="s">
        <v>147</v>
      </c>
      <c r="G23" s="72">
        <v>12</v>
      </c>
      <c r="H23" s="71">
        <v>4000000</v>
      </c>
      <c r="I23" s="71">
        <v>1139858.6299999999</v>
      </c>
      <c r="J23" s="71">
        <v>1139858.6299999999</v>
      </c>
      <c r="K23" s="71">
        <v>35553.86</v>
      </c>
      <c r="L23" s="71">
        <v>0</v>
      </c>
      <c r="M23" s="72"/>
      <c r="N23" s="72" t="s">
        <v>153</v>
      </c>
      <c r="O23" s="72" t="s">
        <v>149</v>
      </c>
      <c r="P23" s="72" t="s">
        <v>150</v>
      </c>
      <c r="Q23" s="71" t="s">
        <v>154</v>
      </c>
      <c r="R23" s="71"/>
    </row>
    <row r="24" spans="1:18" ht="15.75" customHeight="1" thickBot="1" x14ac:dyDescent="0.3">
      <c r="A24" s="70" t="s">
        <v>155</v>
      </c>
      <c r="B24" s="71" t="s">
        <v>104</v>
      </c>
      <c r="C24" s="71" t="s">
        <v>77</v>
      </c>
      <c r="D24" s="70" t="s">
        <v>105</v>
      </c>
      <c r="E24" s="71" t="s">
        <v>79</v>
      </c>
      <c r="F24" s="70" t="s">
        <v>97</v>
      </c>
      <c r="G24" s="72">
        <v>1</v>
      </c>
      <c r="H24" s="71">
        <v>2631578</v>
      </c>
      <c r="I24" s="71">
        <v>71777.490000000005</v>
      </c>
      <c r="J24" s="71">
        <v>145254.62</v>
      </c>
      <c r="K24" s="71">
        <v>950.29</v>
      </c>
      <c r="L24" s="71">
        <v>0</v>
      </c>
      <c r="M24" s="72"/>
      <c r="N24" s="72" t="s">
        <v>156</v>
      </c>
      <c r="O24" s="72" t="s">
        <v>157</v>
      </c>
      <c r="P24" s="72" t="s">
        <v>158</v>
      </c>
      <c r="Q24" s="71" t="s">
        <v>94</v>
      </c>
      <c r="R24" s="71"/>
    </row>
    <row r="25" spans="1:18" ht="15.75" customHeight="1" thickBot="1" x14ac:dyDescent="0.3">
      <c r="A25" s="70" t="s">
        <v>159</v>
      </c>
      <c r="B25" s="71" t="s">
        <v>160</v>
      </c>
      <c r="C25" s="71" t="s">
        <v>77</v>
      </c>
      <c r="D25" s="70" t="s">
        <v>78</v>
      </c>
      <c r="E25" s="71" t="s">
        <v>79</v>
      </c>
      <c r="F25" s="70" t="s">
        <v>123</v>
      </c>
      <c r="G25" s="72">
        <v>7</v>
      </c>
      <c r="H25" s="71">
        <v>1000000</v>
      </c>
      <c r="I25" s="71">
        <v>66648</v>
      </c>
      <c r="J25" s="71">
        <v>33314</v>
      </c>
      <c r="K25" s="71">
        <v>46.01</v>
      </c>
      <c r="L25" s="71">
        <v>0</v>
      </c>
      <c r="M25" s="72"/>
      <c r="N25" s="72" t="s">
        <v>161</v>
      </c>
      <c r="O25" s="72" t="s">
        <v>162</v>
      </c>
      <c r="P25" s="72" t="s">
        <v>163</v>
      </c>
      <c r="Q25" s="71" t="s">
        <v>94</v>
      </c>
      <c r="R25" s="71"/>
    </row>
    <row r="26" spans="1:18" ht="15.75" customHeight="1" thickBot="1" x14ac:dyDescent="0.3">
      <c r="A26" s="70" t="s">
        <v>164</v>
      </c>
      <c r="B26" s="71" t="s">
        <v>134</v>
      </c>
      <c r="C26" s="71" t="s">
        <v>77</v>
      </c>
      <c r="D26" s="70" t="s">
        <v>78</v>
      </c>
      <c r="E26" s="71" t="s">
        <v>79</v>
      </c>
      <c r="F26" s="70" t="s">
        <v>123</v>
      </c>
      <c r="G26" s="71">
        <v>7</v>
      </c>
      <c r="H26" s="71">
        <v>2000000</v>
      </c>
      <c r="I26" s="71">
        <v>266666.58</v>
      </c>
      <c r="J26" s="71">
        <v>199999.91</v>
      </c>
      <c r="K26" s="71">
        <v>344.45</v>
      </c>
      <c r="L26" s="71">
        <v>0</v>
      </c>
      <c r="M26" s="72"/>
      <c r="N26" s="72" t="s">
        <v>165</v>
      </c>
      <c r="O26" s="72" t="s">
        <v>166</v>
      </c>
      <c r="P26" s="72" t="s">
        <v>167</v>
      </c>
      <c r="Q26" s="71" t="s">
        <v>94</v>
      </c>
      <c r="R26" s="71"/>
    </row>
    <row r="27" spans="1:18" ht="15.75" customHeight="1" thickBot="1" x14ac:dyDescent="0.3">
      <c r="A27" s="70" t="s">
        <v>168</v>
      </c>
      <c r="B27" s="71" t="s">
        <v>111</v>
      </c>
      <c r="C27" s="71" t="s">
        <v>77</v>
      </c>
      <c r="D27" s="70" t="s">
        <v>78</v>
      </c>
      <c r="E27" s="71" t="s">
        <v>79</v>
      </c>
      <c r="F27" s="70" t="s">
        <v>97</v>
      </c>
      <c r="G27" s="71">
        <v>9</v>
      </c>
      <c r="H27" s="71">
        <v>3000000</v>
      </c>
      <c r="I27" s="71">
        <v>1555961.98</v>
      </c>
      <c r="J27" s="71">
        <v>763463.48</v>
      </c>
      <c r="K27" s="71">
        <v>10048.92</v>
      </c>
      <c r="L27" s="71">
        <v>0</v>
      </c>
      <c r="M27" s="72"/>
      <c r="N27" s="72" t="s">
        <v>169</v>
      </c>
      <c r="O27" s="72" t="s">
        <v>170</v>
      </c>
      <c r="P27" s="72" t="s">
        <v>171</v>
      </c>
      <c r="Q27" s="71" t="s">
        <v>115</v>
      </c>
      <c r="R27" s="71"/>
    </row>
    <row r="28" spans="1:18" ht="15.75" customHeight="1" thickBot="1" x14ac:dyDescent="0.3">
      <c r="A28" s="70" t="s">
        <v>172</v>
      </c>
      <c r="B28" s="71" t="s">
        <v>90</v>
      </c>
      <c r="C28" s="71" t="s">
        <v>77</v>
      </c>
      <c r="D28" s="70" t="s">
        <v>78</v>
      </c>
      <c r="E28" s="71" t="s">
        <v>79</v>
      </c>
      <c r="F28" s="70" t="s">
        <v>91</v>
      </c>
      <c r="G28" s="71">
        <v>37</v>
      </c>
      <c r="H28" s="71">
        <v>1250000</v>
      </c>
      <c r="I28" s="71">
        <v>1250000</v>
      </c>
      <c r="J28" s="71">
        <v>170000</v>
      </c>
      <c r="K28" s="71">
        <v>3125</v>
      </c>
      <c r="L28" s="71">
        <v>0</v>
      </c>
      <c r="M28" s="72"/>
      <c r="N28" s="72" t="s">
        <v>173</v>
      </c>
      <c r="O28" s="72" t="s">
        <v>174</v>
      </c>
      <c r="P28" s="72" t="s">
        <v>175</v>
      </c>
      <c r="Q28" s="71" t="s">
        <v>94</v>
      </c>
      <c r="R28" s="71"/>
    </row>
    <row r="29" spans="1:18" ht="15.75" customHeight="1" thickBot="1" x14ac:dyDescent="0.3">
      <c r="A29" s="70" t="s">
        <v>176</v>
      </c>
      <c r="B29" s="71" t="s">
        <v>177</v>
      </c>
      <c r="C29" s="71" t="s">
        <v>77</v>
      </c>
      <c r="D29" s="70" t="s">
        <v>78</v>
      </c>
      <c r="E29" s="71" t="s">
        <v>79</v>
      </c>
      <c r="F29" s="70" t="s">
        <v>97</v>
      </c>
      <c r="G29" s="71">
        <v>12</v>
      </c>
      <c r="H29" s="71">
        <v>135000</v>
      </c>
      <c r="I29" s="71">
        <v>30000</v>
      </c>
      <c r="J29" s="71">
        <v>30000</v>
      </c>
      <c r="K29" s="71">
        <v>0</v>
      </c>
      <c r="L29" s="71">
        <v>0</v>
      </c>
      <c r="M29" s="72"/>
      <c r="N29" s="72" t="s">
        <v>178</v>
      </c>
      <c r="O29" s="72" t="s">
        <v>179</v>
      </c>
      <c r="P29" s="72" t="s">
        <v>180</v>
      </c>
      <c r="Q29" s="71" t="s">
        <v>81</v>
      </c>
      <c r="R29" s="71"/>
    </row>
    <row r="30" spans="1:18" ht="15.75" customHeight="1" thickBot="1" x14ac:dyDescent="0.3">
      <c r="A30" s="70" t="s">
        <v>181</v>
      </c>
      <c r="B30" s="71" t="s">
        <v>182</v>
      </c>
      <c r="C30" s="71" t="s">
        <v>77</v>
      </c>
      <c r="D30" s="70" t="s">
        <v>105</v>
      </c>
      <c r="E30" s="71" t="s">
        <v>79</v>
      </c>
      <c r="F30" s="70" t="s">
        <v>183</v>
      </c>
      <c r="G30" s="71">
        <v>12</v>
      </c>
      <c r="H30" s="71">
        <v>1294736</v>
      </c>
      <c r="I30" s="71">
        <v>431450.6</v>
      </c>
      <c r="J30" s="71">
        <v>431450.6</v>
      </c>
      <c r="K30" s="71">
        <v>5922.81</v>
      </c>
      <c r="L30" s="71">
        <v>0</v>
      </c>
      <c r="M30" s="72"/>
      <c r="N30" s="72" t="s">
        <v>184</v>
      </c>
      <c r="O30" s="72" t="s">
        <v>185</v>
      </c>
      <c r="P30" s="72" t="s">
        <v>186</v>
      </c>
      <c r="Q30" s="71" t="s">
        <v>187</v>
      </c>
      <c r="R30" s="71"/>
    </row>
    <row r="31" spans="1:18" ht="15.75" customHeight="1" thickBot="1" x14ac:dyDescent="0.3">
      <c r="A31" s="70" t="s">
        <v>188</v>
      </c>
      <c r="B31" s="71" t="s">
        <v>189</v>
      </c>
      <c r="C31" s="71" t="s">
        <v>77</v>
      </c>
      <c r="D31" s="70" t="s">
        <v>105</v>
      </c>
      <c r="E31" s="71" t="s">
        <v>79</v>
      </c>
      <c r="F31" s="70" t="s">
        <v>97</v>
      </c>
      <c r="G31" s="71">
        <v>7</v>
      </c>
      <c r="H31" s="71">
        <v>3947368</v>
      </c>
      <c r="I31" s="71">
        <v>1097407.47</v>
      </c>
      <c r="J31" s="71">
        <v>961910.96</v>
      </c>
      <c r="K31" s="71">
        <v>2211.31</v>
      </c>
      <c r="L31" s="71">
        <v>0</v>
      </c>
      <c r="M31" s="72"/>
      <c r="N31" s="72" t="s">
        <v>149</v>
      </c>
      <c r="O31" s="72" t="s">
        <v>190</v>
      </c>
      <c r="P31" s="72" t="s">
        <v>191</v>
      </c>
      <c r="Q31" s="71" t="s">
        <v>192</v>
      </c>
      <c r="R31" s="71"/>
    </row>
    <row r="32" spans="1:18" ht="15.75" customHeight="1" thickBot="1" x14ac:dyDescent="0.3">
      <c r="A32" s="70" t="s">
        <v>193</v>
      </c>
      <c r="B32" s="71" t="s">
        <v>90</v>
      </c>
      <c r="C32" s="71" t="s">
        <v>77</v>
      </c>
      <c r="D32" s="70" t="s">
        <v>78</v>
      </c>
      <c r="E32" s="71" t="s">
        <v>79</v>
      </c>
      <c r="F32" s="70" t="s">
        <v>91</v>
      </c>
      <c r="G32" s="71">
        <v>33</v>
      </c>
      <c r="H32" s="71">
        <v>1250000</v>
      </c>
      <c r="I32" s="71">
        <v>1250000</v>
      </c>
      <c r="J32" s="71">
        <v>170000</v>
      </c>
      <c r="K32" s="71">
        <v>3125</v>
      </c>
      <c r="L32" s="71">
        <v>0</v>
      </c>
      <c r="M32" s="72"/>
      <c r="N32" s="72" t="s">
        <v>194</v>
      </c>
      <c r="O32" s="72" t="s">
        <v>174</v>
      </c>
      <c r="P32" s="72" t="s">
        <v>175</v>
      </c>
      <c r="Q32" s="71" t="s">
        <v>94</v>
      </c>
      <c r="R32" s="71"/>
    </row>
    <row r="33" spans="1:18" ht="15.75" customHeight="1" thickBot="1" x14ac:dyDescent="0.3">
      <c r="A33" s="70" t="s">
        <v>195</v>
      </c>
      <c r="B33" s="71" t="s">
        <v>104</v>
      </c>
      <c r="C33" s="71" t="s">
        <v>77</v>
      </c>
      <c r="D33" s="70" t="s">
        <v>105</v>
      </c>
      <c r="E33" s="71" t="s">
        <v>79</v>
      </c>
      <c r="F33" s="70" t="s">
        <v>97</v>
      </c>
      <c r="G33" s="71">
        <v>6</v>
      </c>
      <c r="H33" s="71">
        <v>3947368</v>
      </c>
      <c r="I33" s="71">
        <v>2444361.83</v>
      </c>
      <c r="J33" s="71">
        <v>933535</v>
      </c>
      <c r="K33" s="71">
        <v>26652.67</v>
      </c>
      <c r="L33" s="71">
        <v>0</v>
      </c>
      <c r="M33" s="72"/>
      <c r="N33" s="72" t="s">
        <v>196</v>
      </c>
      <c r="O33" s="72" t="s">
        <v>197</v>
      </c>
      <c r="P33" s="72" t="s">
        <v>198</v>
      </c>
      <c r="Q33" s="71" t="s">
        <v>199</v>
      </c>
      <c r="R33" s="71"/>
    </row>
    <row r="34" spans="1:18" ht="15.75" customHeight="1" thickBot="1" x14ac:dyDescent="0.3">
      <c r="A34" s="70" t="s">
        <v>200</v>
      </c>
      <c r="B34" s="71" t="s">
        <v>201</v>
      </c>
      <c r="C34" s="71" t="s">
        <v>77</v>
      </c>
      <c r="D34" s="70" t="s">
        <v>78</v>
      </c>
      <c r="E34" s="71" t="s">
        <v>79</v>
      </c>
      <c r="F34" s="70" t="s">
        <v>183</v>
      </c>
      <c r="G34" s="71">
        <v>5</v>
      </c>
      <c r="H34" s="71">
        <v>2000000</v>
      </c>
      <c r="I34" s="71">
        <v>666668</v>
      </c>
      <c r="J34" s="71">
        <v>666668</v>
      </c>
      <c r="K34" s="71">
        <v>6118.62</v>
      </c>
      <c r="L34" s="71">
        <v>0</v>
      </c>
      <c r="M34" s="72"/>
      <c r="N34" s="72" t="s">
        <v>202</v>
      </c>
      <c r="O34" s="72" t="s">
        <v>203</v>
      </c>
      <c r="P34" s="72" t="s">
        <v>204</v>
      </c>
      <c r="Q34" s="71" t="s">
        <v>205</v>
      </c>
      <c r="R34" s="71"/>
    </row>
    <row r="35" spans="1:18" ht="15.75" customHeight="1" thickBot="1" x14ac:dyDescent="0.3">
      <c r="A35" s="70" t="s">
        <v>127</v>
      </c>
      <c r="B35" s="71" t="s">
        <v>206</v>
      </c>
      <c r="C35" s="71" t="s">
        <v>77</v>
      </c>
      <c r="D35" s="70" t="s">
        <v>78</v>
      </c>
      <c r="E35" s="71" t="s">
        <v>79</v>
      </c>
      <c r="F35" s="70" t="s">
        <v>207</v>
      </c>
      <c r="G35" s="71">
        <v>12</v>
      </c>
      <c r="H35" s="71">
        <v>3000000</v>
      </c>
      <c r="I35" s="71">
        <v>1800000</v>
      </c>
      <c r="J35" s="71">
        <v>1200000</v>
      </c>
      <c r="K35" s="71">
        <v>2997.8</v>
      </c>
      <c r="L35" s="71">
        <v>0</v>
      </c>
      <c r="M35" s="72"/>
      <c r="N35" s="72" t="s">
        <v>208</v>
      </c>
      <c r="O35" s="72" t="s">
        <v>209</v>
      </c>
      <c r="P35" s="72" t="s">
        <v>210</v>
      </c>
      <c r="Q35" s="71" t="s">
        <v>211</v>
      </c>
      <c r="R35" s="71"/>
    </row>
    <row r="36" spans="1:18" ht="15.75" customHeight="1" thickBot="1" x14ac:dyDescent="0.3">
      <c r="A36" s="70" t="s">
        <v>212</v>
      </c>
      <c r="B36" s="71" t="s">
        <v>201</v>
      </c>
      <c r="C36" s="71" t="s">
        <v>77</v>
      </c>
      <c r="D36" s="70" t="s">
        <v>78</v>
      </c>
      <c r="E36" s="71" t="s">
        <v>79</v>
      </c>
      <c r="F36" s="70" t="s">
        <v>183</v>
      </c>
      <c r="G36" s="71">
        <v>6</v>
      </c>
      <c r="H36" s="71">
        <v>2000000</v>
      </c>
      <c r="I36" s="71">
        <v>500000</v>
      </c>
      <c r="J36" s="71">
        <v>500000</v>
      </c>
      <c r="K36" s="71">
        <v>10605.56</v>
      </c>
      <c r="L36" s="71">
        <v>0</v>
      </c>
      <c r="M36" s="72"/>
      <c r="N36" s="72" t="s">
        <v>213</v>
      </c>
      <c r="O36" s="72" t="s">
        <v>214</v>
      </c>
      <c r="P36" s="72" t="s">
        <v>215</v>
      </c>
      <c r="Q36" s="71" t="s">
        <v>216</v>
      </c>
      <c r="R36" s="71"/>
    </row>
    <row r="37" spans="1:18" ht="15.75" customHeight="1" thickBot="1" x14ac:dyDescent="0.3">
      <c r="A37" s="70" t="s">
        <v>217</v>
      </c>
      <c r="B37" s="71" t="s">
        <v>218</v>
      </c>
      <c r="C37" s="71" t="s">
        <v>77</v>
      </c>
      <c r="D37" s="70" t="s">
        <v>78</v>
      </c>
      <c r="E37" s="71" t="s">
        <v>79</v>
      </c>
      <c r="F37" s="70" t="s">
        <v>219</v>
      </c>
      <c r="G37" s="71">
        <v>12</v>
      </c>
      <c r="H37" s="71">
        <v>4000000</v>
      </c>
      <c r="I37" s="71">
        <v>2224000</v>
      </c>
      <c r="J37" s="71">
        <v>1776000</v>
      </c>
      <c r="K37" s="71">
        <v>16556.169999999998</v>
      </c>
      <c r="L37" s="71">
        <v>0</v>
      </c>
      <c r="M37" s="72"/>
      <c r="N37" s="72" t="s">
        <v>220</v>
      </c>
      <c r="O37" s="72" t="s">
        <v>221</v>
      </c>
      <c r="P37" s="72" t="s">
        <v>222</v>
      </c>
      <c r="Q37" s="71" t="s">
        <v>223</v>
      </c>
      <c r="R37" s="71"/>
    </row>
    <row r="38" spans="1:18" ht="15.75" customHeight="1" thickBot="1" x14ac:dyDescent="0.3">
      <c r="A38" s="70" t="s">
        <v>224</v>
      </c>
      <c r="B38" s="71" t="s">
        <v>104</v>
      </c>
      <c r="C38" s="71" t="s">
        <v>77</v>
      </c>
      <c r="D38" s="70" t="s">
        <v>105</v>
      </c>
      <c r="E38" s="71" t="s">
        <v>79</v>
      </c>
      <c r="F38" s="70" t="s">
        <v>97</v>
      </c>
      <c r="G38" s="71">
        <v>12</v>
      </c>
      <c r="H38" s="71">
        <v>2631578</v>
      </c>
      <c r="I38" s="71">
        <v>2172951.92</v>
      </c>
      <c r="J38" s="71">
        <v>494836.95</v>
      </c>
      <c r="K38" s="71">
        <v>12957.21</v>
      </c>
      <c r="L38" s="71">
        <v>0</v>
      </c>
      <c r="M38" s="72"/>
      <c r="N38" s="72" t="s">
        <v>225</v>
      </c>
      <c r="O38" s="72" t="s">
        <v>226</v>
      </c>
      <c r="P38" s="72" t="s">
        <v>227</v>
      </c>
      <c r="Q38" s="71" t="s">
        <v>192</v>
      </c>
      <c r="R38" s="71"/>
    </row>
    <row r="39" spans="1:18" ht="15.75" customHeight="1" thickBot="1" x14ac:dyDescent="0.3">
      <c r="A39" s="70" t="s">
        <v>228</v>
      </c>
      <c r="B39" s="71" t="s">
        <v>229</v>
      </c>
      <c r="C39" s="71" t="s">
        <v>77</v>
      </c>
      <c r="D39" s="70" t="s">
        <v>78</v>
      </c>
      <c r="E39" s="71" t="s">
        <v>79</v>
      </c>
      <c r="F39" s="70" t="s">
        <v>84</v>
      </c>
      <c r="G39" s="71">
        <v>12</v>
      </c>
      <c r="H39" s="71">
        <v>5000000</v>
      </c>
      <c r="I39" s="71">
        <v>4000000</v>
      </c>
      <c r="J39" s="71">
        <v>3000000</v>
      </c>
      <c r="K39" s="71">
        <v>7850.22</v>
      </c>
      <c r="L39" s="71">
        <v>0</v>
      </c>
      <c r="M39" s="72"/>
      <c r="N39" s="72" t="s">
        <v>230</v>
      </c>
      <c r="O39" s="72" t="s">
        <v>231</v>
      </c>
      <c r="P39" s="72" t="s">
        <v>232</v>
      </c>
      <c r="Q39" s="71" t="s">
        <v>233</v>
      </c>
      <c r="R39" s="71"/>
    </row>
    <row r="40" spans="1:18" ht="15.75" customHeight="1" thickBot="1" x14ac:dyDescent="0.3">
      <c r="A40" s="70" t="s">
        <v>234</v>
      </c>
      <c r="B40" s="71" t="s">
        <v>90</v>
      </c>
      <c r="C40" s="71" t="s">
        <v>77</v>
      </c>
      <c r="D40" s="70" t="s">
        <v>78</v>
      </c>
      <c r="E40" s="71" t="s">
        <v>79</v>
      </c>
      <c r="F40" s="70" t="s">
        <v>91</v>
      </c>
      <c r="G40" s="71">
        <v>26</v>
      </c>
      <c r="H40" s="71">
        <v>1250000</v>
      </c>
      <c r="I40" s="71">
        <v>1250000</v>
      </c>
      <c r="J40" s="71">
        <v>170000</v>
      </c>
      <c r="K40" s="71">
        <v>3125</v>
      </c>
      <c r="L40" s="71">
        <v>0</v>
      </c>
      <c r="M40" s="72"/>
      <c r="N40" s="72" t="s">
        <v>235</v>
      </c>
      <c r="O40" s="72" t="s">
        <v>174</v>
      </c>
      <c r="P40" s="72" t="s">
        <v>175</v>
      </c>
      <c r="Q40" s="71" t="s">
        <v>94</v>
      </c>
      <c r="R40" s="71"/>
    </row>
    <row r="41" spans="1:18" ht="15.75" customHeight="1" thickBot="1" x14ac:dyDescent="0.3">
      <c r="A41" s="70" t="s">
        <v>236</v>
      </c>
      <c r="B41" s="71" t="s">
        <v>90</v>
      </c>
      <c r="C41" s="71" t="s">
        <v>77</v>
      </c>
      <c r="D41" s="70" t="s">
        <v>78</v>
      </c>
      <c r="E41" s="71" t="s">
        <v>79</v>
      </c>
      <c r="F41" s="70" t="s">
        <v>91</v>
      </c>
      <c r="G41" s="71">
        <v>30</v>
      </c>
      <c r="H41" s="71">
        <v>1250000</v>
      </c>
      <c r="I41" s="71">
        <v>1250000</v>
      </c>
      <c r="J41" s="71">
        <v>170000</v>
      </c>
      <c r="K41" s="71">
        <v>3125</v>
      </c>
      <c r="L41" s="71">
        <v>0</v>
      </c>
      <c r="M41" s="72"/>
      <c r="N41" s="72" t="s">
        <v>237</v>
      </c>
      <c r="O41" s="72" t="s">
        <v>174</v>
      </c>
      <c r="P41" s="72" t="s">
        <v>175</v>
      </c>
      <c r="Q41" s="71" t="s">
        <v>94</v>
      </c>
      <c r="R41" s="71"/>
    </row>
    <row r="42" spans="1:18" ht="15.75" customHeight="1" thickBot="1" x14ac:dyDescent="0.3">
      <c r="A42" s="70" t="s">
        <v>238</v>
      </c>
      <c r="B42" s="71" t="s">
        <v>160</v>
      </c>
      <c r="C42" s="71" t="s">
        <v>77</v>
      </c>
      <c r="D42" s="70" t="s">
        <v>105</v>
      </c>
      <c r="E42" s="71" t="s">
        <v>79</v>
      </c>
      <c r="F42" s="70" t="s">
        <v>123</v>
      </c>
      <c r="G42" s="71">
        <v>6</v>
      </c>
      <c r="H42" s="71">
        <v>2631578</v>
      </c>
      <c r="I42" s="71">
        <v>1851297.08</v>
      </c>
      <c r="J42" s="71">
        <v>640558.88</v>
      </c>
      <c r="K42" s="71">
        <v>15132.37</v>
      </c>
      <c r="L42" s="71">
        <v>0</v>
      </c>
      <c r="M42" s="72"/>
      <c r="N42" s="72" t="s">
        <v>239</v>
      </c>
      <c r="O42" s="72" t="s">
        <v>240</v>
      </c>
      <c r="P42" s="72" t="s">
        <v>241</v>
      </c>
      <c r="Q42" s="71" t="s">
        <v>192</v>
      </c>
      <c r="R42" s="71"/>
    </row>
    <row r="43" spans="1:18" ht="15.75" customHeight="1" thickBot="1" x14ac:dyDescent="0.3">
      <c r="A43" s="70" t="s">
        <v>192</v>
      </c>
      <c r="B43" s="71" t="s">
        <v>189</v>
      </c>
      <c r="C43" s="71" t="s">
        <v>77</v>
      </c>
      <c r="D43" s="70" t="s">
        <v>105</v>
      </c>
      <c r="E43" s="71" t="s">
        <v>79</v>
      </c>
      <c r="F43" s="70" t="s">
        <v>97</v>
      </c>
      <c r="G43" s="71">
        <v>1</v>
      </c>
      <c r="H43" s="71">
        <v>2368421</v>
      </c>
      <c r="I43" s="71">
        <v>1602328.98</v>
      </c>
      <c r="J43" s="71">
        <v>550598.13</v>
      </c>
      <c r="K43" s="71">
        <v>2869.87</v>
      </c>
      <c r="L43" s="71">
        <v>0</v>
      </c>
      <c r="M43" s="72"/>
      <c r="N43" s="72" t="s">
        <v>242</v>
      </c>
      <c r="O43" s="72" t="s">
        <v>243</v>
      </c>
      <c r="P43" s="72" t="s">
        <v>244</v>
      </c>
      <c r="Q43" s="71" t="s">
        <v>192</v>
      </c>
      <c r="R43" s="71"/>
    </row>
    <row r="44" spans="1:18" ht="15.75" customHeight="1" thickBot="1" x14ac:dyDescent="0.3">
      <c r="A44" s="70" t="s">
        <v>245</v>
      </c>
      <c r="B44" s="71" t="s">
        <v>111</v>
      </c>
      <c r="C44" s="71" t="s">
        <v>77</v>
      </c>
      <c r="D44" s="70" t="s">
        <v>78</v>
      </c>
      <c r="E44" s="71" t="s">
        <v>79</v>
      </c>
      <c r="F44" s="70" t="s">
        <v>97</v>
      </c>
      <c r="G44" s="71">
        <v>9</v>
      </c>
      <c r="H44" s="71">
        <v>5000000</v>
      </c>
      <c r="I44" s="71">
        <v>4118462.82</v>
      </c>
      <c r="J44" s="71">
        <v>1214435.06</v>
      </c>
      <c r="K44" s="71">
        <v>32604.5</v>
      </c>
      <c r="L44" s="71">
        <v>0</v>
      </c>
      <c r="M44" s="72"/>
      <c r="N44" s="72" t="s">
        <v>246</v>
      </c>
      <c r="O44" s="72" t="s">
        <v>231</v>
      </c>
      <c r="P44" s="72" t="s">
        <v>247</v>
      </c>
      <c r="Q44" s="71" t="s">
        <v>115</v>
      </c>
      <c r="R44" s="71"/>
    </row>
    <row r="45" spans="1:18" ht="15.75" customHeight="1" thickBot="1" x14ac:dyDescent="0.3">
      <c r="A45" s="70" t="s">
        <v>248</v>
      </c>
      <c r="B45" s="71" t="s">
        <v>83</v>
      </c>
      <c r="C45" s="71" t="s">
        <v>77</v>
      </c>
      <c r="D45" s="70" t="s">
        <v>78</v>
      </c>
      <c r="E45" s="71" t="s">
        <v>79</v>
      </c>
      <c r="F45" s="70" t="s">
        <v>84</v>
      </c>
      <c r="G45" s="71">
        <v>12</v>
      </c>
      <c r="H45" s="71">
        <v>1500000</v>
      </c>
      <c r="I45" s="71">
        <v>1200000</v>
      </c>
      <c r="J45" s="71">
        <v>600000</v>
      </c>
      <c r="K45" s="71">
        <v>9410.0499999999993</v>
      </c>
      <c r="L45" s="71">
        <v>0</v>
      </c>
      <c r="M45" s="72"/>
      <c r="N45" s="72" t="s">
        <v>249</v>
      </c>
      <c r="O45" s="72" t="s">
        <v>250</v>
      </c>
      <c r="P45" s="72" t="s">
        <v>251</v>
      </c>
      <c r="Q45" s="71" t="s">
        <v>192</v>
      </c>
      <c r="R45" s="71"/>
    </row>
    <row r="46" spans="1:18" ht="15.75" customHeight="1" thickBot="1" x14ac:dyDescent="0.3">
      <c r="A46" s="70" t="s">
        <v>252</v>
      </c>
      <c r="B46" s="71" t="s">
        <v>134</v>
      </c>
      <c r="C46" s="71" t="s">
        <v>77</v>
      </c>
      <c r="D46" s="70" t="s">
        <v>105</v>
      </c>
      <c r="E46" s="71" t="s">
        <v>79</v>
      </c>
      <c r="F46" s="70" t="s">
        <v>123</v>
      </c>
      <c r="G46" s="71">
        <v>15</v>
      </c>
      <c r="H46" s="71">
        <v>5263157</v>
      </c>
      <c r="I46" s="71">
        <v>5263157.8899999997</v>
      </c>
      <c r="J46" s="71">
        <v>923957.84</v>
      </c>
      <c r="K46" s="71">
        <v>71548.08</v>
      </c>
      <c r="L46" s="71">
        <v>0</v>
      </c>
      <c r="M46" s="72"/>
      <c r="N46" s="72" t="s">
        <v>253</v>
      </c>
      <c r="O46" s="72" t="s">
        <v>163</v>
      </c>
      <c r="P46" s="72" t="s">
        <v>254</v>
      </c>
      <c r="Q46" s="71" t="s">
        <v>199</v>
      </c>
      <c r="R46" s="71"/>
    </row>
    <row r="47" spans="1:18" ht="15.75" customHeight="1" thickBot="1" x14ac:dyDescent="0.3">
      <c r="A47" s="70" t="s">
        <v>255</v>
      </c>
      <c r="B47" s="71" t="s">
        <v>83</v>
      </c>
      <c r="C47" s="71" t="s">
        <v>77</v>
      </c>
      <c r="D47" s="70" t="s">
        <v>78</v>
      </c>
      <c r="E47" s="71" t="s">
        <v>79</v>
      </c>
      <c r="F47" s="70" t="s">
        <v>84</v>
      </c>
      <c r="G47" s="71">
        <v>12</v>
      </c>
      <c r="H47" s="71">
        <v>1750000</v>
      </c>
      <c r="I47" s="71">
        <v>1400000</v>
      </c>
      <c r="J47" s="71">
        <v>700000</v>
      </c>
      <c r="K47" s="71">
        <v>16596.46</v>
      </c>
      <c r="L47" s="71">
        <v>0</v>
      </c>
      <c r="M47" s="72"/>
      <c r="N47" s="72" t="s">
        <v>256</v>
      </c>
      <c r="O47" s="72" t="s">
        <v>257</v>
      </c>
      <c r="P47" s="72" t="s">
        <v>258</v>
      </c>
      <c r="Q47" s="71" t="s">
        <v>259</v>
      </c>
      <c r="R47" s="71"/>
    </row>
    <row r="48" spans="1:18" ht="15.75" customHeight="1" thickBot="1" x14ac:dyDescent="0.3">
      <c r="A48" s="70" t="s">
        <v>260</v>
      </c>
      <c r="B48" s="71" t="s">
        <v>104</v>
      </c>
      <c r="C48" s="71" t="s">
        <v>77</v>
      </c>
      <c r="D48" s="70" t="s">
        <v>78</v>
      </c>
      <c r="E48" s="71" t="s">
        <v>79</v>
      </c>
      <c r="F48" s="70" t="s">
        <v>97</v>
      </c>
      <c r="G48" s="71">
        <v>6</v>
      </c>
      <c r="H48" s="71">
        <v>5500000</v>
      </c>
      <c r="I48" s="71">
        <v>4528098.93</v>
      </c>
      <c r="J48" s="71">
        <v>1295620.49</v>
      </c>
      <c r="K48" s="71">
        <v>45001.58</v>
      </c>
      <c r="L48" s="71">
        <v>0</v>
      </c>
      <c r="M48" s="72"/>
      <c r="N48" s="72" t="s">
        <v>261</v>
      </c>
      <c r="O48" s="72" t="s">
        <v>262</v>
      </c>
      <c r="P48" s="72" t="s">
        <v>263</v>
      </c>
      <c r="Q48" s="71" t="s">
        <v>264</v>
      </c>
      <c r="R48" s="71"/>
    </row>
    <row r="49" spans="1:18" ht="15.75" customHeight="1" thickBot="1" x14ac:dyDescent="0.3">
      <c r="A49" s="70" t="s">
        <v>265</v>
      </c>
      <c r="B49" s="71" t="s">
        <v>229</v>
      </c>
      <c r="C49" s="71" t="s">
        <v>77</v>
      </c>
      <c r="D49" s="70" t="s">
        <v>78</v>
      </c>
      <c r="E49" s="71" t="s">
        <v>79</v>
      </c>
      <c r="F49" s="70" t="s">
        <v>84</v>
      </c>
      <c r="G49" s="71">
        <v>7</v>
      </c>
      <c r="H49" s="71">
        <v>1000000</v>
      </c>
      <c r="I49" s="71">
        <v>800000</v>
      </c>
      <c r="J49" s="71">
        <v>600000</v>
      </c>
      <c r="K49" s="71">
        <v>1570.05</v>
      </c>
      <c r="L49" s="71">
        <v>0</v>
      </c>
      <c r="M49" s="72"/>
      <c r="N49" s="72" t="s">
        <v>266</v>
      </c>
      <c r="O49" s="72" t="s">
        <v>231</v>
      </c>
      <c r="P49" s="72" t="s">
        <v>232</v>
      </c>
      <c r="Q49" s="71" t="s">
        <v>267</v>
      </c>
      <c r="R49" s="71"/>
    </row>
    <row r="50" spans="1:18" ht="15.75" customHeight="1" thickBot="1" x14ac:dyDescent="0.3">
      <c r="A50" s="70" t="s">
        <v>268</v>
      </c>
      <c r="B50" s="71" t="s">
        <v>140</v>
      </c>
      <c r="C50" s="71" t="s">
        <v>77</v>
      </c>
      <c r="D50" s="70" t="s">
        <v>78</v>
      </c>
      <c r="E50" s="71" t="s">
        <v>79</v>
      </c>
      <c r="F50" s="70" t="s">
        <v>141</v>
      </c>
      <c r="G50" s="71">
        <v>12</v>
      </c>
      <c r="H50" s="71">
        <v>8000000</v>
      </c>
      <c r="I50" s="71">
        <v>7529411.7599999998</v>
      </c>
      <c r="J50" s="71">
        <v>1882352.96</v>
      </c>
      <c r="K50" s="71">
        <v>62959.27</v>
      </c>
      <c r="L50" s="71">
        <v>0</v>
      </c>
      <c r="M50" s="72"/>
      <c r="N50" s="72" t="s">
        <v>269</v>
      </c>
      <c r="O50" s="72" t="s">
        <v>270</v>
      </c>
      <c r="P50" s="72" t="s">
        <v>271</v>
      </c>
      <c r="Q50" s="71" t="s">
        <v>272</v>
      </c>
      <c r="R50" s="71"/>
    </row>
    <row r="51" spans="1:18" ht="15.75" customHeight="1" thickBot="1" x14ac:dyDescent="0.3">
      <c r="A51" s="70" t="s">
        <v>273</v>
      </c>
      <c r="B51" s="71" t="s">
        <v>274</v>
      </c>
      <c r="C51" s="71" t="s">
        <v>77</v>
      </c>
      <c r="D51" s="70" t="s">
        <v>78</v>
      </c>
      <c r="E51" s="71" t="s">
        <v>79</v>
      </c>
      <c r="F51" s="70" t="s">
        <v>183</v>
      </c>
      <c r="G51" s="71">
        <v>12</v>
      </c>
      <c r="H51" s="71">
        <v>3000000</v>
      </c>
      <c r="I51" s="71">
        <v>3000000</v>
      </c>
      <c r="J51" s="71">
        <v>1200000</v>
      </c>
      <c r="K51" s="71">
        <v>7583.08</v>
      </c>
      <c r="L51" s="71">
        <v>0</v>
      </c>
      <c r="M51" s="72"/>
      <c r="N51" s="72" t="s">
        <v>275</v>
      </c>
      <c r="O51" s="72" t="s">
        <v>276</v>
      </c>
      <c r="P51" s="72" t="s">
        <v>277</v>
      </c>
      <c r="Q51" s="71" t="s">
        <v>205</v>
      </c>
      <c r="R51" s="71"/>
    </row>
    <row r="52" spans="1:18" ht="15.75" customHeight="1" thickBot="1" x14ac:dyDescent="0.3">
      <c r="A52" s="70" t="s">
        <v>278</v>
      </c>
      <c r="B52" s="71" t="s">
        <v>96</v>
      </c>
      <c r="C52" s="71" t="s">
        <v>77</v>
      </c>
      <c r="D52" s="70" t="s">
        <v>78</v>
      </c>
      <c r="E52" s="71" t="s">
        <v>79</v>
      </c>
      <c r="F52" s="70" t="s">
        <v>97</v>
      </c>
      <c r="G52" s="71">
        <v>60</v>
      </c>
      <c r="H52" s="71">
        <v>2900000</v>
      </c>
      <c r="I52" s="71">
        <v>2900000</v>
      </c>
      <c r="J52" s="71">
        <v>0</v>
      </c>
      <c r="K52" s="71">
        <v>2593.89</v>
      </c>
      <c r="L52" s="71">
        <v>0</v>
      </c>
      <c r="M52" s="72"/>
      <c r="N52" s="72" t="s">
        <v>275</v>
      </c>
      <c r="O52" s="72" t="s">
        <v>279</v>
      </c>
      <c r="P52" s="72" t="s">
        <v>280</v>
      </c>
      <c r="Q52" s="71" t="s">
        <v>281</v>
      </c>
      <c r="R52" s="71"/>
    </row>
    <row r="53" spans="1:18" ht="15.75" customHeight="1" thickBot="1" x14ac:dyDescent="0.3">
      <c r="A53" s="70" t="s">
        <v>282</v>
      </c>
      <c r="B53" s="71" t="s">
        <v>283</v>
      </c>
      <c r="C53" s="71" t="s">
        <v>77</v>
      </c>
      <c r="D53" s="70" t="s">
        <v>78</v>
      </c>
      <c r="E53" s="71" t="s">
        <v>79</v>
      </c>
      <c r="F53" s="70" t="s">
        <v>97</v>
      </c>
      <c r="G53" s="71">
        <v>9</v>
      </c>
      <c r="H53" s="71">
        <v>2500000</v>
      </c>
      <c r="I53" s="71">
        <v>2427683.2000000002</v>
      </c>
      <c r="J53" s="71">
        <v>583493.39</v>
      </c>
      <c r="K53" s="71">
        <v>43491.79</v>
      </c>
      <c r="L53" s="71">
        <v>0</v>
      </c>
      <c r="M53" s="72"/>
      <c r="N53" s="72" t="s">
        <v>284</v>
      </c>
      <c r="O53" s="72" t="s">
        <v>285</v>
      </c>
      <c r="P53" s="72" t="s">
        <v>286</v>
      </c>
      <c r="Q53" s="71" t="s">
        <v>138</v>
      </c>
      <c r="R53" s="71"/>
    </row>
    <row r="54" spans="1:18" ht="15.75" customHeight="1" thickBot="1" x14ac:dyDescent="0.3">
      <c r="A54" s="70" t="s">
        <v>287</v>
      </c>
      <c r="B54" s="71" t="s">
        <v>283</v>
      </c>
      <c r="C54" s="71" t="s">
        <v>77</v>
      </c>
      <c r="D54" s="70" t="s">
        <v>105</v>
      </c>
      <c r="E54" s="71" t="s">
        <v>79</v>
      </c>
      <c r="F54" s="70" t="s">
        <v>97</v>
      </c>
      <c r="G54" s="71">
        <v>9</v>
      </c>
      <c r="H54" s="71">
        <v>2171052</v>
      </c>
      <c r="I54" s="71">
        <v>2111663.34</v>
      </c>
      <c r="J54" s="71">
        <v>504251.42</v>
      </c>
      <c r="K54" s="71">
        <v>40924.239999999998</v>
      </c>
      <c r="L54" s="71">
        <v>0</v>
      </c>
      <c r="M54" s="72"/>
      <c r="N54" s="72" t="s">
        <v>284</v>
      </c>
      <c r="O54" s="72" t="s">
        <v>285</v>
      </c>
      <c r="P54" s="72" t="s">
        <v>286</v>
      </c>
      <c r="Q54" s="71" t="s">
        <v>127</v>
      </c>
      <c r="R54" s="71"/>
    </row>
    <row r="55" spans="1:18" ht="15.75" customHeight="1" thickBot="1" x14ac:dyDescent="0.3">
      <c r="A55" s="70" t="s">
        <v>288</v>
      </c>
      <c r="B55" s="71" t="s">
        <v>182</v>
      </c>
      <c r="C55" s="71" t="s">
        <v>77</v>
      </c>
      <c r="D55" s="70" t="s">
        <v>78</v>
      </c>
      <c r="E55" s="71" t="s">
        <v>79</v>
      </c>
      <c r="F55" s="70" t="s">
        <v>183</v>
      </c>
      <c r="G55" s="71">
        <v>24</v>
      </c>
      <c r="H55" s="71">
        <v>1500000</v>
      </c>
      <c r="I55" s="71">
        <v>1500000</v>
      </c>
      <c r="J55" s="71">
        <v>0</v>
      </c>
      <c r="K55" s="71">
        <v>31658.33</v>
      </c>
      <c r="L55" s="71">
        <v>0</v>
      </c>
      <c r="M55" s="72"/>
      <c r="N55" s="72" t="s">
        <v>289</v>
      </c>
      <c r="O55" s="72" t="s">
        <v>290</v>
      </c>
      <c r="P55" s="72" t="s">
        <v>291</v>
      </c>
      <c r="Q55" s="71" t="s">
        <v>292</v>
      </c>
      <c r="R55" s="71"/>
    </row>
    <row r="56" spans="1:18" ht="15.75" customHeight="1" thickBot="1" x14ac:dyDescent="0.3">
      <c r="A56" s="70" t="s">
        <v>293</v>
      </c>
      <c r="B56" s="71" t="s">
        <v>294</v>
      </c>
      <c r="C56" s="71" t="s">
        <v>77</v>
      </c>
      <c r="D56" s="70" t="s">
        <v>105</v>
      </c>
      <c r="E56" s="71" t="s">
        <v>79</v>
      </c>
      <c r="F56" s="70" t="s">
        <v>97</v>
      </c>
      <c r="G56" s="71">
        <v>12</v>
      </c>
      <c r="H56" s="71">
        <v>1800636</v>
      </c>
      <c r="I56" s="71">
        <v>1800636.84</v>
      </c>
      <c r="J56" s="71">
        <v>720254.74</v>
      </c>
      <c r="K56" s="71">
        <v>35754.58</v>
      </c>
      <c r="L56" s="71">
        <v>0</v>
      </c>
      <c r="M56" s="72"/>
      <c r="N56" s="72" t="s">
        <v>226</v>
      </c>
      <c r="O56" s="72" t="s">
        <v>295</v>
      </c>
      <c r="P56" s="72" t="s">
        <v>296</v>
      </c>
      <c r="Q56" s="71" t="s">
        <v>297</v>
      </c>
      <c r="R56" s="71"/>
    </row>
    <row r="57" spans="1:18" ht="15.75" customHeight="1" thickBot="1" x14ac:dyDescent="0.3">
      <c r="A57" s="70" t="s">
        <v>298</v>
      </c>
      <c r="B57" s="71" t="s">
        <v>299</v>
      </c>
      <c r="C57" s="71" t="s">
        <v>77</v>
      </c>
      <c r="D57" s="70" t="s">
        <v>78</v>
      </c>
      <c r="E57" s="71" t="s">
        <v>79</v>
      </c>
      <c r="F57" s="70" t="s">
        <v>219</v>
      </c>
      <c r="G57" s="71">
        <v>12</v>
      </c>
      <c r="H57" s="71">
        <v>2000000</v>
      </c>
      <c r="I57" s="71">
        <v>2000000</v>
      </c>
      <c r="J57" s="71">
        <v>1000000</v>
      </c>
      <c r="K57" s="71">
        <v>6416.67</v>
      </c>
      <c r="L57" s="71">
        <v>0</v>
      </c>
      <c r="M57" s="72"/>
      <c r="N57" s="72" t="s">
        <v>300</v>
      </c>
      <c r="O57" s="72" t="s">
        <v>301</v>
      </c>
      <c r="P57" s="72" t="s">
        <v>302</v>
      </c>
      <c r="Q57" s="71" t="s">
        <v>211</v>
      </c>
      <c r="R57" s="71"/>
    </row>
    <row r="58" spans="1:18" ht="15.75" customHeight="1" thickBot="1" x14ac:dyDescent="0.3">
      <c r="A58" s="70" t="s">
        <v>303</v>
      </c>
      <c r="B58" s="71" t="s">
        <v>201</v>
      </c>
      <c r="C58" s="71" t="s">
        <v>77</v>
      </c>
      <c r="D58" s="70" t="s">
        <v>105</v>
      </c>
      <c r="E58" s="71" t="s">
        <v>79</v>
      </c>
      <c r="F58" s="70" t="s">
        <v>183</v>
      </c>
      <c r="G58" s="71">
        <v>6</v>
      </c>
      <c r="H58" s="71">
        <v>4577697</v>
      </c>
      <c r="I58" s="71">
        <v>3433273.03</v>
      </c>
      <c r="J58" s="71">
        <v>2288848.6800000002</v>
      </c>
      <c r="K58" s="71">
        <v>67169.23</v>
      </c>
      <c r="L58" s="71">
        <v>0</v>
      </c>
      <c r="M58" s="72"/>
      <c r="N58" s="72" t="s">
        <v>304</v>
      </c>
      <c r="O58" s="72" t="s">
        <v>305</v>
      </c>
      <c r="P58" s="72" t="s">
        <v>306</v>
      </c>
      <c r="Q58" s="71" t="s">
        <v>307</v>
      </c>
      <c r="R58" s="71"/>
    </row>
    <row r="59" spans="1:18" ht="15.75" customHeight="1" thickBot="1" x14ac:dyDescent="0.3">
      <c r="A59" s="70" t="s">
        <v>308</v>
      </c>
      <c r="B59" s="71" t="s">
        <v>146</v>
      </c>
      <c r="C59" s="71" t="s">
        <v>77</v>
      </c>
      <c r="D59" s="70" t="s">
        <v>78</v>
      </c>
      <c r="E59" s="71" t="s">
        <v>79</v>
      </c>
      <c r="F59" s="70" t="s">
        <v>147</v>
      </c>
      <c r="G59" s="71">
        <v>12</v>
      </c>
      <c r="H59" s="71">
        <v>4000000</v>
      </c>
      <c r="I59" s="71">
        <v>4000000</v>
      </c>
      <c r="J59" s="71">
        <v>1142857.1399999999</v>
      </c>
      <c r="K59" s="71">
        <v>37458.300000000003</v>
      </c>
      <c r="L59" s="71">
        <v>0</v>
      </c>
      <c r="M59" s="72"/>
      <c r="N59" s="72" t="s">
        <v>309</v>
      </c>
      <c r="O59" s="72" t="s">
        <v>310</v>
      </c>
      <c r="P59" s="72" t="s">
        <v>311</v>
      </c>
      <c r="Q59" s="71" t="s">
        <v>312</v>
      </c>
      <c r="R59" s="71"/>
    </row>
    <row r="60" spans="1:18" ht="15.75" customHeight="1" thickBot="1" x14ac:dyDescent="0.3">
      <c r="A60" s="70" t="s">
        <v>313</v>
      </c>
      <c r="B60" s="71" t="s">
        <v>299</v>
      </c>
      <c r="C60" s="71" t="s">
        <v>77</v>
      </c>
      <c r="D60" s="70" t="s">
        <v>78</v>
      </c>
      <c r="E60" s="71" t="s">
        <v>79</v>
      </c>
      <c r="F60" s="70" t="s">
        <v>219</v>
      </c>
      <c r="G60" s="71">
        <v>12</v>
      </c>
      <c r="H60" s="71">
        <v>2000000</v>
      </c>
      <c r="I60" s="71">
        <v>2000000</v>
      </c>
      <c r="J60" s="71">
        <v>1000000</v>
      </c>
      <c r="K60" s="71">
        <v>3361.11</v>
      </c>
      <c r="L60" s="71">
        <v>0</v>
      </c>
      <c r="M60" s="72"/>
      <c r="N60" s="72" t="s">
        <v>314</v>
      </c>
      <c r="O60" s="72" t="s">
        <v>315</v>
      </c>
      <c r="P60" s="72" t="s">
        <v>316</v>
      </c>
      <c r="Q60" s="71" t="s">
        <v>211</v>
      </c>
      <c r="R60" s="71"/>
    </row>
    <row r="61" spans="1:18" ht="15.75" customHeight="1" thickBot="1" x14ac:dyDescent="0.3">
      <c r="A61" s="70" t="s">
        <v>317</v>
      </c>
      <c r="B61" s="71" t="s">
        <v>283</v>
      </c>
      <c r="C61" s="71" t="s">
        <v>77</v>
      </c>
      <c r="D61" s="70" t="s">
        <v>105</v>
      </c>
      <c r="E61" s="71" t="s">
        <v>79</v>
      </c>
      <c r="F61" s="70" t="s">
        <v>97</v>
      </c>
      <c r="G61" s="71">
        <v>7</v>
      </c>
      <c r="H61" s="71">
        <v>3947368</v>
      </c>
      <c r="I61" s="71">
        <v>3947368.42</v>
      </c>
      <c r="J61" s="71">
        <v>921041.1</v>
      </c>
      <c r="K61" s="71">
        <v>17448.830000000002</v>
      </c>
      <c r="L61" s="71">
        <v>0</v>
      </c>
      <c r="M61" s="72"/>
      <c r="N61" s="72" t="s">
        <v>318</v>
      </c>
      <c r="O61" s="72" t="s">
        <v>319</v>
      </c>
      <c r="P61" s="72" t="s">
        <v>320</v>
      </c>
      <c r="Q61" s="71" t="s">
        <v>321</v>
      </c>
      <c r="R61" s="71"/>
    </row>
    <row r="62" spans="1:18" ht="15.75" customHeight="1" thickBot="1" x14ac:dyDescent="0.3">
      <c r="A62" s="70" t="s">
        <v>322</v>
      </c>
      <c r="B62" s="71" t="s">
        <v>129</v>
      </c>
      <c r="C62" s="71" t="s">
        <v>77</v>
      </c>
      <c r="D62" s="70" t="s">
        <v>78</v>
      </c>
      <c r="E62" s="71" t="s">
        <v>79</v>
      </c>
      <c r="F62" s="70" t="s">
        <v>123</v>
      </c>
      <c r="G62" s="71">
        <v>7</v>
      </c>
      <c r="H62" s="71">
        <v>4000000</v>
      </c>
      <c r="I62" s="71">
        <v>4000000</v>
      </c>
      <c r="J62" s="71">
        <v>736232.35</v>
      </c>
      <c r="K62" s="71">
        <v>12957.88</v>
      </c>
      <c r="L62" s="71">
        <v>0</v>
      </c>
      <c r="M62" s="72"/>
      <c r="N62" s="72" t="s">
        <v>323</v>
      </c>
      <c r="O62" s="72" t="s">
        <v>295</v>
      </c>
      <c r="P62" s="72" t="s">
        <v>324</v>
      </c>
      <c r="Q62" s="71" t="s">
        <v>325</v>
      </c>
      <c r="R62" s="71"/>
    </row>
    <row r="63" spans="1:18" ht="15.75" customHeight="1" thickBot="1" x14ac:dyDescent="0.3">
      <c r="A63" s="70" t="s">
        <v>326</v>
      </c>
      <c r="B63" s="71" t="s">
        <v>327</v>
      </c>
      <c r="C63" s="71" t="s">
        <v>77</v>
      </c>
      <c r="D63" s="70" t="s">
        <v>78</v>
      </c>
      <c r="E63" s="71" t="s">
        <v>79</v>
      </c>
      <c r="F63" s="70" t="s">
        <v>183</v>
      </c>
      <c r="G63" s="71">
        <v>12</v>
      </c>
      <c r="H63" s="71">
        <v>3000000</v>
      </c>
      <c r="I63" s="71">
        <v>3000000</v>
      </c>
      <c r="J63" s="71">
        <v>1500000</v>
      </c>
      <c r="K63" s="71">
        <v>89559.59</v>
      </c>
      <c r="L63" s="71">
        <v>0</v>
      </c>
      <c r="M63" s="72"/>
      <c r="N63" s="72" t="s">
        <v>328</v>
      </c>
      <c r="O63" s="72" t="s">
        <v>329</v>
      </c>
      <c r="P63" s="72" t="s">
        <v>330</v>
      </c>
      <c r="Q63" s="71" t="s">
        <v>331</v>
      </c>
      <c r="R63" s="71"/>
    </row>
    <row r="64" spans="1:18" ht="15.75" customHeight="1" thickBot="1" x14ac:dyDescent="0.3">
      <c r="A64" s="70" t="s">
        <v>332</v>
      </c>
      <c r="B64" s="71" t="s">
        <v>83</v>
      </c>
      <c r="C64" s="71" t="s">
        <v>77</v>
      </c>
      <c r="D64" s="70" t="s">
        <v>78</v>
      </c>
      <c r="E64" s="71" t="s">
        <v>79</v>
      </c>
      <c r="F64" s="70" t="s">
        <v>84</v>
      </c>
      <c r="G64" s="71">
        <v>12</v>
      </c>
      <c r="H64" s="71">
        <v>1000000</v>
      </c>
      <c r="I64" s="71">
        <v>1000000</v>
      </c>
      <c r="J64" s="71">
        <v>333333.33</v>
      </c>
      <c r="K64" s="71">
        <v>25746.58</v>
      </c>
      <c r="L64" s="71">
        <v>0</v>
      </c>
      <c r="M64" s="72"/>
      <c r="N64" s="72" t="s">
        <v>333</v>
      </c>
      <c r="O64" s="72" t="s">
        <v>334</v>
      </c>
      <c r="P64" s="72" t="s">
        <v>335</v>
      </c>
      <c r="Q64" s="71" t="s">
        <v>331</v>
      </c>
      <c r="R64" s="71"/>
    </row>
    <row r="65" spans="1:18" ht="15.75" customHeight="1" thickBot="1" x14ac:dyDescent="0.3">
      <c r="A65" s="70" t="s">
        <v>336</v>
      </c>
      <c r="B65" s="71" t="s">
        <v>337</v>
      </c>
      <c r="C65" s="71" t="s">
        <v>77</v>
      </c>
      <c r="D65" s="70" t="s">
        <v>78</v>
      </c>
      <c r="E65" s="71" t="s">
        <v>79</v>
      </c>
      <c r="F65" s="70" t="s">
        <v>97</v>
      </c>
      <c r="G65" s="71">
        <v>5</v>
      </c>
      <c r="H65" s="71">
        <v>3000000</v>
      </c>
      <c r="I65" s="71">
        <v>3000000</v>
      </c>
      <c r="J65" s="71">
        <v>857142.84</v>
      </c>
      <c r="K65" s="71">
        <v>2919.17</v>
      </c>
      <c r="L65" s="71">
        <v>0</v>
      </c>
      <c r="M65" s="72"/>
      <c r="N65" s="72" t="s">
        <v>338</v>
      </c>
      <c r="O65" s="72" t="s">
        <v>339</v>
      </c>
      <c r="P65" s="72" t="s">
        <v>340</v>
      </c>
      <c r="Q65" s="71" t="s">
        <v>120</v>
      </c>
      <c r="R65" s="71"/>
    </row>
    <row r="66" spans="1:18" ht="15.75" customHeight="1" thickBot="1" x14ac:dyDescent="0.3">
      <c r="A66" s="70" t="s">
        <v>341</v>
      </c>
      <c r="B66" s="71" t="s">
        <v>182</v>
      </c>
      <c r="C66" s="71" t="s">
        <v>77</v>
      </c>
      <c r="D66" s="70" t="s">
        <v>105</v>
      </c>
      <c r="E66" s="71" t="s">
        <v>79</v>
      </c>
      <c r="F66" s="70" t="s">
        <v>183</v>
      </c>
      <c r="G66" s="71">
        <v>12</v>
      </c>
      <c r="H66" s="71">
        <v>468157</v>
      </c>
      <c r="I66" s="71">
        <v>468157.89</v>
      </c>
      <c r="J66" s="71">
        <v>93631.58</v>
      </c>
      <c r="K66" s="71">
        <v>5801.53</v>
      </c>
      <c r="L66" s="71">
        <v>0</v>
      </c>
      <c r="M66" s="72"/>
      <c r="N66" s="72" t="s">
        <v>342</v>
      </c>
      <c r="O66" s="72" t="s">
        <v>343</v>
      </c>
      <c r="P66" s="72" t="s">
        <v>344</v>
      </c>
      <c r="Q66" s="71" t="s">
        <v>345</v>
      </c>
      <c r="R66" s="71"/>
    </row>
    <row r="67" spans="1:18" ht="15.75" customHeight="1" thickBot="1" x14ac:dyDescent="0.3">
      <c r="A67" s="70" t="s">
        <v>346</v>
      </c>
      <c r="B67" s="71" t="s">
        <v>104</v>
      </c>
      <c r="C67" s="71" t="s">
        <v>77</v>
      </c>
      <c r="D67" s="70" t="s">
        <v>105</v>
      </c>
      <c r="E67" s="71" t="s">
        <v>79</v>
      </c>
      <c r="F67" s="70" t="s">
        <v>97</v>
      </c>
      <c r="G67" s="71">
        <v>13</v>
      </c>
      <c r="H67" s="71">
        <v>5263157</v>
      </c>
      <c r="I67" s="71">
        <v>5263157.8899999997</v>
      </c>
      <c r="J67" s="71">
        <v>277553.69</v>
      </c>
      <c r="K67" s="71">
        <v>11587.24</v>
      </c>
      <c r="L67" s="71">
        <v>0</v>
      </c>
      <c r="M67" s="72"/>
      <c r="N67" s="72" t="s">
        <v>347</v>
      </c>
      <c r="O67" s="72" t="s">
        <v>348</v>
      </c>
      <c r="P67" s="72" t="s">
        <v>349</v>
      </c>
      <c r="Q67" s="71" t="s">
        <v>350</v>
      </c>
      <c r="R67" s="71"/>
    </row>
    <row r="68" spans="1:18" ht="15.75" customHeight="1" thickBot="1" x14ac:dyDescent="0.3">
      <c r="A68" s="70" t="s">
        <v>331</v>
      </c>
      <c r="B68" s="71" t="s">
        <v>206</v>
      </c>
      <c r="C68" s="71" t="s">
        <v>77</v>
      </c>
      <c r="D68" s="70" t="s">
        <v>78</v>
      </c>
      <c r="E68" s="71" t="s">
        <v>79</v>
      </c>
      <c r="F68" s="70" t="s">
        <v>207</v>
      </c>
      <c r="G68" s="71">
        <v>12</v>
      </c>
      <c r="H68" s="71">
        <v>3000000</v>
      </c>
      <c r="I68" s="71">
        <v>3000000</v>
      </c>
      <c r="J68" s="71">
        <v>333333.33</v>
      </c>
      <c r="K68" s="71">
        <v>35804.6</v>
      </c>
      <c r="L68" s="71">
        <v>0</v>
      </c>
      <c r="M68" s="72"/>
      <c r="N68" s="72" t="s">
        <v>351</v>
      </c>
      <c r="O68" s="72" t="s">
        <v>352</v>
      </c>
      <c r="P68" s="72" t="s">
        <v>353</v>
      </c>
      <c r="Q68" s="71" t="s">
        <v>127</v>
      </c>
      <c r="R68" s="71"/>
    </row>
    <row r="69" spans="1:18" ht="15.75" customHeight="1" thickBot="1" x14ac:dyDescent="0.3">
      <c r="A69" s="70" t="s">
        <v>354</v>
      </c>
      <c r="B69" s="71" t="s">
        <v>206</v>
      </c>
      <c r="C69" s="71" t="s">
        <v>77</v>
      </c>
      <c r="D69" s="70" t="s">
        <v>78</v>
      </c>
      <c r="E69" s="71" t="s">
        <v>79</v>
      </c>
      <c r="F69" s="70" t="s">
        <v>207</v>
      </c>
      <c r="G69" s="71">
        <v>12</v>
      </c>
      <c r="H69" s="71">
        <v>1500000</v>
      </c>
      <c r="I69" s="71">
        <v>1500000</v>
      </c>
      <c r="J69" s="71">
        <v>166666.67000000001</v>
      </c>
      <c r="K69" s="71">
        <v>17902.3</v>
      </c>
      <c r="L69" s="71">
        <v>0</v>
      </c>
      <c r="M69" s="72"/>
      <c r="N69" s="72" t="s">
        <v>351</v>
      </c>
      <c r="O69" s="72" t="s">
        <v>352</v>
      </c>
      <c r="P69" s="72" t="s">
        <v>355</v>
      </c>
      <c r="Q69" s="71" t="s">
        <v>127</v>
      </c>
      <c r="R69" s="71"/>
    </row>
    <row r="70" spans="1:18" ht="15.75" customHeight="1" thickBot="1" x14ac:dyDescent="0.3">
      <c r="A70" s="70" t="s">
        <v>356</v>
      </c>
      <c r="B70" s="71" t="s">
        <v>146</v>
      </c>
      <c r="C70" s="71" t="s">
        <v>77</v>
      </c>
      <c r="D70" s="70" t="s">
        <v>78</v>
      </c>
      <c r="E70" s="71" t="s">
        <v>79</v>
      </c>
      <c r="F70" s="70" t="s">
        <v>147</v>
      </c>
      <c r="G70" s="71">
        <v>7</v>
      </c>
      <c r="H70" s="71">
        <v>4000000</v>
      </c>
      <c r="I70" s="71">
        <v>4000000</v>
      </c>
      <c r="J70" s="71">
        <v>1142857.1399999999</v>
      </c>
      <c r="K70" s="71">
        <v>39923.46</v>
      </c>
      <c r="L70" s="71">
        <v>0</v>
      </c>
      <c r="M70" s="72"/>
      <c r="N70" s="72" t="s">
        <v>357</v>
      </c>
      <c r="O70" s="72" t="s">
        <v>310</v>
      </c>
      <c r="P70" s="72" t="s">
        <v>311</v>
      </c>
      <c r="Q70" s="71" t="s">
        <v>358</v>
      </c>
      <c r="R70" s="71"/>
    </row>
    <row r="71" spans="1:18" ht="15.75" customHeight="1" thickBot="1" x14ac:dyDescent="0.3">
      <c r="A71" s="70" t="s">
        <v>359</v>
      </c>
      <c r="B71" s="71" t="s">
        <v>160</v>
      </c>
      <c r="C71" s="71" t="s">
        <v>77</v>
      </c>
      <c r="D71" s="70" t="s">
        <v>105</v>
      </c>
      <c r="E71" s="71" t="s">
        <v>79</v>
      </c>
      <c r="F71" s="70" t="s">
        <v>123</v>
      </c>
      <c r="G71" s="71">
        <v>9</v>
      </c>
      <c r="H71" s="71">
        <v>1973684</v>
      </c>
      <c r="I71" s="71">
        <v>0</v>
      </c>
      <c r="J71" s="71">
        <v>221620.22</v>
      </c>
      <c r="K71" s="71">
        <v>5723.68</v>
      </c>
      <c r="L71" s="71">
        <v>0</v>
      </c>
      <c r="M71" s="72"/>
      <c r="N71" s="72" t="s">
        <v>360</v>
      </c>
      <c r="O71" s="72" t="s">
        <v>361</v>
      </c>
      <c r="P71" s="72" t="s">
        <v>362</v>
      </c>
      <c r="Q71" s="71" t="s">
        <v>127</v>
      </c>
      <c r="R71" s="71"/>
    </row>
    <row r="72" spans="1:18" ht="15.75" customHeight="1" thickBot="1" x14ac:dyDescent="0.3">
      <c r="A72" s="70" t="s">
        <v>363</v>
      </c>
      <c r="B72" s="71" t="s">
        <v>111</v>
      </c>
      <c r="C72" s="71" t="s">
        <v>77</v>
      </c>
      <c r="D72" s="70" t="s">
        <v>78</v>
      </c>
      <c r="E72" s="71" t="s">
        <v>79</v>
      </c>
      <c r="F72" s="70" t="s">
        <v>97</v>
      </c>
      <c r="G72" s="71">
        <v>9</v>
      </c>
      <c r="H72" s="71">
        <v>2000000</v>
      </c>
      <c r="I72" s="71">
        <v>0</v>
      </c>
      <c r="J72" s="71">
        <v>241359.35999999999</v>
      </c>
      <c r="K72" s="71">
        <v>2584.27</v>
      </c>
      <c r="L72" s="71">
        <v>0</v>
      </c>
      <c r="M72" s="72"/>
      <c r="N72" s="72" t="s">
        <v>364</v>
      </c>
      <c r="O72" s="72" t="s">
        <v>365</v>
      </c>
      <c r="P72" s="72" t="s">
        <v>366</v>
      </c>
      <c r="Q72" s="71" t="s">
        <v>100</v>
      </c>
      <c r="R72" s="71"/>
    </row>
    <row r="73" spans="1:18" ht="15.75" customHeight="1" thickBot="1" x14ac:dyDescent="0.3">
      <c r="A73" s="70" t="s">
        <v>367</v>
      </c>
      <c r="B73" s="71" t="s">
        <v>368</v>
      </c>
      <c r="C73" s="71" t="s">
        <v>77</v>
      </c>
      <c r="D73" s="70" t="s">
        <v>78</v>
      </c>
      <c r="E73" s="71" t="s">
        <v>79</v>
      </c>
      <c r="F73" s="70" t="s">
        <v>219</v>
      </c>
      <c r="G73" s="71">
        <v>16</v>
      </c>
      <c r="H73" s="71">
        <v>5500000</v>
      </c>
      <c r="I73" s="71">
        <v>0</v>
      </c>
      <c r="J73" s="71">
        <v>0</v>
      </c>
      <c r="K73" s="71">
        <v>14300.38</v>
      </c>
      <c r="L73" s="71">
        <v>0</v>
      </c>
      <c r="M73" s="72"/>
      <c r="N73" s="72" t="s">
        <v>369</v>
      </c>
      <c r="O73" s="72" t="s">
        <v>370</v>
      </c>
      <c r="P73" s="72" t="s">
        <v>371</v>
      </c>
      <c r="Q73" s="71" t="s">
        <v>372</v>
      </c>
      <c r="R73" s="71"/>
    </row>
    <row r="74" spans="1:18" ht="15.75" customHeight="1" thickBot="1" x14ac:dyDescent="0.3">
      <c r="A74" s="70" t="s">
        <v>373</v>
      </c>
      <c r="B74" s="71" t="s">
        <v>90</v>
      </c>
      <c r="C74" s="71" t="s">
        <v>77</v>
      </c>
      <c r="D74" s="70" t="s">
        <v>78</v>
      </c>
      <c r="E74" s="71" t="s">
        <v>79</v>
      </c>
      <c r="F74" s="70" t="s">
        <v>91</v>
      </c>
      <c r="G74" s="71">
        <v>15</v>
      </c>
      <c r="H74" s="71">
        <v>2500000</v>
      </c>
      <c r="I74" s="71">
        <v>0</v>
      </c>
      <c r="J74" s="71">
        <v>0</v>
      </c>
      <c r="K74" s="71">
        <v>3494.74</v>
      </c>
      <c r="L74" s="71">
        <v>0</v>
      </c>
      <c r="M74" s="72"/>
      <c r="N74" s="72" t="s">
        <v>374</v>
      </c>
      <c r="O74" s="72" t="s">
        <v>375</v>
      </c>
      <c r="P74" s="72" t="s">
        <v>376</v>
      </c>
      <c r="Q74" s="71" t="s">
        <v>377</v>
      </c>
      <c r="R74" s="71"/>
    </row>
    <row r="75" spans="1:18" ht="15.75" customHeight="1" thickBot="1" x14ac:dyDescent="0.3">
      <c r="A75" s="70"/>
      <c r="B75" s="71"/>
      <c r="C75" s="71"/>
      <c r="D75" s="70"/>
      <c r="E75" s="71"/>
      <c r="F75" s="70"/>
      <c r="G75" s="71"/>
      <c r="H75" s="71"/>
      <c r="I75" s="71"/>
      <c r="J75" s="71"/>
      <c r="K75" s="71"/>
      <c r="L75" s="71"/>
      <c r="M75" s="72"/>
      <c r="N75" s="72"/>
      <c r="O75" s="72"/>
      <c r="P75" s="72"/>
      <c r="Q75" s="71"/>
      <c r="R75" s="71"/>
    </row>
    <row r="76" spans="1:18" ht="15.75" customHeight="1" thickBot="1" x14ac:dyDescent="0.3">
      <c r="A76" s="70"/>
      <c r="B76" s="71"/>
      <c r="C76" s="71"/>
      <c r="D76" s="70"/>
      <c r="E76" s="71"/>
      <c r="F76" s="70"/>
      <c r="G76" s="71"/>
      <c r="H76" s="71"/>
      <c r="I76" s="71"/>
      <c r="J76" s="71"/>
      <c r="K76" s="71"/>
      <c r="L76" s="71"/>
      <c r="M76" s="72"/>
      <c r="N76" s="72"/>
      <c r="O76" s="72"/>
      <c r="P76" s="72"/>
      <c r="Q76" s="71"/>
      <c r="R76" s="71"/>
    </row>
    <row r="77" spans="1:18" ht="15.75" customHeight="1" thickBot="1" x14ac:dyDescent="0.3">
      <c r="A77" s="70"/>
      <c r="B77" s="71"/>
      <c r="C77" s="71"/>
      <c r="D77" s="70"/>
      <c r="E77" s="71"/>
      <c r="F77" s="70"/>
      <c r="G77" s="71"/>
      <c r="H77" s="71"/>
      <c r="I77" s="71"/>
      <c r="J77" s="71"/>
      <c r="K77" s="71"/>
      <c r="L77" s="71"/>
      <c r="M77" s="72"/>
      <c r="N77" s="72"/>
      <c r="O77" s="72"/>
      <c r="P77" s="72"/>
      <c r="Q77" s="71"/>
      <c r="R77" s="71"/>
    </row>
    <row r="78" spans="1:18" ht="15.75" customHeight="1" thickBot="1" x14ac:dyDescent="0.3">
      <c r="A78" s="70"/>
      <c r="B78" s="71"/>
      <c r="C78" s="71"/>
      <c r="D78" s="70"/>
      <c r="E78" s="71"/>
      <c r="F78" s="70"/>
      <c r="G78" s="71"/>
      <c r="H78" s="71"/>
      <c r="I78" s="71"/>
      <c r="J78" s="71"/>
      <c r="K78" s="71"/>
      <c r="L78" s="71"/>
      <c r="M78" s="72"/>
      <c r="N78" s="72"/>
      <c r="O78" s="72"/>
      <c r="P78" s="72"/>
      <c r="Q78" s="71"/>
      <c r="R78" s="71"/>
    </row>
    <row r="79" spans="1:18" ht="15.75" customHeight="1" thickBot="1" x14ac:dyDescent="0.3">
      <c r="A79" s="70"/>
      <c r="B79" s="71"/>
      <c r="C79" s="71"/>
      <c r="D79" s="70"/>
      <c r="E79" s="71"/>
      <c r="F79" s="70"/>
      <c r="G79" s="71"/>
      <c r="H79" s="71"/>
      <c r="I79" s="71"/>
      <c r="J79" s="71"/>
      <c r="K79" s="71"/>
      <c r="L79" s="71"/>
      <c r="M79" s="72"/>
      <c r="N79" s="72"/>
      <c r="O79" s="72"/>
      <c r="P79" s="72"/>
      <c r="Q79" s="71"/>
      <c r="R79" s="71"/>
    </row>
    <row r="80" spans="1:18" ht="15.75" customHeight="1" thickBot="1" x14ac:dyDescent="0.3">
      <c r="A80" s="70"/>
      <c r="B80" s="71"/>
      <c r="C80" s="71"/>
      <c r="D80" s="70"/>
      <c r="E80" s="71"/>
      <c r="F80" s="70"/>
      <c r="G80" s="71"/>
      <c r="H80" s="71"/>
      <c r="I80" s="71"/>
      <c r="J80" s="71"/>
      <c r="K80" s="71"/>
      <c r="L80" s="71"/>
      <c r="M80" s="72"/>
      <c r="N80" s="72"/>
      <c r="O80" s="72"/>
      <c r="P80" s="72"/>
      <c r="Q80" s="71"/>
      <c r="R80" s="71"/>
    </row>
    <row r="81" spans="1:18" ht="15.75" customHeight="1" thickBot="1" x14ac:dyDescent="0.3">
      <c r="A81" s="70"/>
      <c r="B81" s="71"/>
      <c r="C81" s="71"/>
      <c r="D81" s="70"/>
      <c r="E81" s="71"/>
      <c r="F81" s="70"/>
      <c r="G81" s="71"/>
      <c r="H81" s="71"/>
      <c r="I81" s="71"/>
      <c r="J81" s="71"/>
      <c r="K81" s="71"/>
      <c r="L81" s="71"/>
      <c r="M81" s="72"/>
      <c r="N81" s="72"/>
      <c r="O81" s="72"/>
      <c r="P81" s="72"/>
      <c r="Q81" s="71"/>
      <c r="R81" s="71"/>
    </row>
    <row r="82" spans="1:18" ht="15.75" customHeight="1" thickBot="1" x14ac:dyDescent="0.3">
      <c r="A82" s="70"/>
      <c r="B82" s="71"/>
      <c r="C82" s="71"/>
      <c r="D82" s="70"/>
      <c r="E82" s="71"/>
      <c r="F82" s="70"/>
      <c r="G82" s="71"/>
      <c r="H82" s="71"/>
      <c r="I82" s="71"/>
      <c r="J82" s="71"/>
      <c r="K82" s="71"/>
      <c r="L82" s="71"/>
      <c r="M82" s="72"/>
      <c r="N82" s="72"/>
      <c r="O82" s="72"/>
      <c r="P82" s="72"/>
      <c r="Q82" s="71"/>
      <c r="R82" s="71"/>
    </row>
    <row r="83" spans="1:18" ht="15.75" customHeight="1" thickBot="1" x14ac:dyDescent="0.3">
      <c r="A83" s="70"/>
      <c r="B83" s="71"/>
      <c r="C83" s="71"/>
      <c r="D83" s="70"/>
      <c r="E83" s="71"/>
      <c r="F83" s="70"/>
      <c r="G83" s="71"/>
      <c r="H83" s="71"/>
      <c r="I83" s="71"/>
      <c r="J83" s="71"/>
      <c r="K83" s="71"/>
      <c r="L83" s="71"/>
      <c r="M83" s="72"/>
      <c r="N83" s="72"/>
      <c r="O83" s="72"/>
      <c r="P83" s="72"/>
      <c r="Q83" s="71"/>
      <c r="R83" s="71"/>
    </row>
    <row r="84" spans="1:18" ht="15.75" customHeight="1" thickBot="1" x14ac:dyDescent="0.3">
      <c r="A84" s="70"/>
      <c r="B84" s="71"/>
      <c r="C84" s="71"/>
      <c r="D84" s="70"/>
      <c r="E84" s="71"/>
      <c r="F84" s="70"/>
      <c r="G84" s="71"/>
      <c r="H84" s="71"/>
      <c r="I84" s="71"/>
      <c r="J84" s="71"/>
      <c r="K84" s="71"/>
      <c r="L84" s="71"/>
      <c r="M84" s="72"/>
      <c r="N84" s="72"/>
      <c r="O84" s="72"/>
      <c r="P84" s="72"/>
      <c r="Q84" s="71"/>
      <c r="R84" s="71"/>
    </row>
    <row r="85" spans="1:18" ht="15.75" customHeight="1" thickBot="1" x14ac:dyDescent="0.3">
      <c r="A85" s="70"/>
      <c r="B85" s="71"/>
      <c r="C85" s="71"/>
      <c r="D85" s="70"/>
      <c r="E85" s="71"/>
      <c r="F85" s="70"/>
      <c r="G85" s="71"/>
      <c r="H85" s="71"/>
      <c r="I85" s="71"/>
      <c r="J85" s="71"/>
      <c r="K85" s="71"/>
      <c r="L85" s="71"/>
      <c r="M85" s="72"/>
      <c r="N85" s="72"/>
      <c r="O85" s="72"/>
      <c r="P85" s="72"/>
      <c r="Q85" s="71"/>
      <c r="R85" s="71"/>
    </row>
    <row r="86" spans="1:18" ht="15.75" customHeight="1" thickBot="1" x14ac:dyDescent="0.3">
      <c r="A86" s="70"/>
      <c r="B86" s="71"/>
      <c r="C86" s="71"/>
      <c r="D86" s="70"/>
      <c r="E86" s="71"/>
      <c r="F86" s="70"/>
      <c r="G86" s="71"/>
      <c r="H86" s="71"/>
      <c r="I86" s="71"/>
      <c r="J86" s="71"/>
      <c r="K86" s="71"/>
      <c r="L86" s="71"/>
      <c r="M86" s="72"/>
      <c r="N86" s="72"/>
      <c r="O86" s="72"/>
      <c r="P86" s="72"/>
      <c r="Q86" s="71"/>
      <c r="R86" s="71"/>
    </row>
    <row r="87" spans="1:18" ht="15.75" customHeight="1" thickBot="1" x14ac:dyDescent="0.3">
      <c r="A87" s="70"/>
      <c r="B87" s="71"/>
      <c r="C87" s="71"/>
      <c r="D87" s="70"/>
      <c r="E87" s="71"/>
      <c r="F87" s="70"/>
      <c r="G87" s="71"/>
      <c r="H87" s="71"/>
      <c r="I87" s="71"/>
      <c r="J87" s="71"/>
      <c r="K87" s="71"/>
      <c r="L87" s="71"/>
      <c r="M87" s="72"/>
      <c r="N87" s="72"/>
      <c r="O87" s="72"/>
      <c r="P87" s="72"/>
      <c r="Q87" s="71"/>
      <c r="R87" s="71"/>
    </row>
    <row r="88" spans="1:18" ht="15.75" customHeight="1" thickBot="1" x14ac:dyDescent="0.3">
      <c r="A88" s="70"/>
      <c r="B88" s="71"/>
      <c r="C88" s="71"/>
      <c r="D88" s="70"/>
      <c r="E88" s="71"/>
      <c r="F88" s="70"/>
      <c r="G88" s="71"/>
      <c r="H88" s="71"/>
      <c r="I88" s="71"/>
      <c r="J88" s="71"/>
      <c r="K88" s="71"/>
      <c r="L88" s="71"/>
      <c r="M88" s="72"/>
      <c r="N88" s="72"/>
      <c r="O88" s="72"/>
      <c r="P88" s="72"/>
      <c r="Q88" s="71"/>
      <c r="R88" s="71"/>
    </row>
    <row r="89" spans="1:18" ht="15.75" customHeight="1" thickBot="1" x14ac:dyDescent="0.3">
      <c r="A89" s="70"/>
      <c r="B89" s="71"/>
      <c r="C89" s="71"/>
      <c r="D89" s="70"/>
      <c r="E89" s="71"/>
      <c r="F89" s="70"/>
      <c r="G89" s="71"/>
      <c r="H89" s="71"/>
      <c r="I89" s="71"/>
      <c r="J89" s="71"/>
      <c r="K89" s="71"/>
      <c r="L89" s="71"/>
      <c r="M89" s="72"/>
      <c r="N89" s="72"/>
      <c r="O89" s="72"/>
      <c r="P89" s="72"/>
      <c r="Q89" s="71"/>
      <c r="R89" s="71"/>
    </row>
    <row r="90" spans="1:18" ht="15.75" customHeight="1" thickBot="1" x14ac:dyDescent="0.3">
      <c r="A90" s="70"/>
      <c r="B90" s="71"/>
      <c r="C90" s="71"/>
      <c r="D90" s="70"/>
      <c r="E90" s="71"/>
      <c r="F90" s="70"/>
      <c r="G90" s="71"/>
      <c r="H90" s="71"/>
      <c r="I90" s="71"/>
      <c r="J90" s="71"/>
      <c r="K90" s="71"/>
      <c r="L90" s="71"/>
      <c r="M90" s="72"/>
      <c r="N90" s="72"/>
      <c r="O90" s="72"/>
      <c r="P90" s="72"/>
      <c r="Q90" s="71"/>
      <c r="R90" s="71"/>
    </row>
    <row r="91" spans="1:18" ht="15.75" customHeight="1" thickBot="1" x14ac:dyDescent="0.3">
      <c r="A91" s="70"/>
      <c r="B91" s="71"/>
      <c r="C91" s="71"/>
      <c r="D91" s="70"/>
      <c r="E91" s="71"/>
      <c r="F91" s="70"/>
      <c r="G91" s="71"/>
      <c r="H91" s="71"/>
      <c r="I91" s="71"/>
      <c r="J91" s="71"/>
      <c r="K91" s="71"/>
      <c r="L91" s="71"/>
      <c r="M91" s="72"/>
      <c r="N91" s="72"/>
      <c r="O91" s="72"/>
      <c r="P91" s="72"/>
      <c r="Q91" s="71"/>
      <c r="R91" s="71"/>
    </row>
    <row r="92" spans="1:18" ht="15.75" customHeight="1" thickBot="1" x14ac:dyDescent="0.3">
      <c r="A92" s="70"/>
      <c r="B92" s="71"/>
      <c r="C92" s="71"/>
      <c r="D92" s="70"/>
      <c r="E92" s="71"/>
      <c r="F92" s="70"/>
      <c r="G92" s="71"/>
      <c r="H92" s="71"/>
      <c r="I92" s="71"/>
      <c r="J92" s="71"/>
      <c r="K92" s="71"/>
      <c r="L92" s="71"/>
      <c r="M92" s="72"/>
      <c r="N92" s="72"/>
      <c r="O92" s="72"/>
      <c r="P92" s="72"/>
      <c r="Q92" s="71"/>
      <c r="R92" s="71"/>
    </row>
    <row r="93" spans="1:18" ht="15.75" customHeight="1" thickBot="1" x14ac:dyDescent="0.3">
      <c r="A93" s="70"/>
      <c r="B93" s="71"/>
      <c r="C93" s="71"/>
      <c r="D93" s="70"/>
      <c r="E93" s="71"/>
      <c r="F93" s="70"/>
      <c r="G93" s="71"/>
      <c r="H93" s="71"/>
      <c r="I93" s="71"/>
      <c r="J93" s="71"/>
      <c r="K93" s="71"/>
      <c r="L93" s="71"/>
      <c r="M93" s="72"/>
      <c r="N93" s="72"/>
      <c r="O93" s="72"/>
      <c r="P93" s="72"/>
      <c r="Q93" s="71"/>
      <c r="R93" s="71"/>
    </row>
    <row r="94" spans="1:18" ht="15.75" customHeight="1" thickBot="1" x14ac:dyDescent="0.3">
      <c r="A94" s="70"/>
      <c r="B94" s="71"/>
      <c r="C94" s="71"/>
      <c r="D94" s="70"/>
      <c r="E94" s="71"/>
      <c r="F94" s="70"/>
      <c r="G94" s="71"/>
      <c r="H94" s="71"/>
      <c r="I94" s="71"/>
      <c r="J94" s="71"/>
      <c r="K94" s="71"/>
      <c r="L94" s="71"/>
      <c r="M94" s="72"/>
      <c r="N94" s="72"/>
      <c r="O94" s="72"/>
      <c r="P94" s="72"/>
      <c r="Q94" s="71"/>
      <c r="R94" s="71"/>
    </row>
    <row r="95" spans="1:18" ht="15.75" customHeight="1" thickBot="1" x14ac:dyDescent="0.3">
      <c r="A95" s="70"/>
      <c r="B95" s="71"/>
      <c r="C95" s="71"/>
      <c r="D95" s="70"/>
      <c r="E95" s="71"/>
      <c r="F95" s="70"/>
      <c r="G95" s="71"/>
      <c r="H95" s="71"/>
      <c r="I95" s="71"/>
      <c r="J95" s="71"/>
      <c r="K95" s="71"/>
      <c r="L95" s="71"/>
      <c r="M95" s="72"/>
      <c r="N95" s="72"/>
      <c r="O95" s="72"/>
      <c r="P95" s="72"/>
      <c r="Q95" s="71"/>
      <c r="R95" s="71"/>
    </row>
    <row r="96" spans="1:18" ht="15.75" customHeight="1" thickBot="1" x14ac:dyDescent="0.3">
      <c r="A96" s="70"/>
      <c r="B96" s="71"/>
      <c r="C96" s="71"/>
      <c r="D96" s="70"/>
      <c r="E96" s="71"/>
      <c r="F96" s="70"/>
      <c r="G96" s="71"/>
      <c r="H96" s="71"/>
      <c r="I96" s="71"/>
      <c r="J96" s="71"/>
      <c r="K96" s="71"/>
      <c r="L96" s="71"/>
      <c r="M96" s="72"/>
      <c r="N96" s="72"/>
      <c r="O96" s="72"/>
      <c r="P96" s="72"/>
      <c r="Q96" s="71"/>
      <c r="R96" s="71"/>
    </row>
    <row r="97" spans="1:18" ht="15.75" customHeight="1" thickBot="1" x14ac:dyDescent="0.3">
      <c r="A97" s="70"/>
      <c r="B97" s="71"/>
      <c r="C97" s="71"/>
      <c r="D97" s="70"/>
      <c r="E97" s="71"/>
      <c r="F97" s="70"/>
      <c r="G97" s="71"/>
      <c r="H97" s="71"/>
      <c r="I97" s="71"/>
      <c r="J97" s="71"/>
      <c r="K97" s="71"/>
      <c r="L97" s="71"/>
      <c r="M97" s="72"/>
      <c r="N97" s="72"/>
      <c r="O97" s="72"/>
      <c r="P97" s="72"/>
      <c r="Q97" s="71"/>
      <c r="R97" s="71"/>
    </row>
    <row r="98" spans="1:18" ht="15.75" customHeight="1" thickBot="1" x14ac:dyDescent="0.3">
      <c r="A98" s="70"/>
      <c r="B98" s="71"/>
      <c r="C98" s="71"/>
      <c r="D98" s="70"/>
      <c r="E98" s="71"/>
      <c r="F98" s="70"/>
      <c r="G98" s="71"/>
      <c r="H98" s="71"/>
      <c r="I98" s="71"/>
      <c r="J98" s="71"/>
      <c r="K98" s="71"/>
      <c r="L98" s="71"/>
      <c r="M98" s="72"/>
      <c r="N98" s="72"/>
      <c r="O98" s="72"/>
      <c r="P98" s="72"/>
      <c r="Q98" s="71"/>
      <c r="R98" s="71"/>
    </row>
    <row r="99" spans="1:18" ht="15.75" customHeight="1" thickBot="1" x14ac:dyDescent="0.3">
      <c r="A99" s="70"/>
      <c r="B99" s="71"/>
      <c r="C99" s="71"/>
      <c r="D99" s="70"/>
      <c r="E99" s="71"/>
      <c r="F99" s="70"/>
      <c r="G99" s="71"/>
      <c r="H99" s="71"/>
      <c r="I99" s="71"/>
      <c r="J99" s="71"/>
      <c r="K99" s="71"/>
      <c r="L99" s="71"/>
      <c r="M99" s="72"/>
      <c r="N99" s="72"/>
      <c r="O99" s="72"/>
      <c r="P99" s="72"/>
      <c r="Q99" s="71"/>
      <c r="R99" s="71"/>
    </row>
    <row r="100" spans="1:18" ht="15.75" customHeight="1" thickBot="1" x14ac:dyDescent="0.3">
      <c r="A100" s="70"/>
      <c r="B100" s="71"/>
      <c r="C100" s="71"/>
      <c r="D100" s="70"/>
      <c r="E100" s="71"/>
      <c r="F100" s="70"/>
      <c r="G100" s="71"/>
      <c r="H100" s="71"/>
      <c r="I100" s="71"/>
      <c r="J100" s="71"/>
      <c r="K100" s="71"/>
      <c r="L100" s="71"/>
      <c r="M100" s="72"/>
      <c r="N100" s="72"/>
      <c r="O100" s="72"/>
      <c r="P100" s="72"/>
      <c r="Q100" s="71"/>
      <c r="R100" s="71"/>
    </row>
    <row r="101" spans="1:18" ht="15.75" customHeight="1" thickBot="1" x14ac:dyDescent="0.3">
      <c r="A101" s="70"/>
      <c r="B101" s="71"/>
      <c r="C101" s="71"/>
      <c r="D101" s="70"/>
      <c r="E101" s="71"/>
      <c r="F101" s="70"/>
      <c r="G101" s="71"/>
      <c r="H101" s="71"/>
      <c r="I101" s="71"/>
      <c r="J101" s="71"/>
      <c r="K101" s="71"/>
      <c r="L101" s="71"/>
      <c r="M101" s="72"/>
      <c r="N101" s="72"/>
      <c r="O101" s="72"/>
      <c r="P101" s="72"/>
      <c r="Q101" s="71"/>
      <c r="R101" s="71"/>
    </row>
    <row r="102" spans="1:18" ht="15.75" customHeight="1" thickBot="1" x14ac:dyDescent="0.3">
      <c r="A102" s="70"/>
      <c r="B102" s="71"/>
      <c r="C102" s="71"/>
      <c r="D102" s="70"/>
      <c r="E102" s="71"/>
      <c r="F102" s="70"/>
      <c r="G102" s="71"/>
      <c r="H102" s="71"/>
      <c r="I102" s="71"/>
      <c r="J102" s="71"/>
      <c r="K102" s="71"/>
      <c r="L102" s="71"/>
      <c r="M102" s="72"/>
      <c r="N102" s="72"/>
      <c r="O102" s="72"/>
      <c r="P102" s="72"/>
      <c r="Q102" s="71"/>
      <c r="R102" s="71"/>
    </row>
    <row r="103" spans="1:18" ht="15.75" customHeight="1" thickBot="1" x14ac:dyDescent="0.3">
      <c r="A103" s="70"/>
      <c r="B103" s="71"/>
      <c r="C103" s="71"/>
      <c r="D103" s="70"/>
      <c r="E103" s="71"/>
      <c r="F103" s="70"/>
      <c r="G103" s="71"/>
      <c r="H103" s="71"/>
      <c r="I103" s="71"/>
      <c r="J103" s="71"/>
      <c r="K103" s="71"/>
      <c r="L103" s="71"/>
      <c r="M103" s="72"/>
      <c r="N103" s="72"/>
      <c r="O103" s="72"/>
      <c r="P103" s="72"/>
      <c r="Q103" s="71"/>
      <c r="R103" s="71"/>
    </row>
    <row r="104" spans="1:18" ht="15.75" customHeight="1" thickBot="1" x14ac:dyDescent="0.3">
      <c r="A104" s="70"/>
      <c r="B104" s="71"/>
      <c r="C104" s="71"/>
      <c r="D104" s="70"/>
      <c r="E104" s="71"/>
      <c r="F104" s="70"/>
      <c r="G104" s="71"/>
      <c r="H104" s="71"/>
      <c r="I104" s="71"/>
      <c r="J104" s="71"/>
      <c r="K104" s="71"/>
      <c r="L104" s="71"/>
      <c r="M104" s="72"/>
      <c r="N104" s="72"/>
      <c r="O104" s="72"/>
      <c r="P104" s="72"/>
      <c r="Q104" s="71"/>
      <c r="R104" s="71"/>
    </row>
    <row r="105" spans="1:18" ht="15.75" customHeight="1" thickBot="1" x14ac:dyDescent="0.3">
      <c r="A105" s="70"/>
      <c r="B105" s="71"/>
      <c r="C105" s="71"/>
      <c r="D105" s="70"/>
      <c r="E105" s="71"/>
      <c r="F105" s="70"/>
      <c r="G105" s="71"/>
      <c r="H105" s="71"/>
      <c r="I105" s="71"/>
      <c r="J105" s="71"/>
      <c r="K105" s="71"/>
      <c r="L105" s="71"/>
      <c r="M105" s="72"/>
      <c r="N105" s="72"/>
      <c r="O105" s="72"/>
      <c r="P105" s="72"/>
      <c r="Q105" s="71"/>
      <c r="R105" s="71"/>
    </row>
    <row r="106" spans="1:18" ht="15.75" customHeight="1" thickBot="1" x14ac:dyDescent="0.3">
      <c r="A106" s="70"/>
      <c r="B106" s="71"/>
      <c r="C106" s="71"/>
      <c r="D106" s="70"/>
      <c r="E106" s="71"/>
      <c r="F106" s="70"/>
      <c r="G106" s="71"/>
      <c r="H106" s="71"/>
      <c r="I106" s="71"/>
      <c r="J106" s="71"/>
      <c r="K106" s="71"/>
      <c r="L106" s="71"/>
      <c r="M106" s="72"/>
      <c r="N106" s="72"/>
      <c r="O106" s="72"/>
      <c r="P106" s="72"/>
      <c r="Q106" s="71"/>
      <c r="R106" s="71"/>
    </row>
    <row r="107" spans="1:18" ht="15.75" customHeight="1" thickBot="1" x14ac:dyDescent="0.3">
      <c r="A107" s="70"/>
      <c r="B107" s="71"/>
      <c r="C107" s="71"/>
      <c r="D107" s="70"/>
      <c r="E107" s="71"/>
      <c r="F107" s="70"/>
      <c r="G107" s="71"/>
      <c r="H107" s="71"/>
      <c r="I107" s="71"/>
      <c r="J107" s="71"/>
      <c r="K107" s="71"/>
      <c r="L107" s="71"/>
      <c r="M107" s="72"/>
      <c r="N107" s="72"/>
      <c r="O107" s="72"/>
      <c r="P107" s="72"/>
      <c r="Q107" s="71"/>
      <c r="R107" s="71"/>
    </row>
    <row r="108" spans="1:18" ht="15.75" customHeight="1" thickBot="1" x14ac:dyDescent="0.3">
      <c r="A108" s="70"/>
      <c r="B108" s="71"/>
      <c r="C108" s="71"/>
      <c r="D108" s="70"/>
      <c r="E108" s="71"/>
      <c r="F108" s="70"/>
      <c r="G108" s="71"/>
      <c r="H108" s="71"/>
      <c r="I108" s="71"/>
      <c r="J108" s="71"/>
      <c r="K108" s="71"/>
      <c r="L108" s="71"/>
      <c r="M108" s="72"/>
      <c r="N108" s="72"/>
      <c r="O108" s="72"/>
      <c r="P108" s="72"/>
      <c r="Q108" s="71"/>
      <c r="R108" s="71"/>
    </row>
    <row r="109" spans="1:18" ht="15.75" customHeight="1" thickBot="1" x14ac:dyDescent="0.3">
      <c r="A109" s="70"/>
      <c r="B109" s="71"/>
      <c r="C109" s="71"/>
      <c r="D109" s="70"/>
      <c r="E109" s="71"/>
      <c r="F109" s="70"/>
      <c r="G109" s="71"/>
      <c r="H109" s="71"/>
      <c r="I109" s="71"/>
      <c r="J109" s="71"/>
      <c r="K109" s="71"/>
      <c r="L109" s="71"/>
      <c r="M109" s="72"/>
      <c r="N109" s="72"/>
      <c r="O109" s="72"/>
      <c r="P109" s="72"/>
      <c r="Q109" s="71"/>
      <c r="R109" s="71"/>
    </row>
    <row r="110" spans="1:18" x14ac:dyDescent="0.25">
      <c r="Q110" s="73"/>
      <c r="R110" s="74"/>
    </row>
    <row r="111" spans="1:18" x14ac:dyDescent="0.25">
      <c r="A111" s="106" t="s">
        <v>378</v>
      </c>
      <c r="B111" s="105"/>
      <c r="C111" s="105"/>
      <c r="D111" s="105"/>
      <c r="E111" s="105"/>
      <c r="F111" s="105"/>
      <c r="G111" s="105"/>
      <c r="H111" s="105"/>
      <c r="I111" s="105"/>
      <c r="J111" s="105"/>
      <c r="K111" s="105"/>
      <c r="L111" s="105"/>
      <c r="M111" s="105"/>
      <c r="N111" s="105"/>
      <c r="O111" s="105"/>
      <c r="P111" s="107"/>
      <c r="Q111" s="73"/>
      <c r="R111" s="74"/>
    </row>
    <row r="112" spans="1:18" ht="96.75" customHeight="1" x14ac:dyDescent="0.25">
      <c r="A112" s="26" t="s">
        <v>58</v>
      </c>
      <c r="B112" s="13" t="s">
        <v>59</v>
      </c>
      <c r="C112" s="13" t="s">
        <v>61</v>
      </c>
      <c r="D112" s="13" t="s">
        <v>62</v>
      </c>
      <c r="E112" s="13" t="s">
        <v>63</v>
      </c>
      <c r="F112" s="13" t="s">
        <v>64</v>
      </c>
      <c r="G112" s="13" t="s">
        <v>65</v>
      </c>
      <c r="H112" s="25" t="s">
        <v>66</v>
      </c>
      <c r="I112" s="13" t="s">
        <v>379</v>
      </c>
      <c r="J112" s="25" t="s">
        <v>67</v>
      </c>
      <c r="K112" s="13" t="s">
        <v>68</v>
      </c>
      <c r="L112" s="13" t="s">
        <v>22</v>
      </c>
      <c r="M112" s="25" t="s">
        <v>71</v>
      </c>
      <c r="N112" s="25" t="s">
        <v>72</v>
      </c>
      <c r="O112" s="13" t="s">
        <v>73</v>
      </c>
      <c r="P112" s="13" t="s">
        <v>74</v>
      </c>
      <c r="Q112" s="73"/>
      <c r="R112" s="74"/>
    </row>
    <row r="113" spans="1:33" ht="15.75" customHeight="1" thickBot="1" x14ac:dyDescent="0.3">
      <c r="A113" s="64"/>
      <c r="B113" s="65"/>
      <c r="C113" s="65"/>
      <c r="D113" s="65"/>
      <c r="E113" s="65"/>
      <c r="F113" s="66" t="s">
        <v>8</v>
      </c>
      <c r="G113" s="14">
        <f>SUM(G114:G213)</f>
        <v>0</v>
      </c>
      <c r="H113" s="14">
        <f>SUM(H114:H213)</f>
        <v>0</v>
      </c>
      <c r="I113" s="14">
        <f>SUM(I114:I213)</f>
        <v>0</v>
      </c>
      <c r="J113" s="14">
        <f>SUM(J114:J213)</f>
        <v>0</v>
      </c>
      <c r="K113" s="14">
        <f>SUM(K114:K213)</f>
        <v>0</v>
      </c>
      <c r="L113" s="67"/>
      <c r="M113" s="67"/>
      <c r="N113" s="67"/>
      <c r="O113" s="68"/>
      <c r="P113" s="69"/>
      <c r="AG113" s="74"/>
    </row>
    <row r="114" spans="1:33" ht="15.75" customHeight="1" thickBot="1" x14ac:dyDescent="0.3">
      <c r="A114" s="70"/>
      <c r="B114" s="71"/>
      <c r="C114" s="71"/>
      <c r="D114" s="71"/>
      <c r="E114" s="71"/>
      <c r="F114" s="72"/>
      <c r="G114" s="71"/>
      <c r="H114" s="71"/>
      <c r="I114" s="71"/>
      <c r="J114" s="71"/>
      <c r="K114" s="71"/>
      <c r="L114" s="72"/>
      <c r="M114" s="72"/>
      <c r="N114" s="72"/>
      <c r="O114" s="75"/>
      <c r="P114" s="71"/>
      <c r="AG114" s="74"/>
    </row>
    <row r="115" spans="1:33" ht="15.75" customHeight="1" thickBot="1" x14ac:dyDescent="0.3">
      <c r="A115" s="70"/>
      <c r="B115" s="71"/>
      <c r="C115" s="71"/>
      <c r="D115" s="71"/>
      <c r="E115" s="71"/>
      <c r="F115" s="72"/>
      <c r="G115" s="71"/>
      <c r="H115" s="71"/>
      <c r="I115" s="71"/>
      <c r="J115" s="71"/>
      <c r="K115" s="71"/>
      <c r="L115" s="72"/>
      <c r="M115" s="72"/>
      <c r="N115" s="72"/>
      <c r="O115" s="75"/>
      <c r="P115" s="71"/>
      <c r="AG115" s="74"/>
    </row>
    <row r="116" spans="1:33" ht="15.75" customHeight="1" thickBot="1" x14ac:dyDescent="0.3">
      <c r="A116" s="70"/>
      <c r="B116" s="71"/>
      <c r="C116" s="71"/>
      <c r="D116" s="71"/>
      <c r="E116" s="71"/>
      <c r="F116" s="72"/>
      <c r="G116" s="71"/>
      <c r="H116" s="71"/>
      <c r="I116" s="71"/>
      <c r="J116" s="71"/>
      <c r="K116" s="71"/>
      <c r="L116" s="72"/>
      <c r="M116" s="72"/>
      <c r="N116" s="72"/>
      <c r="O116" s="75"/>
      <c r="P116" s="71"/>
      <c r="AG116" s="74"/>
    </row>
    <row r="117" spans="1:33" ht="15.75" customHeight="1" thickBot="1" x14ac:dyDescent="0.3">
      <c r="A117" s="70"/>
      <c r="B117" s="71"/>
      <c r="C117" s="71"/>
      <c r="D117" s="71"/>
      <c r="E117" s="71"/>
      <c r="F117" s="72"/>
      <c r="G117" s="71"/>
      <c r="H117" s="71"/>
      <c r="I117" s="71"/>
      <c r="J117" s="71"/>
      <c r="K117" s="71"/>
      <c r="L117" s="72"/>
      <c r="M117" s="72"/>
      <c r="N117" s="72"/>
      <c r="O117" s="75"/>
      <c r="P117" s="71"/>
      <c r="AG117" s="74"/>
    </row>
    <row r="118" spans="1:33" ht="15.75" customHeight="1" thickBot="1" x14ac:dyDescent="0.3">
      <c r="A118" s="70"/>
      <c r="B118" s="71"/>
      <c r="C118" s="71"/>
      <c r="D118" s="71"/>
      <c r="E118" s="71"/>
      <c r="F118" s="72"/>
      <c r="G118" s="71"/>
      <c r="H118" s="71"/>
      <c r="I118" s="71"/>
      <c r="J118" s="71"/>
      <c r="K118" s="71"/>
      <c r="L118" s="72"/>
      <c r="M118" s="72"/>
      <c r="N118" s="72"/>
      <c r="O118" s="75"/>
      <c r="P118" s="71"/>
      <c r="AG118" s="74"/>
    </row>
    <row r="119" spans="1:33" ht="15.75" customHeight="1" thickBot="1" x14ac:dyDescent="0.3">
      <c r="A119" s="70"/>
      <c r="B119" s="71"/>
      <c r="C119" s="71"/>
      <c r="D119" s="71"/>
      <c r="E119" s="71"/>
      <c r="F119" s="72"/>
      <c r="G119" s="71"/>
      <c r="H119" s="71"/>
      <c r="I119" s="71"/>
      <c r="J119" s="71"/>
      <c r="K119" s="71"/>
      <c r="L119" s="72"/>
      <c r="M119" s="72"/>
      <c r="N119" s="72"/>
      <c r="O119" s="75"/>
      <c r="P119" s="71"/>
      <c r="AG119" s="74"/>
    </row>
    <row r="120" spans="1:33" ht="15.75" customHeight="1" thickBot="1" x14ac:dyDescent="0.3">
      <c r="A120" s="70"/>
      <c r="B120" s="71"/>
      <c r="C120" s="71"/>
      <c r="D120" s="71"/>
      <c r="E120" s="71"/>
      <c r="F120" s="72"/>
      <c r="G120" s="71"/>
      <c r="H120" s="71"/>
      <c r="I120" s="71"/>
      <c r="J120" s="71"/>
      <c r="K120" s="71"/>
      <c r="L120" s="72"/>
      <c r="M120" s="72"/>
      <c r="N120" s="72"/>
      <c r="O120" s="75"/>
      <c r="P120" s="71"/>
      <c r="AG120" s="74"/>
    </row>
    <row r="121" spans="1:33" ht="15.75" customHeight="1" thickBot="1" x14ac:dyDescent="0.3">
      <c r="A121" s="70"/>
      <c r="B121" s="71"/>
      <c r="C121" s="71"/>
      <c r="D121" s="71"/>
      <c r="E121" s="71"/>
      <c r="F121" s="72"/>
      <c r="G121" s="71"/>
      <c r="H121" s="71"/>
      <c r="I121" s="71"/>
      <c r="J121" s="71"/>
      <c r="K121" s="71"/>
      <c r="L121" s="72"/>
      <c r="M121" s="72"/>
      <c r="N121" s="72"/>
      <c r="O121" s="75"/>
      <c r="P121" s="71"/>
      <c r="AG121" s="74"/>
    </row>
    <row r="122" spans="1:33" ht="15.75" customHeight="1" thickBot="1" x14ac:dyDescent="0.3">
      <c r="A122" s="70"/>
      <c r="B122" s="71"/>
      <c r="C122" s="71"/>
      <c r="D122" s="71"/>
      <c r="E122" s="71"/>
      <c r="F122" s="72"/>
      <c r="G122" s="71"/>
      <c r="H122" s="71"/>
      <c r="I122" s="71"/>
      <c r="J122" s="71"/>
      <c r="K122" s="71"/>
      <c r="L122" s="72"/>
      <c r="M122" s="72"/>
      <c r="N122" s="72"/>
      <c r="O122" s="75"/>
      <c r="P122" s="71"/>
      <c r="AG122" s="74"/>
    </row>
    <row r="123" spans="1:33" ht="15.75" customHeight="1" thickBot="1" x14ac:dyDescent="0.3">
      <c r="A123" s="70"/>
      <c r="B123" s="71"/>
      <c r="C123" s="71"/>
      <c r="D123" s="71"/>
      <c r="E123" s="71"/>
      <c r="F123" s="72"/>
      <c r="G123" s="71"/>
      <c r="H123" s="71"/>
      <c r="I123" s="71"/>
      <c r="J123" s="71"/>
      <c r="K123" s="71"/>
      <c r="L123" s="72"/>
      <c r="M123" s="72"/>
      <c r="N123" s="72"/>
      <c r="O123" s="75"/>
      <c r="P123" s="71"/>
      <c r="AG123" s="74"/>
    </row>
    <row r="124" spans="1:33" ht="15.75" customHeight="1" thickBot="1" x14ac:dyDescent="0.3">
      <c r="A124" s="70"/>
      <c r="B124" s="71"/>
      <c r="C124" s="71"/>
      <c r="D124" s="71"/>
      <c r="E124" s="71"/>
      <c r="F124" s="72"/>
      <c r="G124" s="71"/>
      <c r="H124" s="71"/>
      <c r="I124" s="71"/>
      <c r="J124" s="71"/>
      <c r="K124" s="71"/>
      <c r="L124" s="72"/>
      <c r="M124" s="72"/>
      <c r="N124" s="72"/>
      <c r="O124" s="75"/>
      <c r="P124" s="71"/>
      <c r="AG124" s="74"/>
    </row>
    <row r="125" spans="1:33" ht="15.75" customHeight="1" thickBot="1" x14ac:dyDescent="0.3">
      <c r="A125" s="70"/>
      <c r="B125" s="71"/>
      <c r="C125" s="71"/>
      <c r="D125" s="71"/>
      <c r="E125" s="71"/>
      <c r="F125" s="72"/>
      <c r="G125" s="71"/>
      <c r="H125" s="71"/>
      <c r="I125" s="71"/>
      <c r="J125" s="71"/>
      <c r="K125" s="71"/>
      <c r="L125" s="72"/>
      <c r="M125" s="72"/>
      <c r="N125" s="72"/>
      <c r="O125" s="75"/>
      <c r="P125" s="71"/>
      <c r="AG125" s="74"/>
    </row>
    <row r="126" spans="1:33" ht="15.75" customHeight="1" thickBot="1" x14ac:dyDescent="0.3">
      <c r="A126" s="70"/>
      <c r="B126" s="71"/>
      <c r="C126" s="71"/>
      <c r="D126" s="71"/>
      <c r="E126" s="71"/>
      <c r="F126" s="72"/>
      <c r="G126" s="71"/>
      <c r="H126" s="71"/>
      <c r="I126" s="71"/>
      <c r="J126" s="71"/>
      <c r="K126" s="71"/>
      <c r="L126" s="72"/>
      <c r="M126" s="72"/>
      <c r="N126" s="72"/>
      <c r="O126" s="75"/>
      <c r="P126" s="71"/>
      <c r="AG126" s="74"/>
    </row>
    <row r="127" spans="1:33" ht="15.75" customHeight="1" thickBot="1" x14ac:dyDescent="0.3">
      <c r="A127" s="70"/>
      <c r="B127" s="71"/>
      <c r="C127" s="71"/>
      <c r="D127" s="71"/>
      <c r="E127" s="71"/>
      <c r="F127" s="72"/>
      <c r="G127" s="71"/>
      <c r="H127" s="71"/>
      <c r="I127" s="71"/>
      <c r="J127" s="71"/>
      <c r="K127" s="71"/>
      <c r="L127" s="72"/>
      <c r="M127" s="72"/>
      <c r="N127" s="72"/>
      <c r="O127" s="75"/>
      <c r="P127" s="71"/>
      <c r="AG127" s="74"/>
    </row>
    <row r="128" spans="1:33" ht="15.75" customHeight="1" thickBot="1" x14ac:dyDescent="0.3">
      <c r="A128" s="70"/>
      <c r="B128" s="71"/>
      <c r="C128" s="71"/>
      <c r="D128" s="71"/>
      <c r="E128" s="71"/>
      <c r="F128" s="72"/>
      <c r="G128" s="71"/>
      <c r="H128" s="71"/>
      <c r="I128" s="71"/>
      <c r="J128" s="71"/>
      <c r="K128" s="71"/>
      <c r="L128" s="72"/>
      <c r="M128" s="72"/>
      <c r="N128" s="72"/>
      <c r="O128" s="75"/>
      <c r="P128" s="71"/>
      <c r="AG128" s="74"/>
    </row>
    <row r="129" spans="1:33" ht="15.75" customHeight="1" thickBot="1" x14ac:dyDescent="0.3">
      <c r="A129" s="70"/>
      <c r="B129" s="71"/>
      <c r="C129" s="71"/>
      <c r="D129" s="71"/>
      <c r="E129" s="71"/>
      <c r="F129" s="72"/>
      <c r="G129" s="71"/>
      <c r="H129" s="71"/>
      <c r="I129" s="71"/>
      <c r="J129" s="71"/>
      <c r="K129" s="71"/>
      <c r="L129" s="72"/>
      <c r="M129" s="72"/>
      <c r="N129" s="72"/>
      <c r="O129" s="75"/>
      <c r="P129" s="71"/>
      <c r="AG129" s="74"/>
    </row>
    <row r="130" spans="1:33" ht="15.75" customHeight="1" thickBot="1" x14ac:dyDescent="0.3">
      <c r="A130" s="70"/>
      <c r="B130" s="71"/>
      <c r="C130" s="71"/>
      <c r="D130" s="71"/>
      <c r="E130" s="71"/>
      <c r="F130" s="72"/>
      <c r="G130" s="71"/>
      <c r="H130" s="71"/>
      <c r="I130" s="71"/>
      <c r="J130" s="71"/>
      <c r="K130" s="71"/>
      <c r="L130" s="72"/>
      <c r="M130" s="72"/>
      <c r="N130" s="72"/>
      <c r="O130" s="75"/>
      <c r="P130" s="71"/>
      <c r="AG130" s="74"/>
    </row>
    <row r="131" spans="1:33" ht="15.75" customHeight="1" thickBot="1" x14ac:dyDescent="0.3">
      <c r="A131" s="70"/>
      <c r="B131" s="71"/>
      <c r="C131" s="71"/>
      <c r="D131" s="71"/>
      <c r="E131" s="71"/>
      <c r="F131" s="72"/>
      <c r="G131" s="71"/>
      <c r="H131" s="71"/>
      <c r="I131" s="71"/>
      <c r="J131" s="71"/>
      <c r="K131" s="71"/>
      <c r="L131" s="72"/>
      <c r="M131" s="72"/>
      <c r="N131" s="72"/>
      <c r="O131" s="75"/>
      <c r="P131" s="71"/>
      <c r="AG131" s="74"/>
    </row>
    <row r="132" spans="1:33" ht="15.75" customHeight="1" thickBot="1" x14ac:dyDescent="0.3">
      <c r="A132" s="70"/>
      <c r="B132" s="71"/>
      <c r="C132" s="71"/>
      <c r="D132" s="71"/>
      <c r="E132" s="71"/>
      <c r="F132" s="72"/>
      <c r="G132" s="71"/>
      <c r="H132" s="71"/>
      <c r="I132" s="71"/>
      <c r="J132" s="71"/>
      <c r="K132" s="71"/>
      <c r="L132" s="72"/>
      <c r="M132" s="72"/>
      <c r="N132" s="72"/>
      <c r="O132" s="75"/>
      <c r="P132" s="71"/>
      <c r="AG132" s="74"/>
    </row>
    <row r="133" spans="1:33" ht="15.75" customHeight="1" thickBot="1" x14ac:dyDescent="0.3">
      <c r="A133" s="70"/>
      <c r="B133" s="71"/>
      <c r="C133" s="71"/>
      <c r="D133" s="71"/>
      <c r="E133" s="71"/>
      <c r="F133" s="72"/>
      <c r="G133" s="71"/>
      <c r="H133" s="71"/>
      <c r="I133" s="71"/>
      <c r="J133" s="71"/>
      <c r="K133" s="71"/>
      <c r="L133" s="72"/>
      <c r="M133" s="72"/>
      <c r="N133" s="72"/>
      <c r="O133" s="75"/>
      <c r="P133" s="71"/>
      <c r="AG133" s="74"/>
    </row>
    <row r="134" spans="1:33" ht="15.75" customHeight="1" thickBot="1" x14ac:dyDescent="0.3">
      <c r="A134" s="70"/>
      <c r="B134" s="71"/>
      <c r="C134" s="71"/>
      <c r="D134" s="71"/>
      <c r="E134" s="71"/>
      <c r="F134" s="72"/>
      <c r="G134" s="71"/>
      <c r="H134" s="71"/>
      <c r="I134" s="71"/>
      <c r="J134" s="71"/>
      <c r="K134" s="71"/>
      <c r="L134" s="72"/>
      <c r="M134" s="72"/>
      <c r="N134" s="72"/>
      <c r="O134" s="75"/>
      <c r="P134" s="71"/>
      <c r="AG134" s="74"/>
    </row>
    <row r="135" spans="1:33" ht="15.75" customHeight="1" thickBot="1" x14ac:dyDescent="0.3">
      <c r="A135" s="70"/>
      <c r="B135" s="71"/>
      <c r="C135" s="71"/>
      <c r="D135" s="71"/>
      <c r="E135" s="71"/>
      <c r="F135" s="72"/>
      <c r="G135" s="71"/>
      <c r="H135" s="71"/>
      <c r="I135" s="71"/>
      <c r="J135" s="71"/>
      <c r="K135" s="71"/>
      <c r="L135" s="72"/>
      <c r="M135" s="72"/>
      <c r="N135" s="72"/>
      <c r="O135" s="75"/>
      <c r="P135" s="71"/>
      <c r="AG135" s="74"/>
    </row>
    <row r="136" spans="1:33" ht="15.75" customHeight="1" thickBot="1" x14ac:dyDescent="0.3">
      <c r="A136" s="70"/>
      <c r="B136" s="71"/>
      <c r="C136" s="71"/>
      <c r="D136" s="71"/>
      <c r="E136" s="71"/>
      <c r="F136" s="71"/>
      <c r="G136" s="71"/>
      <c r="H136" s="71"/>
      <c r="I136" s="71"/>
      <c r="J136" s="71"/>
      <c r="K136" s="71"/>
      <c r="L136" s="72"/>
      <c r="M136" s="72"/>
      <c r="N136" s="72"/>
      <c r="O136" s="75"/>
      <c r="P136" s="71"/>
      <c r="AG136" s="74"/>
    </row>
    <row r="137" spans="1:33" ht="15.75" customHeight="1" thickBot="1" x14ac:dyDescent="0.3">
      <c r="A137" s="70"/>
      <c r="B137" s="71"/>
      <c r="C137" s="71"/>
      <c r="D137" s="71"/>
      <c r="E137" s="71"/>
      <c r="F137" s="71"/>
      <c r="G137" s="71"/>
      <c r="H137" s="71"/>
      <c r="I137" s="71"/>
      <c r="J137" s="71"/>
      <c r="K137" s="71"/>
      <c r="L137" s="72"/>
      <c r="M137" s="72"/>
      <c r="N137" s="72"/>
      <c r="O137" s="75"/>
      <c r="P137" s="71"/>
      <c r="AG137" s="74"/>
    </row>
    <row r="138" spans="1:33" ht="15.75" customHeight="1" thickBot="1" x14ac:dyDescent="0.3">
      <c r="A138" s="70"/>
      <c r="B138" s="71"/>
      <c r="C138" s="71"/>
      <c r="D138" s="71"/>
      <c r="E138" s="71"/>
      <c r="F138" s="71"/>
      <c r="G138" s="71"/>
      <c r="H138" s="71"/>
      <c r="I138" s="71"/>
      <c r="J138" s="71"/>
      <c r="K138" s="71"/>
      <c r="L138" s="72"/>
      <c r="M138" s="72"/>
      <c r="N138" s="72"/>
      <c r="O138" s="75"/>
      <c r="P138" s="71"/>
      <c r="AG138" s="74"/>
    </row>
    <row r="139" spans="1:33" ht="15.75" customHeight="1" thickBot="1" x14ac:dyDescent="0.3">
      <c r="A139" s="70"/>
      <c r="B139" s="71"/>
      <c r="C139" s="71"/>
      <c r="D139" s="71"/>
      <c r="E139" s="71"/>
      <c r="F139" s="71"/>
      <c r="G139" s="71"/>
      <c r="H139" s="71"/>
      <c r="I139" s="71"/>
      <c r="J139" s="71"/>
      <c r="K139" s="71"/>
      <c r="L139" s="72"/>
      <c r="M139" s="72"/>
      <c r="N139" s="72"/>
      <c r="O139" s="75"/>
      <c r="P139" s="71"/>
      <c r="AG139" s="74"/>
    </row>
    <row r="140" spans="1:33" ht="15.75" customHeight="1" thickBot="1" x14ac:dyDescent="0.3">
      <c r="A140" s="70"/>
      <c r="B140" s="71"/>
      <c r="C140" s="71"/>
      <c r="D140" s="71"/>
      <c r="E140" s="71"/>
      <c r="F140" s="71"/>
      <c r="G140" s="71"/>
      <c r="H140" s="71"/>
      <c r="I140" s="71"/>
      <c r="J140" s="71"/>
      <c r="K140" s="71"/>
      <c r="L140" s="72"/>
      <c r="M140" s="72"/>
      <c r="N140" s="72"/>
      <c r="O140" s="75"/>
      <c r="P140" s="71"/>
      <c r="AG140" s="74"/>
    </row>
    <row r="141" spans="1:33" ht="15.75" customHeight="1" thickBot="1" x14ac:dyDescent="0.3">
      <c r="A141" s="70"/>
      <c r="B141" s="71"/>
      <c r="C141" s="71"/>
      <c r="D141" s="71"/>
      <c r="E141" s="71"/>
      <c r="F141" s="71"/>
      <c r="G141" s="71"/>
      <c r="H141" s="71"/>
      <c r="I141" s="71"/>
      <c r="J141" s="71"/>
      <c r="K141" s="71"/>
      <c r="L141" s="72"/>
      <c r="M141" s="72"/>
      <c r="N141" s="72"/>
      <c r="O141" s="75"/>
      <c r="P141" s="71"/>
      <c r="AG141" s="74"/>
    </row>
    <row r="142" spans="1:33" ht="15.75" customHeight="1" thickBot="1" x14ac:dyDescent="0.3">
      <c r="A142" s="70"/>
      <c r="B142" s="71"/>
      <c r="C142" s="71"/>
      <c r="D142" s="71"/>
      <c r="E142" s="71"/>
      <c r="F142" s="71"/>
      <c r="G142" s="71"/>
      <c r="H142" s="71"/>
      <c r="I142" s="71"/>
      <c r="J142" s="71"/>
      <c r="K142" s="71"/>
      <c r="L142" s="72"/>
      <c r="M142" s="72"/>
      <c r="N142" s="72"/>
      <c r="O142" s="75"/>
      <c r="P142" s="71"/>
      <c r="AG142" s="74"/>
    </row>
    <row r="143" spans="1:33" ht="15.75" customHeight="1" thickBot="1" x14ac:dyDescent="0.3">
      <c r="A143" s="70"/>
      <c r="B143" s="71"/>
      <c r="C143" s="71"/>
      <c r="D143" s="71"/>
      <c r="E143" s="71"/>
      <c r="F143" s="71"/>
      <c r="G143" s="71"/>
      <c r="H143" s="71"/>
      <c r="I143" s="71"/>
      <c r="J143" s="71"/>
      <c r="K143" s="71"/>
      <c r="L143" s="72"/>
      <c r="M143" s="72"/>
      <c r="N143" s="72"/>
      <c r="O143" s="75"/>
      <c r="P143" s="71"/>
      <c r="AG143" s="74"/>
    </row>
    <row r="144" spans="1:33" ht="15.75" customHeight="1" thickBot="1" x14ac:dyDescent="0.3">
      <c r="A144" s="70"/>
      <c r="B144" s="71"/>
      <c r="C144" s="71"/>
      <c r="D144" s="71"/>
      <c r="E144" s="71"/>
      <c r="F144" s="71"/>
      <c r="G144" s="71"/>
      <c r="H144" s="71"/>
      <c r="I144" s="71"/>
      <c r="J144" s="71"/>
      <c r="K144" s="71"/>
      <c r="L144" s="72"/>
      <c r="M144" s="72"/>
      <c r="N144" s="72"/>
      <c r="O144" s="75"/>
      <c r="P144" s="71"/>
      <c r="AG144" s="74"/>
    </row>
    <row r="145" spans="1:33" ht="15.75" customHeight="1" thickBot="1" x14ac:dyDescent="0.3">
      <c r="A145" s="70"/>
      <c r="B145" s="71"/>
      <c r="C145" s="71"/>
      <c r="D145" s="71"/>
      <c r="E145" s="71"/>
      <c r="F145" s="71"/>
      <c r="G145" s="71"/>
      <c r="H145" s="71"/>
      <c r="I145" s="71"/>
      <c r="J145" s="71"/>
      <c r="K145" s="71"/>
      <c r="L145" s="72"/>
      <c r="M145" s="72"/>
      <c r="N145" s="72"/>
      <c r="O145" s="75"/>
      <c r="P145" s="71"/>
      <c r="AG145" s="74"/>
    </row>
    <row r="146" spans="1:33" ht="15.75" customHeight="1" thickBot="1" x14ac:dyDescent="0.3">
      <c r="A146" s="70"/>
      <c r="B146" s="71"/>
      <c r="C146" s="71"/>
      <c r="D146" s="71"/>
      <c r="E146" s="71"/>
      <c r="F146" s="71"/>
      <c r="G146" s="71"/>
      <c r="H146" s="71"/>
      <c r="I146" s="71"/>
      <c r="J146" s="71"/>
      <c r="K146" s="71"/>
      <c r="L146" s="72"/>
      <c r="M146" s="72"/>
      <c r="N146" s="72"/>
      <c r="O146" s="75"/>
      <c r="P146" s="71"/>
      <c r="AG146" s="74"/>
    </row>
    <row r="147" spans="1:33" ht="15.75" customHeight="1" thickBot="1" x14ac:dyDescent="0.3">
      <c r="A147" s="70"/>
      <c r="B147" s="71"/>
      <c r="C147" s="71"/>
      <c r="D147" s="71"/>
      <c r="E147" s="71"/>
      <c r="F147" s="71"/>
      <c r="G147" s="71"/>
      <c r="H147" s="71"/>
      <c r="I147" s="71"/>
      <c r="J147" s="71"/>
      <c r="K147" s="71"/>
      <c r="L147" s="72"/>
      <c r="M147" s="72"/>
      <c r="N147" s="72"/>
      <c r="O147" s="75"/>
      <c r="P147" s="71"/>
      <c r="AG147" s="74"/>
    </row>
    <row r="148" spans="1:33" ht="15.75" customHeight="1" thickBot="1" x14ac:dyDescent="0.3">
      <c r="A148" s="70"/>
      <c r="B148" s="71"/>
      <c r="C148" s="71"/>
      <c r="D148" s="71"/>
      <c r="E148" s="71"/>
      <c r="F148" s="71"/>
      <c r="G148" s="71"/>
      <c r="H148" s="71"/>
      <c r="I148" s="71"/>
      <c r="J148" s="71"/>
      <c r="K148" s="71"/>
      <c r="L148" s="72"/>
      <c r="M148" s="72"/>
      <c r="N148" s="72"/>
      <c r="O148" s="75"/>
      <c r="P148" s="71"/>
      <c r="AG148" s="74"/>
    </row>
    <row r="149" spans="1:33" ht="15.75" customHeight="1" thickBot="1" x14ac:dyDescent="0.3">
      <c r="A149" s="70"/>
      <c r="B149" s="71"/>
      <c r="C149" s="71"/>
      <c r="D149" s="71"/>
      <c r="E149" s="71"/>
      <c r="F149" s="71"/>
      <c r="G149" s="71"/>
      <c r="H149" s="71"/>
      <c r="I149" s="71"/>
      <c r="J149" s="71"/>
      <c r="K149" s="71"/>
      <c r="L149" s="72"/>
      <c r="M149" s="72"/>
      <c r="N149" s="72"/>
      <c r="O149" s="75"/>
      <c r="P149" s="71"/>
      <c r="AG149" s="74"/>
    </row>
    <row r="150" spans="1:33" ht="15.75" customHeight="1" thickBot="1" x14ac:dyDescent="0.3">
      <c r="A150" s="70"/>
      <c r="B150" s="71"/>
      <c r="C150" s="71"/>
      <c r="D150" s="71"/>
      <c r="E150" s="71"/>
      <c r="F150" s="71"/>
      <c r="G150" s="71"/>
      <c r="H150" s="71"/>
      <c r="I150" s="71"/>
      <c r="J150" s="71"/>
      <c r="K150" s="71"/>
      <c r="L150" s="72"/>
      <c r="M150" s="72"/>
      <c r="N150" s="72"/>
      <c r="O150" s="75"/>
      <c r="P150" s="71"/>
      <c r="AG150" s="74"/>
    </row>
    <row r="151" spans="1:33" ht="15.75" customHeight="1" thickBot="1" x14ac:dyDescent="0.3">
      <c r="A151" s="70"/>
      <c r="B151" s="71"/>
      <c r="C151" s="71"/>
      <c r="D151" s="71"/>
      <c r="E151" s="71"/>
      <c r="F151" s="71"/>
      <c r="G151" s="71"/>
      <c r="H151" s="71"/>
      <c r="I151" s="71"/>
      <c r="J151" s="71"/>
      <c r="K151" s="71"/>
      <c r="L151" s="72"/>
      <c r="M151" s="72"/>
      <c r="N151" s="72"/>
      <c r="O151" s="75"/>
      <c r="P151" s="71"/>
      <c r="AG151" s="74"/>
    </row>
    <row r="152" spans="1:33" ht="15.75" customHeight="1" thickBot="1" x14ac:dyDescent="0.3">
      <c r="A152" s="70"/>
      <c r="B152" s="71"/>
      <c r="C152" s="71"/>
      <c r="D152" s="71"/>
      <c r="E152" s="71"/>
      <c r="F152" s="71"/>
      <c r="G152" s="71"/>
      <c r="H152" s="71"/>
      <c r="I152" s="71"/>
      <c r="J152" s="71"/>
      <c r="K152" s="71"/>
      <c r="L152" s="72"/>
      <c r="M152" s="72"/>
      <c r="N152" s="72"/>
      <c r="O152" s="75"/>
      <c r="P152" s="71"/>
      <c r="AG152" s="74"/>
    </row>
    <row r="153" spans="1:33" ht="15.75" customHeight="1" thickBot="1" x14ac:dyDescent="0.3">
      <c r="A153" s="70"/>
      <c r="B153" s="71"/>
      <c r="C153" s="71"/>
      <c r="D153" s="71"/>
      <c r="E153" s="71"/>
      <c r="F153" s="71"/>
      <c r="G153" s="71"/>
      <c r="H153" s="71"/>
      <c r="I153" s="71"/>
      <c r="J153" s="71"/>
      <c r="K153" s="71"/>
      <c r="L153" s="72"/>
      <c r="M153" s="72"/>
      <c r="N153" s="72"/>
      <c r="O153" s="75"/>
      <c r="P153" s="71"/>
      <c r="AG153" s="74"/>
    </row>
    <row r="154" spans="1:33" ht="15.75" customHeight="1" thickBot="1" x14ac:dyDescent="0.3">
      <c r="A154" s="70"/>
      <c r="B154" s="71"/>
      <c r="C154" s="71"/>
      <c r="D154" s="71"/>
      <c r="E154" s="71"/>
      <c r="F154" s="71"/>
      <c r="G154" s="71"/>
      <c r="H154" s="71"/>
      <c r="I154" s="71"/>
      <c r="J154" s="71"/>
      <c r="K154" s="71"/>
      <c r="L154" s="72"/>
      <c r="M154" s="72"/>
      <c r="N154" s="72"/>
      <c r="O154" s="75"/>
      <c r="P154" s="71"/>
      <c r="AG154" s="74"/>
    </row>
    <row r="155" spans="1:33" ht="15.75" customHeight="1" thickBot="1" x14ac:dyDescent="0.3">
      <c r="A155" s="70"/>
      <c r="B155" s="71"/>
      <c r="C155" s="71"/>
      <c r="D155" s="71"/>
      <c r="E155" s="71"/>
      <c r="F155" s="71"/>
      <c r="G155" s="71"/>
      <c r="H155" s="71"/>
      <c r="I155" s="71"/>
      <c r="J155" s="71"/>
      <c r="K155" s="71"/>
      <c r="L155" s="72"/>
      <c r="M155" s="72"/>
      <c r="N155" s="72"/>
      <c r="O155" s="75"/>
      <c r="P155" s="71"/>
      <c r="AG155" s="74"/>
    </row>
    <row r="156" spans="1:33" ht="15.75" customHeight="1" thickBot="1" x14ac:dyDescent="0.3">
      <c r="A156" s="70"/>
      <c r="B156" s="71"/>
      <c r="C156" s="71"/>
      <c r="D156" s="71"/>
      <c r="E156" s="71"/>
      <c r="F156" s="71"/>
      <c r="G156" s="71"/>
      <c r="H156" s="71"/>
      <c r="I156" s="71"/>
      <c r="J156" s="71"/>
      <c r="K156" s="71"/>
      <c r="L156" s="72"/>
      <c r="M156" s="72"/>
      <c r="N156" s="72"/>
      <c r="O156" s="75"/>
      <c r="P156" s="71"/>
      <c r="AG156" s="74"/>
    </row>
    <row r="157" spans="1:33" ht="15.75" customHeight="1" thickBot="1" x14ac:dyDescent="0.3">
      <c r="A157" s="70"/>
      <c r="B157" s="71"/>
      <c r="C157" s="71"/>
      <c r="D157" s="71"/>
      <c r="E157" s="71"/>
      <c r="F157" s="71"/>
      <c r="G157" s="71"/>
      <c r="H157" s="71"/>
      <c r="I157" s="71"/>
      <c r="J157" s="71"/>
      <c r="K157" s="71"/>
      <c r="L157" s="72"/>
      <c r="M157" s="72"/>
      <c r="N157" s="72"/>
      <c r="O157" s="75"/>
      <c r="P157" s="71"/>
      <c r="AG157" s="74"/>
    </row>
    <row r="158" spans="1:33" ht="15.75" customHeight="1" thickBot="1" x14ac:dyDescent="0.3">
      <c r="A158" s="70"/>
      <c r="B158" s="71"/>
      <c r="C158" s="71"/>
      <c r="D158" s="71"/>
      <c r="E158" s="71"/>
      <c r="F158" s="71"/>
      <c r="G158" s="71"/>
      <c r="H158" s="71"/>
      <c r="I158" s="71"/>
      <c r="J158" s="71"/>
      <c r="K158" s="71"/>
      <c r="L158" s="72"/>
      <c r="M158" s="72"/>
      <c r="N158" s="72"/>
      <c r="O158" s="75"/>
      <c r="P158" s="71"/>
      <c r="AG158" s="74"/>
    </row>
    <row r="159" spans="1:33" ht="15.75" customHeight="1" thickBot="1" x14ac:dyDescent="0.3">
      <c r="A159" s="70"/>
      <c r="B159" s="71"/>
      <c r="C159" s="71"/>
      <c r="D159" s="71"/>
      <c r="E159" s="71"/>
      <c r="F159" s="71"/>
      <c r="G159" s="71"/>
      <c r="H159" s="71"/>
      <c r="I159" s="71"/>
      <c r="J159" s="71"/>
      <c r="K159" s="71"/>
      <c r="L159" s="72"/>
      <c r="M159" s="72"/>
      <c r="N159" s="72"/>
      <c r="O159" s="75"/>
      <c r="P159" s="71"/>
      <c r="AG159" s="74"/>
    </row>
    <row r="160" spans="1:33" ht="15.75" customHeight="1" thickBot="1" x14ac:dyDescent="0.3">
      <c r="A160" s="70"/>
      <c r="B160" s="71"/>
      <c r="C160" s="71"/>
      <c r="D160" s="71"/>
      <c r="E160" s="71"/>
      <c r="F160" s="71"/>
      <c r="G160" s="71"/>
      <c r="H160" s="71"/>
      <c r="I160" s="71"/>
      <c r="J160" s="71"/>
      <c r="K160" s="71"/>
      <c r="L160" s="72"/>
      <c r="M160" s="72"/>
      <c r="N160" s="72"/>
      <c r="O160" s="75"/>
      <c r="P160" s="71"/>
      <c r="AG160" s="74"/>
    </row>
    <row r="161" spans="1:33" ht="15.75" customHeight="1" thickBot="1" x14ac:dyDescent="0.3">
      <c r="A161" s="70"/>
      <c r="B161" s="71"/>
      <c r="C161" s="71"/>
      <c r="D161" s="71"/>
      <c r="E161" s="71"/>
      <c r="F161" s="71"/>
      <c r="G161" s="71"/>
      <c r="H161" s="71"/>
      <c r="I161" s="71"/>
      <c r="J161" s="71"/>
      <c r="K161" s="71"/>
      <c r="L161" s="72"/>
      <c r="M161" s="72"/>
      <c r="N161" s="72"/>
      <c r="O161" s="75"/>
      <c r="P161" s="71"/>
      <c r="AG161" s="74"/>
    </row>
    <row r="162" spans="1:33" ht="15.75" customHeight="1" thickBot="1" x14ac:dyDescent="0.3">
      <c r="A162" s="70"/>
      <c r="B162" s="71"/>
      <c r="C162" s="71"/>
      <c r="D162" s="71"/>
      <c r="E162" s="71"/>
      <c r="F162" s="71"/>
      <c r="G162" s="71"/>
      <c r="H162" s="71"/>
      <c r="I162" s="71"/>
      <c r="J162" s="71"/>
      <c r="K162" s="71"/>
      <c r="L162" s="72"/>
      <c r="M162" s="72"/>
      <c r="N162" s="72"/>
      <c r="O162" s="75"/>
      <c r="P162" s="71"/>
      <c r="AG162" s="74"/>
    </row>
    <row r="163" spans="1:33" ht="15.75" customHeight="1" thickBot="1" x14ac:dyDescent="0.3">
      <c r="A163" s="70"/>
      <c r="B163" s="71"/>
      <c r="C163" s="71"/>
      <c r="D163" s="71"/>
      <c r="E163" s="71"/>
      <c r="F163" s="71"/>
      <c r="G163" s="71"/>
      <c r="H163" s="71"/>
      <c r="I163" s="71"/>
      <c r="J163" s="71"/>
      <c r="K163" s="71"/>
      <c r="L163" s="72"/>
      <c r="M163" s="72"/>
      <c r="N163" s="72"/>
      <c r="O163" s="75"/>
      <c r="P163" s="71"/>
      <c r="AG163" s="74"/>
    </row>
    <row r="164" spans="1:33" ht="15.75" customHeight="1" thickBot="1" x14ac:dyDescent="0.3">
      <c r="A164" s="70"/>
      <c r="B164" s="71"/>
      <c r="C164" s="71"/>
      <c r="D164" s="71"/>
      <c r="E164" s="71"/>
      <c r="F164" s="71"/>
      <c r="G164" s="71"/>
      <c r="H164" s="71"/>
      <c r="I164" s="71"/>
      <c r="J164" s="71"/>
      <c r="K164" s="71"/>
      <c r="L164" s="72"/>
      <c r="M164" s="72"/>
      <c r="N164" s="72"/>
      <c r="O164" s="75"/>
      <c r="P164" s="71"/>
      <c r="AG164" s="74"/>
    </row>
    <row r="165" spans="1:33" ht="15.75" customHeight="1" thickBot="1" x14ac:dyDescent="0.3">
      <c r="A165" s="70"/>
      <c r="B165" s="71"/>
      <c r="C165" s="71"/>
      <c r="D165" s="71"/>
      <c r="E165" s="71"/>
      <c r="F165" s="71"/>
      <c r="G165" s="71"/>
      <c r="H165" s="71"/>
      <c r="I165" s="71"/>
      <c r="J165" s="71"/>
      <c r="K165" s="71"/>
      <c r="L165" s="72"/>
      <c r="M165" s="72"/>
      <c r="N165" s="72"/>
      <c r="O165" s="75"/>
      <c r="P165" s="71"/>
      <c r="AG165" s="74"/>
    </row>
    <row r="166" spans="1:33" ht="15.75" customHeight="1" thickBot="1" x14ac:dyDescent="0.3">
      <c r="A166" s="70"/>
      <c r="B166" s="71"/>
      <c r="C166" s="71"/>
      <c r="D166" s="71"/>
      <c r="E166" s="71"/>
      <c r="F166" s="71"/>
      <c r="G166" s="71"/>
      <c r="H166" s="71"/>
      <c r="I166" s="71"/>
      <c r="J166" s="71"/>
      <c r="K166" s="71"/>
      <c r="L166" s="72"/>
      <c r="M166" s="72"/>
      <c r="N166" s="72"/>
      <c r="O166" s="75"/>
      <c r="P166" s="71"/>
      <c r="AG166" s="74"/>
    </row>
    <row r="167" spans="1:33" ht="15.75" customHeight="1" thickBot="1" x14ac:dyDescent="0.3">
      <c r="A167" s="70"/>
      <c r="B167" s="71"/>
      <c r="C167" s="71"/>
      <c r="D167" s="71"/>
      <c r="E167" s="71"/>
      <c r="F167" s="71"/>
      <c r="G167" s="71"/>
      <c r="H167" s="71"/>
      <c r="I167" s="71"/>
      <c r="J167" s="71"/>
      <c r="K167" s="71"/>
      <c r="L167" s="72"/>
      <c r="M167" s="72"/>
      <c r="N167" s="72"/>
      <c r="O167" s="75"/>
      <c r="P167" s="71"/>
      <c r="AG167" s="74"/>
    </row>
    <row r="168" spans="1:33" ht="15.75" customHeight="1" thickBot="1" x14ac:dyDescent="0.3">
      <c r="A168" s="70"/>
      <c r="B168" s="71"/>
      <c r="C168" s="71"/>
      <c r="D168" s="71"/>
      <c r="E168" s="71"/>
      <c r="F168" s="71"/>
      <c r="G168" s="71"/>
      <c r="H168" s="71"/>
      <c r="I168" s="71"/>
      <c r="J168" s="71"/>
      <c r="K168" s="71"/>
      <c r="L168" s="72"/>
      <c r="M168" s="72"/>
      <c r="N168" s="72"/>
      <c r="O168" s="75"/>
      <c r="P168" s="71"/>
      <c r="AG168" s="74"/>
    </row>
    <row r="169" spans="1:33" ht="15.75" customHeight="1" thickBot="1" x14ac:dyDescent="0.3">
      <c r="A169" s="70"/>
      <c r="B169" s="71"/>
      <c r="C169" s="71"/>
      <c r="D169" s="71"/>
      <c r="E169" s="71"/>
      <c r="F169" s="71"/>
      <c r="G169" s="71"/>
      <c r="H169" s="71"/>
      <c r="I169" s="71"/>
      <c r="J169" s="71"/>
      <c r="K169" s="71"/>
      <c r="L169" s="72"/>
      <c r="M169" s="72"/>
      <c r="N169" s="72"/>
      <c r="O169" s="75"/>
      <c r="P169" s="71"/>
      <c r="AG169" s="74"/>
    </row>
    <row r="170" spans="1:33" ht="15.75" customHeight="1" thickBot="1" x14ac:dyDescent="0.3">
      <c r="A170" s="70"/>
      <c r="B170" s="71"/>
      <c r="C170" s="71"/>
      <c r="D170" s="71"/>
      <c r="E170" s="71"/>
      <c r="F170" s="71"/>
      <c r="G170" s="71"/>
      <c r="H170" s="71"/>
      <c r="I170" s="71"/>
      <c r="J170" s="71"/>
      <c r="K170" s="71"/>
      <c r="L170" s="72"/>
      <c r="M170" s="72"/>
      <c r="N170" s="72"/>
      <c r="O170" s="75"/>
      <c r="P170" s="71"/>
      <c r="AG170" s="74"/>
    </row>
    <row r="171" spans="1:33" ht="15.75" customHeight="1" thickBot="1" x14ac:dyDescent="0.3">
      <c r="A171" s="70"/>
      <c r="B171" s="71"/>
      <c r="C171" s="71"/>
      <c r="D171" s="71"/>
      <c r="E171" s="71"/>
      <c r="F171" s="71"/>
      <c r="G171" s="71"/>
      <c r="H171" s="71"/>
      <c r="I171" s="71"/>
      <c r="J171" s="71"/>
      <c r="K171" s="71"/>
      <c r="L171" s="72"/>
      <c r="M171" s="72"/>
      <c r="N171" s="72"/>
      <c r="O171" s="75"/>
      <c r="P171" s="71"/>
      <c r="AG171" s="74"/>
    </row>
    <row r="172" spans="1:33" ht="15.75" customHeight="1" thickBot="1" x14ac:dyDescent="0.3">
      <c r="A172" s="70"/>
      <c r="B172" s="71"/>
      <c r="C172" s="71"/>
      <c r="D172" s="71"/>
      <c r="E172" s="71"/>
      <c r="F172" s="71"/>
      <c r="G172" s="71"/>
      <c r="H172" s="71"/>
      <c r="I172" s="71"/>
      <c r="J172" s="71"/>
      <c r="K172" s="71"/>
      <c r="L172" s="72"/>
      <c r="M172" s="72"/>
      <c r="N172" s="72"/>
      <c r="O172" s="75"/>
      <c r="P172" s="71"/>
      <c r="AG172" s="74"/>
    </row>
    <row r="173" spans="1:33" ht="15.75" customHeight="1" thickBot="1" x14ac:dyDescent="0.3">
      <c r="A173" s="70"/>
      <c r="B173" s="71"/>
      <c r="C173" s="71"/>
      <c r="D173" s="71"/>
      <c r="E173" s="71"/>
      <c r="F173" s="71"/>
      <c r="G173" s="71"/>
      <c r="H173" s="71"/>
      <c r="I173" s="71"/>
      <c r="J173" s="71"/>
      <c r="K173" s="71"/>
      <c r="L173" s="72"/>
      <c r="M173" s="72"/>
      <c r="N173" s="72"/>
      <c r="O173" s="75"/>
      <c r="P173" s="71"/>
      <c r="AG173" s="74"/>
    </row>
    <row r="174" spans="1:33" ht="15.75" customHeight="1" thickBot="1" x14ac:dyDescent="0.3">
      <c r="A174" s="70"/>
      <c r="B174" s="71"/>
      <c r="C174" s="71"/>
      <c r="D174" s="71"/>
      <c r="E174" s="71"/>
      <c r="F174" s="71"/>
      <c r="G174" s="71"/>
      <c r="H174" s="71"/>
      <c r="I174" s="71"/>
      <c r="J174" s="71"/>
      <c r="K174" s="71"/>
      <c r="L174" s="72"/>
      <c r="M174" s="72"/>
      <c r="N174" s="72"/>
      <c r="O174" s="75"/>
      <c r="P174" s="71"/>
      <c r="AG174" s="74"/>
    </row>
    <row r="175" spans="1:33" ht="15.75" customHeight="1" thickBot="1" x14ac:dyDescent="0.3">
      <c r="A175" s="70"/>
      <c r="B175" s="71"/>
      <c r="C175" s="71"/>
      <c r="D175" s="71"/>
      <c r="E175" s="71"/>
      <c r="F175" s="71"/>
      <c r="G175" s="71"/>
      <c r="H175" s="71"/>
      <c r="I175" s="71"/>
      <c r="J175" s="71"/>
      <c r="K175" s="71"/>
      <c r="L175" s="72"/>
      <c r="M175" s="72"/>
      <c r="N175" s="72"/>
      <c r="O175" s="75"/>
      <c r="P175" s="71"/>
      <c r="AG175" s="74"/>
    </row>
    <row r="176" spans="1:33" ht="15.75" customHeight="1" thickBot="1" x14ac:dyDescent="0.3">
      <c r="A176" s="70"/>
      <c r="B176" s="71"/>
      <c r="C176" s="71"/>
      <c r="D176" s="71"/>
      <c r="E176" s="71"/>
      <c r="F176" s="71"/>
      <c r="G176" s="71"/>
      <c r="H176" s="71"/>
      <c r="I176" s="71"/>
      <c r="J176" s="71"/>
      <c r="K176" s="71"/>
      <c r="L176" s="72"/>
      <c r="M176" s="72"/>
      <c r="N176" s="72"/>
      <c r="O176" s="75"/>
      <c r="P176" s="71"/>
      <c r="AG176" s="74"/>
    </row>
    <row r="177" spans="1:33" ht="15.75" customHeight="1" thickBot="1" x14ac:dyDescent="0.3">
      <c r="A177" s="70"/>
      <c r="B177" s="71"/>
      <c r="C177" s="71"/>
      <c r="D177" s="71"/>
      <c r="E177" s="71"/>
      <c r="F177" s="71"/>
      <c r="G177" s="71"/>
      <c r="H177" s="71"/>
      <c r="I177" s="71"/>
      <c r="J177" s="71"/>
      <c r="K177" s="71"/>
      <c r="L177" s="72"/>
      <c r="M177" s="72"/>
      <c r="N177" s="72"/>
      <c r="O177" s="75"/>
      <c r="P177" s="71"/>
      <c r="AG177" s="74"/>
    </row>
    <row r="178" spans="1:33" ht="15.75" customHeight="1" thickBot="1" x14ac:dyDescent="0.3">
      <c r="A178" s="70"/>
      <c r="B178" s="71"/>
      <c r="C178" s="71"/>
      <c r="D178" s="71"/>
      <c r="E178" s="71"/>
      <c r="F178" s="71"/>
      <c r="G178" s="71"/>
      <c r="H178" s="71"/>
      <c r="I178" s="71"/>
      <c r="J178" s="71"/>
      <c r="K178" s="71"/>
      <c r="L178" s="72"/>
      <c r="M178" s="72"/>
      <c r="N178" s="72"/>
      <c r="O178" s="75"/>
      <c r="P178" s="71"/>
      <c r="AG178" s="74"/>
    </row>
    <row r="179" spans="1:33" ht="15.75" customHeight="1" thickBot="1" x14ac:dyDescent="0.3">
      <c r="A179" s="70"/>
      <c r="B179" s="71"/>
      <c r="C179" s="71"/>
      <c r="D179" s="71"/>
      <c r="E179" s="71"/>
      <c r="F179" s="71"/>
      <c r="G179" s="71"/>
      <c r="H179" s="71"/>
      <c r="I179" s="71"/>
      <c r="J179" s="71"/>
      <c r="K179" s="71"/>
      <c r="L179" s="72"/>
      <c r="M179" s="72"/>
      <c r="N179" s="72"/>
      <c r="O179" s="75"/>
      <c r="P179" s="71"/>
      <c r="AG179" s="74"/>
    </row>
    <row r="180" spans="1:33" ht="15.75" customHeight="1" thickBot="1" x14ac:dyDescent="0.3">
      <c r="A180" s="70"/>
      <c r="B180" s="71"/>
      <c r="C180" s="71"/>
      <c r="D180" s="71"/>
      <c r="E180" s="71"/>
      <c r="F180" s="71"/>
      <c r="G180" s="71"/>
      <c r="H180" s="71"/>
      <c r="I180" s="71"/>
      <c r="J180" s="71"/>
      <c r="K180" s="71"/>
      <c r="L180" s="72"/>
      <c r="M180" s="72"/>
      <c r="N180" s="72"/>
      <c r="O180" s="75"/>
      <c r="P180" s="71"/>
      <c r="AG180" s="74"/>
    </row>
    <row r="181" spans="1:33" ht="15.75" customHeight="1" thickBot="1" x14ac:dyDescent="0.3">
      <c r="A181" s="70"/>
      <c r="B181" s="71"/>
      <c r="C181" s="71"/>
      <c r="D181" s="71"/>
      <c r="E181" s="71"/>
      <c r="F181" s="71"/>
      <c r="G181" s="71"/>
      <c r="H181" s="71"/>
      <c r="I181" s="71"/>
      <c r="J181" s="71"/>
      <c r="K181" s="71"/>
      <c r="L181" s="72"/>
      <c r="M181" s="72"/>
      <c r="N181" s="72"/>
      <c r="O181" s="75"/>
      <c r="P181" s="71"/>
      <c r="AG181" s="74"/>
    </row>
    <row r="182" spans="1:33" ht="15.75" customHeight="1" thickBot="1" x14ac:dyDescent="0.3">
      <c r="A182" s="70"/>
      <c r="B182" s="71"/>
      <c r="C182" s="71"/>
      <c r="D182" s="71"/>
      <c r="E182" s="71"/>
      <c r="F182" s="71"/>
      <c r="G182" s="71"/>
      <c r="H182" s="71"/>
      <c r="I182" s="71"/>
      <c r="J182" s="71"/>
      <c r="K182" s="71"/>
      <c r="L182" s="72"/>
      <c r="M182" s="72"/>
      <c r="N182" s="72"/>
      <c r="O182" s="75"/>
      <c r="P182" s="71"/>
      <c r="AG182" s="74"/>
    </row>
    <row r="183" spans="1:33" ht="15.75" customHeight="1" thickBot="1" x14ac:dyDescent="0.3">
      <c r="A183" s="70"/>
      <c r="B183" s="71"/>
      <c r="C183" s="71"/>
      <c r="D183" s="71"/>
      <c r="E183" s="71"/>
      <c r="F183" s="71"/>
      <c r="G183" s="71"/>
      <c r="H183" s="71"/>
      <c r="I183" s="71"/>
      <c r="J183" s="71"/>
      <c r="K183" s="71"/>
      <c r="L183" s="72"/>
      <c r="M183" s="72"/>
      <c r="N183" s="72"/>
      <c r="O183" s="75"/>
      <c r="P183" s="71"/>
      <c r="AG183" s="74"/>
    </row>
    <row r="184" spans="1:33" ht="15.75" customHeight="1" thickBot="1" x14ac:dyDescent="0.3">
      <c r="A184" s="70"/>
      <c r="B184" s="71"/>
      <c r="C184" s="71"/>
      <c r="D184" s="71"/>
      <c r="E184" s="71"/>
      <c r="F184" s="71"/>
      <c r="G184" s="71"/>
      <c r="H184" s="71"/>
      <c r="I184" s="71"/>
      <c r="J184" s="71"/>
      <c r="K184" s="71"/>
      <c r="L184" s="72"/>
      <c r="M184" s="72"/>
      <c r="N184" s="72"/>
      <c r="O184" s="75"/>
      <c r="P184" s="71"/>
      <c r="AG184" s="74"/>
    </row>
    <row r="185" spans="1:33" ht="15.75" customHeight="1" thickBot="1" x14ac:dyDescent="0.3">
      <c r="A185" s="70"/>
      <c r="B185" s="71"/>
      <c r="C185" s="71"/>
      <c r="D185" s="71"/>
      <c r="E185" s="71"/>
      <c r="F185" s="71"/>
      <c r="G185" s="71"/>
      <c r="H185" s="71"/>
      <c r="I185" s="71"/>
      <c r="J185" s="71"/>
      <c r="K185" s="71"/>
      <c r="L185" s="72"/>
      <c r="M185" s="72"/>
      <c r="N185" s="72"/>
      <c r="O185" s="75"/>
      <c r="P185" s="71"/>
      <c r="AG185" s="74"/>
    </row>
    <row r="186" spans="1:33" ht="15.75" customHeight="1" thickBot="1" x14ac:dyDescent="0.3">
      <c r="A186" s="70"/>
      <c r="B186" s="71"/>
      <c r="C186" s="71"/>
      <c r="D186" s="71"/>
      <c r="E186" s="71"/>
      <c r="F186" s="71"/>
      <c r="G186" s="71"/>
      <c r="H186" s="71"/>
      <c r="I186" s="71"/>
      <c r="J186" s="71"/>
      <c r="K186" s="71"/>
      <c r="L186" s="72"/>
      <c r="M186" s="72"/>
      <c r="N186" s="72"/>
      <c r="O186" s="75"/>
      <c r="P186" s="71"/>
      <c r="AG186" s="74"/>
    </row>
    <row r="187" spans="1:33" ht="15.75" customHeight="1" thickBot="1" x14ac:dyDescent="0.3">
      <c r="A187" s="70"/>
      <c r="B187" s="71"/>
      <c r="C187" s="71"/>
      <c r="D187" s="71"/>
      <c r="E187" s="71"/>
      <c r="F187" s="71"/>
      <c r="G187" s="71"/>
      <c r="H187" s="71"/>
      <c r="I187" s="71"/>
      <c r="J187" s="71"/>
      <c r="K187" s="71"/>
      <c r="L187" s="72"/>
      <c r="M187" s="72"/>
      <c r="N187" s="72"/>
      <c r="O187" s="75"/>
      <c r="P187" s="71"/>
      <c r="AG187" s="74"/>
    </row>
    <row r="188" spans="1:33" ht="15.75" customHeight="1" thickBot="1" x14ac:dyDescent="0.3">
      <c r="A188" s="70"/>
      <c r="B188" s="71"/>
      <c r="C188" s="71"/>
      <c r="D188" s="71"/>
      <c r="E188" s="71"/>
      <c r="F188" s="71"/>
      <c r="G188" s="71"/>
      <c r="H188" s="71"/>
      <c r="I188" s="71"/>
      <c r="J188" s="71"/>
      <c r="K188" s="71"/>
      <c r="L188" s="72"/>
      <c r="M188" s="72"/>
      <c r="N188" s="72"/>
      <c r="O188" s="75"/>
      <c r="P188" s="71"/>
      <c r="AG188" s="74"/>
    </row>
    <row r="189" spans="1:33" ht="15.75" customHeight="1" thickBot="1" x14ac:dyDescent="0.3">
      <c r="A189" s="70"/>
      <c r="B189" s="71"/>
      <c r="C189" s="71"/>
      <c r="D189" s="71"/>
      <c r="E189" s="71"/>
      <c r="F189" s="71"/>
      <c r="G189" s="71"/>
      <c r="H189" s="71"/>
      <c r="I189" s="71"/>
      <c r="J189" s="71"/>
      <c r="K189" s="71"/>
      <c r="L189" s="72"/>
      <c r="M189" s="72"/>
      <c r="N189" s="72"/>
      <c r="O189" s="75"/>
      <c r="P189" s="71"/>
      <c r="AG189" s="74"/>
    </row>
    <row r="190" spans="1:33" ht="15.75" customHeight="1" thickBot="1" x14ac:dyDescent="0.3">
      <c r="A190" s="70"/>
      <c r="B190" s="71"/>
      <c r="C190" s="71"/>
      <c r="D190" s="71"/>
      <c r="E190" s="71"/>
      <c r="F190" s="71"/>
      <c r="G190" s="71"/>
      <c r="H190" s="71"/>
      <c r="I190" s="71"/>
      <c r="J190" s="71"/>
      <c r="K190" s="71"/>
      <c r="L190" s="72"/>
      <c r="M190" s="72"/>
      <c r="N190" s="72"/>
      <c r="O190" s="75"/>
      <c r="P190" s="71"/>
      <c r="AG190" s="74"/>
    </row>
    <row r="191" spans="1:33" ht="15.75" customHeight="1" thickBot="1" x14ac:dyDescent="0.3">
      <c r="A191" s="70"/>
      <c r="B191" s="71"/>
      <c r="C191" s="71"/>
      <c r="D191" s="71"/>
      <c r="E191" s="71"/>
      <c r="F191" s="71"/>
      <c r="G191" s="71"/>
      <c r="H191" s="71"/>
      <c r="I191" s="71"/>
      <c r="J191" s="71"/>
      <c r="K191" s="71"/>
      <c r="L191" s="72"/>
      <c r="M191" s="72"/>
      <c r="N191" s="72"/>
      <c r="O191" s="75"/>
      <c r="P191" s="71"/>
      <c r="AG191" s="74"/>
    </row>
    <row r="192" spans="1:33" ht="15.75" customHeight="1" thickBot="1" x14ac:dyDescent="0.3">
      <c r="A192" s="70"/>
      <c r="B192" s="71"/>
      <c r="C192" s="71"/>
      <c r="D192" s="71"/>
      <c r="E192" s="71"/>
      <c r="F192" s="71"/>
      <c r="G192" s="71"/>
      <c r="H192" s="71"/>
      <c r="I192" s="71"/>
      <c r="J192" s="71"/>
      <c r="K192" s="71"/>
      <c r="L192" s="72"/>
      <c r="M192" s="72"/>
      <c r="N192" s="72"/>
      <c r="O192" s="75"/>
      <c r="P192" s="71"/>
      <c r="AG192" s="74"/>
    </row>
    <row r="193" spans="1:33" ht="15.75" customHeight="1" thickBot="1" x14ac:dyDescent="0.3">
      <c r="A193" s="70"/>
      <c r="B193" s="71"/>
      <c r="C193" s="71"/>
      <c r="D193" s="71"/>
      <c r="E193" s="71"/>
      <c r="F193" s="71"/>
      <c r="G193" s="71"/>
      <c r="H193" s="71"/>
      <c r="I193" s="71"/>
      <c r="J193" s="71"/>
      <c r="K193" s="71"/>
      <c r="L193" s="72"/>
      <c r="M193" s="72"/>
      <c r="N193" s="72"/>
      <c r="O193" s="75"/>
      <c r="P193" s="71"/>
      <c r="AG193" s="74"/>
    </row>
    <row r="194" spans="1:33" ht="15.75" customHeight="1" thickBot="1" x14ac:dyDescent="0.3">
      <c r="A194" s="70"/>
      <c r="B194" s="71"/>
      <c r="C194" s="71"/>
      <c r="D194" s="71"/>
      <c r="E194" s="71"/>
      <c r="F194" s="71"/>
      <c r="G194" s="71"/>
      <c r="H194" s="71"/>
      <c r="I194" s="71"/>
      <c r="J194" s="71"/>
      <c r="K194" s="71"/>
      <c r="L194" s="72"/>
      <c r="M194" s="72"/>
      <c r="N194" s="72"/>
      <c r="O194" s="75"/>
      <c r="P194" s="71"/>
      <c r="AG194" s="74"/>
    </row>
    <row r="195" spans="1:33" ht="15.75" customHeight="1" thickBot="1" x14ac:dyDescent="0.3">
      <c r="A195" s="70"/>
      <c r="B195" s="71"/>
      <c r="C195" s="71"/>
      <c r="D195" s="71"/>
      <c r="E195" s="71"/>
      <c r="F195" s="71"/>
      <c r="G195" s="71"/>
      <c r="H195" s="71"/>
      <c r="I195" s="71"/>
      <c r="J195" s="71"/>
      <c r="K195" s="71"/>
      <c r="L195" s="72"/>
      <c r="M195" s="72"/>
      <c r="N195" s="72"/>
      <c r="O195" s="75"/>
      <c r="P195" s="71"/>
      <c r="AG195" s="74"/>
    </row>
    <row r="196" spans="1:33" ht="15.75" customHeight="1" thickBot="1" x14ac:dyDescent="0.3">
      <c r="A196" s="70"/>
      <c r="B196" s="71"/>
      <c r="C196" s="71"/>
      <c r="D196" s="71"/>
      <c r="E196" s="71"/>
      <c r="F196" s="71"/>
      <c r="G196" s="71"/>
      <c r="H196" s="71"/>
      <c r="I196" s="71"/>
      <c r="J196" s="71"/>
      <c r="K196" s="71"/>
      <c r="L196" s="72"/>
      <c r="M196" s="72"/>
      <c r="N196" s="72"/>
      <c r="O196" s="75"/>
      <c r="P196" s="71"/>
      <c r="AG196" s="74"/>
    </row>
    <row r="197" spans="1:33" ht="15.75" customHeight="1" thickBot="1" x14ac:dyDescent="0.3">
      <c r="A197" s="70"/>
      <c r="B197" s="71"/>
      <c r="C197" s="71"/>
      <c r="D197" s="71"/>
      <c r="E197" s="71"/>
      <c r="F197" s="71"/>
      <c r="G197" s="71"/>
      <c r="H197" s="71"/>
      <c r="I197" s="71"/>
      <c r="J197" s="71"/>
      <c r="K197" s="71"/>
      <c r="L197" s="72"/>
      <c r="M197" s="72"/>
      <c r="N197" s="72"/>
      <c r="O197" s="75"/>
      <c r="P197" s="71"/>
      <c r="AG197" s="74"/>
    </row>
    <row r="198" spans="1:33" ht="15.75" customHeight="1" thickBot="1" x14ac:dyDescent="0.3">
      <c r="A198" s="70"/>
      <c r="B198" s="71"/>
      <c r="C198" s="71"/>
      <c r="D198" s="71"/>
      <c r="E198" s="71"/>
      <c r="F198" s="71"/>
      <c r="G198" s="71"/>
      <c r="H198" s="71"/>
      <c r="I198" s="71"/>
      <c r="J198" s="71"/>
      <c r="K198" s="71"/>
      <c r="L198" s="72"/>
      <c r="M198" s="72"/>
      <c r="N198" s="72"/>
      <c r="O198" s="75"/>
      <c r="P198" s="71"/>
      <c r="AG198" s="74"/>
    </row>
    <row r="199" spans="1:33" ht="15.75" customHeight="1" thickBot="1" x14ac:dyDescent="0.3">
      <c r="A199" s="70"/>
      <c r="B199" s="71"/>
      <c r="C199" s="71"/>
      <c r="D199" s="71"/>
      <c r="E199" s="71"/>
      <c r="F199" s="71"/>
      <c r="G199" s="71"/>
      <c r="H199" s="71"/>
      <c r="I199" s="71"/>
      <c r="J199" s="71"/>
      <c r="K199" s="71"/>
      <c r="L199" s="72"/>
      <c r="M199" s="72"/>
      <c r="N199" s="72"/>
      <c r="O199" s="75"/>
      <c r="P199" s="71"/>
      <c r="AG199" s="74"/>
    </row>
    <row r="200" spans="1:33" ht="15.75" customHeight="1" thickBot="1" x14ac:dyDescent="0.3">
      <c r="A200" s="70"/>
      <c r="B200" s="71"/>
      <c r="C200" s="71"/>
      <c r="D200" s="71"/>
      <c r="E200" s="71"/>
      <c r="F200" s="71"/>
      <c r="G200" s="71"/>
      <c r="H200" s="71"/>
      <c r="I200" s="71"/>
      <c r="J200" s="71"/>
      <c r="K200" s="71"/>
      <c r="L200" s="72"/>
      <c r="M200" s="72"/>
      <c r="N200" s="72"/>
      <c r="O200" s="75"/>
      <c r="P200" s="71"/>
      <c r="AG200" s="74"/>
    </row>
    <row r="201" spans="1:33" ht="15.75" customHeight="1" thickBot="1" x14ac:dyDescent="0.3">
      <c r="A201" s="70"/>
      <c r="B201" s="71"/>
      <c r="C201" s="71"/>
      <c r="D201" s="71"/>
      <c r="E201" s="71"/>
      <c r="F201" s="71"/>
      <c r="G201" s="71"/>
      <c r="H201" s="71"/>
      <c r="I201" s="71"/>
      <c r="J201" s="71"/>
      <c r="K201" s="71"/>
      <c r="L201" s="72"/>
      <c r="M201" s="72"/>
      <c r="N201" s="72"/>
      <c r="O201" s="75"/>
      <c r="P201" s="71"/>
      <c r="AG201" s="74"/>
    </row>
    <row r="202" spans="1:33" ht="15.75" customHeight="1" thickBot="1" x14ac:dyDescent="0.3">
      <c r="A202" s="70"/>
      <c r="B202" s="71"/>
      <c r="C202" s="71"/>
      <c r="D202" s="71"/>
      <c r="E202" s="71"/>
      <c r="F202" s="71"/>
      <c r="G202" s="71"/>
      <c r="H202" s="71"/>
      <c r="I202" s="71"/>
      <c r="J202" s="71"/>
      <c r="K202" s="71"/>
      <c r="L202" s="72"/>
      <c r="M202" s="72"/>
      <c r="N202" s="72"/>
      <c r="O202" s="75"/>
      <c r="P202" s="71"/>
      <c r="AG202" s="74"/>
    </row>
    <row r="203" spans="1:33" ht="15.75" customHeight="1" thickBot="1" x14ac:dyDescent="0.3">
      <c r="A203" s="70"/>
      <c r="B203" s="71"/>
      <c r="C203" s="71"/>
      <c r="D203" s="71"/>
      <c r="E203" s="71"/>
      <c r="F203" s="71"/>
      <c r="G203" s="71"/>
      <c r="H203" s="71"/>
      <c r="I203" s="71"/>
      <c r="J203" s="71"/>
      <c r="K203" s="71"/>
      <c r="L203" s="72"/>
      <c r="M203" s="72"/>
      <c r="N203" s="72"/>
      <c r="O203" s="75"/>
      <c r="P203" s="71"/>
      <c r="AG203" s="74"/>
    </row>
    <row r="204" spans="1:33" ht="15.75" customHeight="1" thickBot="1" x14ac:dyDescent="0.3">
      <c r="A204" s="70"/>
      <c r="B204" s="71"/>
      <c r="C204" s="71"/>
      <c r="D204" s="71"/>
      <c r="E204" s="71"/>
      <c r="F204" s="71"/>
      <c r="G204" s="71"/>
      <c r="H204" s="71"/>
      <c r="I204" s="71"/>
      <c r="J204" s="71"/>
      <c r="K204" s="71"/>
      <c r="L204" s="72"/>
      <c r="M204" s="72"/>
      <c r="N204" s="72"/>
      <c r="O204" s="75"/>
      <c r="P204" s="71"/>
      <c r="AG204" s="74"/>
    </row>
    <row r="205" spans="1:33" ht="15.75" customHeight="1" thickBot="1" x14ac:dyDescent="0.3">
      <c r="A205" s="70"/>
      <c r="B205" s="71"/>
      <c r="C205" s="71"/>
      <c r="D205" s="71"/>
      <c r="E205" s="71"/>
      <c r="F205" s="71"/>
      <c r="G205" s="71"/>
      <c r="H205" s="71"/>
      <c r="I205" s="71"/>
      <c r="J205" s="71"/>
      <c r="K205" s="71"/>
      <c r="L205" s="72"/>
      <c r="M205" s="72"/>
      <c r="N205" s="72"/>
      <c r="O205" s="75"/>
      <c r="P205" s="71"/>
      <c r="AG205" s="74"/>
    </row>
    <row r="206" spans="1:33" ht="15.75" customHeight="1" thickBot="1" x14ac:dyDescent="0.3">
      <c r="A206" s="70"/>
      <c r="B206" s="71"/>
      <c r="C206" s="71"/>
      <c r="D206" s="71"/>
      <c r="E206" s="71"/>
      <c r="F206" s="71"/>
      <c r="G206" s="71"/>
      <c r="H206" s="71"/>
      <c r="I206" s="71"/>
      <c r="J206" s="71"/>
      <c r="K206" s="71"/>
      <c r="L206" s="72"/>
      <c r="M206" s="72"/>
      <c r="N206" s="72"/>
      <c r="O206" s="75"/>
      <c r="P206" s="71"/>
      <c r="AG206" s="74"/>
    </row>
    <row r="207" spans="1:33" ht="15.75" customHeight="1" thickBot="1" x14ac:dyDescent="0.3">
      <c r="A207" s="70"/>
      <c r="B207" s="71"/>
      <c r="C207" s="71"/>
      <c r="D207" s="71"/>
      <c r="E207" s="71"/>
      <c r="F207" s="71"/>
      <c r="G207" s="71"/>
      <c r="H207" s="71"/>
      <c r="I207" s="71"/>
      <c r="J207" s="71"/>
      <c r="K207" s="71"/>
      <c r="L207" s="72"/>
      <c r="M207" s="72"/>
      <c r="N207" s="72"/>
      <c r="O207" s="75"/>
      <c r="P207" s="71"/>
      <c r="AG207" s="74"/>
    </row>
    <row r="208" spans="1:33" ht="15.75" customHeight="1" thickBot="1" x14ac:dyDescent="0.3">
      <c r="A208" s="70"/>
      <c r="B208" s="71"/>
      <c r="C208" s="71"/>
      <c r="D208" s="71"/>
      <c r="E208" s="71"/>
      <c r="F208" s="71"/>
      <c r="G208" s="71"/>
      <c r="H208" s="71"/>
      <c r="I208" s="71"/>
      <c r="J208" s="71"/>
      <c r="K208" s="71"/>
      <c r="L208" s="72"/>
      <c r="M208" s="72"/>
      <c r="N208" s="72"/>
      <c r="O208" s="75"/>
      <c r="P208" s="71"/>
      <c r="AG208" s="74"/>
    </row>
    <row r="209" spans="1:33" ht="15.75" customHeight="1" thickBot="1" x14ac:dyDescent="0.3">
      <c r="A209" s="70"/>
      <c r="B209" s="71"/>
      <c r="C209" s="71"/>
      <c r="D209" s="71"/>
      <c r="E209" s="71"/>
      <c r="F209" s="71"/>
      <c r="G209" s="71"/>
      <c r="H209" s="71"/>
      <c r="I209" s="71"/>
      <c r="J209" s="71"/>
      <c r="K209" s="71"/>
      <c r="L209" s="72"/>
      <c r="M209" s="72"/>
      <c r="N209" s="72"/>
      <c r="O209" s="75"/>
      <c r="P209" s="71"/>
      <c r="AG209" s="74"/>
    </row>
    <row r="210" spans="1:33" ht="15.75" customHeight="1" thickBot="1" x14ac:dyDescent="0.3">
      <c r="A210" s="70"/>
      <c r="B210" s="71"/>
      <c r="C210" s="71"/>
      <c r="D210" s="71"/>
      <c r="E210" s="71"/>
      <c r="F210" s="71"/>
      <c r="G210" s="71"/>
      <c r="H210" s="71"/>
      <c r="I210" s="71"/>
      <c r="J210" s="71"/>
      <c r="K210" s="71"/>
      <c r="L210" s="72"/>
      <c r="M210" s="72"/>
      <c r="N210" s="72"/>
      <c r="O210" s="75"/>
      <c r="P210" s="71"/>
      <c r="AG210" s="74"/>
    </row>
    <row r="211" spans="1:33" ht="18" customHeight="1" thickBot="1" x14ac:dyDescent="0.3">
      <c r="A211" s="70"/>
      <c r="B211" s="71"/>
      <c r="C211" s="71"/>
      <c r="D211" s="71"/>
      <c r="E211" s="71"/>
      <c r="F211" s="71"/>
      <c r="G211" s="71"/>
      <c r="H211" s="71"/>
      <c r="I211" s="71"/>
      <c r="J211" s="71"/>
      <c r="K211" s="71"/>
      <c r="L211" s="72"/>
      <c r="M211" s="72"/>
      <c r="N211" s="72"/>
      <c r="O211" s="75"/>
      <c r="P211" s="71"/>
      <c r="AG211" s="74"/>
    </row>
    <row r="212" spans="1:33" ht="18" customHeight="1" thickBot="1" x14ac:dyDescent="0.3">
      <c r="A212" s="70"/>
      <c r="B212" s="71"/>
      <c r="C212" s="71"/>
      <c r="D212" s="71"/>
      <c r="E212" s="71"/>
      <c r="F212" s="71"/>
      <c r="G212" s="71"/>
      <c r="H212" s="71"/>
      <c r="I212" s="71"/>
      <c r="J212" s="71"/>
      <c r="K212" s="71"/>
      <c r="L212" s="72"/>
      <c r="M212" s="72"/>
      <c r="N212" s="72"/>
      <c r="O212" s="75"/>
      <c r="P212" s="71"/>
      <c r="AG212" s="74"/>
    </row>
    <row r="213" spans="1:33" ht="18" customHeight="1" thickBot="1" x14ac:dyDescent="0.3">
      <c r="A213" s="70"/>
      <c r="B213" s="71"/>
      <c r="C213" s="71"/>
      <c r="D213" s="71"/>
      <c r="E213" s="71"/>
      <c r="F213" s="71"/>
      <c r="G213" s="71"/>
      <c r="H213" s="71"/>
      <c r="I213" s="71"/>
      <c r="J213" s="71"/>
      <c r="K213" s="71"/>
      <c r="L213" s="72"/>
      <c r="M213" s="72"/>
      <c r="N213" s="72"/>
      <c r="O213" s="75"/>
      <c r="P213" s="71"/>
      <c r="AG213" s="74"/>
    </row>
    <row r="214" spans="1:33" ht="18" customHeight="1" x14ac:dyDescent="0.25">
      <c r="A214" s="74"/>
      <c r="B214" s="74"/>
      <c r="C214" s="74"/>
      <c r="D214" s="74"/>
      <c r="E214" s="74"/>
      <c r="F214" s="74"/>
      <c r="G214" s="74"/>
      <c r="H214" s="74"/>
      <c r="I214" s="74"/>
      <c r="J214" s="74"/>
      <c r="K214" s="74"/>
      <c r="L214" s="74"/>
      <c r="M214" s="74"/>
      <c r="N214" s="74"/>
      <c r="O214" s="74"/>
      <c r="P214" s="74"/>
      <c r="AG214" s="74"/>
    </row>
    <row r="215" spans="1:33" x14ac:dyDescent="0.25">
      <c r="A215" s="106" t="s">
        <v>380</v>
      </c>
      <c r="B215" s="105"/>
      <c r="C215" s="105"/>
      <c r="D215" s="105"/>
      <c r="E215" s="105"/>
      <c r="F215" s="105"/>
      <c r="G215" s="105"/>
      <c r="H215" s="105"/>
      <c r="I215" s="107"/>
      <c r="J215" s="73"/>
      <c r="K215" s="74"/>
      <c r="L215" s="74"/>
      <c r="M215" s="74"/>
      <c r="N215" s="74"/>
      <c r="O215" s="74"/>
      <c r="P215" s="74"/>
      <c r="Q215" s="74"/>
      <c r="R215" s="74"/>
    </row>
    <row r="216" spans="1:33" ht="24.75" customHeight="1" x14ac:dyDescent="0.25">
      <c r="A216" s="26" t="s">
        <v>58</v>
      </c>
      <c r="B216" s="13" t="s">
        <v>381</v>
      </c>
      <c r="C216" s="13" t="s">
        <v>63</v>
      </c>
      <c r="D216" s="25" t="s">
        <v>382</v>
      </c>
      <c r="E216" s="13" t="s">
        <v>61</v>
      </c>
      <c r="F216" s="13" t="s">
        <v>62</v>
      </c>
      <c r="G216" s="25" t="s">
        <v>383</v>
      </c>
      <c r="H216" s="25" t="s">
        <v>384</v>
      </c>
      <c r="I216" s="13" t="s">
        <v>385</v>
      </c>
      <c r="J216" s="101"/>
      <c r="K216" s="74"/>
      <c r="L216" s="74"/>
      <c r="M216" s="74"/>
      <c r="N216" s="74"/>
      <c r="O216" s="74"/>
      <c r="P216" s="74"/>
      <c r="Q216" s="74"/>
      <c r="R216" s="74"/>
    </row>
    <row r="217" spans="1:33" ht="15.75" customHeight="1" thickBot="1" x14ac:dyDescent="0.3">
      <c r="A217" s="64"/>
      <c r="B217" s="65"/>
      <c r="C217" s="65"/>
      <c r="D217" s="65"/>
      <c r="E217" s="76"/>
      <c r="F217" s="14" t="s">
        <v>8</v>
      </c>
      <c r="G217" s="14">
        <f>SUM(G218:G317)</f>
        <v>0</v>
      </c>
      <c r="H217" s="14">
        <f>SUM(H218:H317)</f>
        <v>0</v>
      </c>
      <c r="I217" s="67"/>
      <c r="S217" s="74"/>
      <c r="T217" s="74"/>
      <c r="U217" s="74"/>
      <c r="V217" s="74"/>
      <c r="W217" s="74"/>
      <c r="X217" s="74"/>
      <c r="Y217" s="74"/>
      <c r="Z217" s="74"/>
    </row>
    <row r="218" spans="1:33" ht="15.75" customHeight="1" thickBot="1" x14ac:dyDescent="0.3">
      <c r="A218" s="70"/>
      <c r="B218" s="71"/>
      <c r="C218" s="71"/>
      <c r="D218" s="71"/>
      <c r="E218" s="71"/>
      <c r="F218" s="71"/>
      <c r="G218" s="71"/>
      <c r="H218" s="71"/>
      <c r="I218" s="71"/>
      <c r="J218" s="74"/>
      <c r="K218" s="74"/>
      <c r="L218" s="74"/>
      <c r="M218" s="74"/>
      <c r="N218" s="74"/>
      <c r="O218" s="74"/>
      <c r="P218" s="74"/>
      <c r="Q218" s="74"/>
      <c r="R218" s="74"/>
    </row>
    <row r="219" spans="1:33" ht="15.75" customHeight="1" thickBot="1" x14ac:dyDescent="0.3">
      <c r="A219" s="70"/>
      <c r="B219" s="71"/>
      <c r="C219" s="71"/>
      <c r="D219" s="71"/>
      <c r="E219" s="71"/>
      <c r="F219" s="71"/>
      <c r="G219" s="71"/>
      <c r="H219" s="71"/>
      <c r="I219" s="71"/>
      <c r="J219" s="74"/>
      <c r="K219" s="74"/>
      <c r="L219" s="74"/>
      <c r="M219" s="74"/>
      <c r="N219" s="74"/>
      <c r="O219" s="74"/>
      <c r="P219" s="74"/>
      <c r="Q219" s="74"/>
      <c r="R219" s="74"/>
    </row>
    <row r="220" spans="1:33" ht="15.75" customHeight="1" thickBot="1" x14ac:dyDescent="0.3">
      <c r="A220" s="70"/>
      <c r="B220" s="71"/>
      <c r="C220" s="71"/>
      <c r="D220" s="71"/>
      <c r="E220" s="71"/>
      <c r="F220" s="71"/>
      <c r="G220" s="71"/>
      <c r="H220" s="71"/>
      <c r="I220" s="71"/>
    </row>
    <row r="221" spans="1:33" ht="15.75" customHeight="1" thickBot="1" x14ac:dyDescent="0.3">
      <c r="A221" s="70"/>
      <c r="B221" s="71"/>
      <c r="C221" s="71"/>
      <c r="D221" s="71"/>
      <c r="E221" s="71"/>
      <c r="F221" s="71"/>
      <c r="G221" s="71"/>
      <c r="H221" s="71"/>
      <c r="I221" s="71"/>
    </row>
    <row r="222" spans="1:33" ht="15.75" customHeight="1" thickBot="1" x14ac:dyDescent="0.3">
      <c r="A222" s="70"/>
      <c r="B222" s="71"/>
      <c r="C222" s="71"/>
      <c r="D222" s="71"/>
      <c r="E222" s="71"/>
      <c r="F222" s="71"/>
      <c r="G222" s="71"/>
      <c r="H222" s="71"/>
      <c r="I222" s="71"/>
    </row>
    <row r="223" spans="1:33" ht="15.75" customHeight="1" thickBot="1" x14ac:dyDescent="0.3">
      <c r="A223" s="70"/>
      <c r="B223" s="71"/>
      <c r="C223" s="71"/>
      <c r="D223" s="71"/>
      <c r="E223" s="71"/>
      <c r="F223" s="71"/>
      <c r="G223" s="71"/>
      <c r="H223" s="71"/>
      <c r="I223" s="71"/>
    </row>
    <row r="224" spans="1:33" ht="15.75" customHeight="1" thickBot="1" x14ac:dyDescent="0.3">
      <c r="A224" s="70"/>
      <c r="B224" s="71"/>
      <c r="C224" s="71"/>
      <c r="D224" s="71"/>
      <c r="E224" s="71"/>
      <c r="F224" s="71"/>
      <c r="G224" s="71"/>
      <c r="H224" s="71"/>
      <c r="I224" s="71"/>
    </row>
    <row r="225" spans="1:9" ht="15.75" customHeight="1" thickBot="1" x14ac:dyDescent="0.3">
      <c r="A225" s="70"/>
      <c r="B225" s="71"/>
      <c r="C225" s="71"/>
      <c r="D225" s="71"/>
      <c r="E225" s="71"/>
      <c r="F225" s="71"/>
      <c r="G225" s="71"/>
      <c r="H225" s="71"/>
      <c r="I225" s="71"/>
    </row>
    <row r="226" spans="1:9" ht="15.75" customHeight="1" thickBot="1" x14ac:dyDescent="0.3">
      <c r="A226" s="70"/>
      <c r="B226" s="71"/>
      <c r="C226" s="71"/>
      <c r="D226" s="71"/>
      <c r="E226" s="71"/>
      <c r="F226" s="71"/>
      <c r="G226" s="71"/>
      <c r="H226" s="71"/>
      <c r="I226" s="71"/>
    </row>
    <row r="227" spans="1:9" ht="15.75" customHeight="1" thickBot="1" x14ac:dyDescent="0.3">
      <c r="A227" s="70"/>
      <c r="B227" s="71"/>
      <c r="C227" s="71"/>
      <c r="D227" s="71"/>
      <c r="E227" s="71"/>
      <c r="F227" s="71"/>
      <c r="G227" s="71"/>
      <c r="H227" s="71"/>
      <c r="I227" s="71"/>
    </row>
    <row r="228" spans="1:9" ht="15.75" customHeight="1" thickBot="1" x14ac:dyDescent="0.3">
      <c r="A228" s="70"/>
      <c r="B228" s="71"/>
      <c r="C228" s="71"/>
      <c r="D228" s="71"/>
      <c r="E228" s="71"/>
      <c r="F228" s="71"/>
      <c r="G228" s="71"/>
      <c r="H228" s="71"/>
      <c r="I228" s="71"/>
    </row>
    <row r="229" spans="1:9" ht="15.75" customHeight="1" thickBot="1" x14ac:dyDescent="0.3">
      <c r="A229" s="70"/>
      <c r="B229" s="71"/>
      <c r="C229" s="71"/>
      <c r="D229" s="71"/>
      <c r="E229" s="71"/>
      <c r="F229" s="71"/>
      <c r="G229" s="71"/>
      <c r="H229" s="71"/>
      <c r="I229" s="71"/>
    </row>
    <row r="230" spans="1:9" ht="15.75" customHeight="1" thickBot="1" x14ac:dyDescent="0.3">
      <c r="A230" s="70"/>
      <c r="B230" s="71"/>
      <c r="C230" s="71"/>
      <c r="D230" s="71"/>
      <c r="E230" s="71"/>
      <c r="F230" s="71"/>
      <c r="G230" s="71"/>
      <c r="H230" s="71"/>
      <c r="I230" s="71"/>
    </row>
    <row r="231" spans="1:9" ht="15.75" customHeight="1" thickBot="1" x14ac:dyDescent="0.3">
      <c r="A231" s="70"/>
      <c r="B231" s="71"/>
      <c r="C231" s="71"/>
      <c r="D231" s="71"/>
      <c r="E231" s="71"/>
      <c r="F231" s="71"/>
      <c r="G231" s="71"/>
      <c r="H231" s="71"/>
      <c r="I231" s="71"/>
    </row>
    <row r="232" spans="1:9" ht="15.75" customHeight="1" thickBot="1" x14ac:dyDescent="0.3">
      <c r="A232" s="70"/>
      <c r="B232" s="71"/>
      <c r="C232" s="71"/>
      <c r="D232" s="71"/>
      <c r="E232" s="71"/>
      <c r="F232" s="71"/>
      <c r="G232" s="71"/>
      <c r="H232" s="71"/>
      <c r="I232" s="71"/>
    </row>
    <row r="233" spans="1:9" ht="15.75" customHeight="1" thickBot="1" x14ac:dyDescent="0.3">
      <c r="A233" s="70"/>
      <c r="B233" s="71"/>
      <c r="C233" s="71"/>
      <c r="D233" s="71"/>
      <c r="E233" s="71"/>
      <c r="F233" s="71"/>
      <c r="G233" s="71"/>
      <c r="H233" s="71"/>
      <c r="I233" s="71"/>
    </row>
    <row r="234" spans="1:9" ht="15.75" customHeight="1" thickBot="1" x14ac:dyDescent="0.3">
      <c r="A234" s="70"/>
      <c r="B234" s="71"/>
      <c r="C234" s="71"/>
      <c r="D234" s="71"/>
      <c r="E234" s="71"/>
      <c r="F234" s="71"/>
      <c r="G234" s="71"/>
      <c r="H234" s="71"/>
      <c r="I234" s="71"/>
    </row>
    <row r="235" spans="1:9" ht="15.75" customHeight="1" thickBot="1" x14ac:dyDescent="0.3">
      <c r="A235" s="70"/>
      <c r="B235" s="71"/>
      <c r="C235" s="71"/>
      <c r="D235" s="71"/>
      <c r="E235" s="71"/>
      <c r="F235" s="71"/>
      <c r="G235" s="71"/>
      <c r="H235" s="71"/>
      <c r="I235" s="71"/>
    </row>
    <row r="236" spans="1:9" ht="15.75" customHeight="1" thickBot="1" x14ac:dyDescent="0.3">
      <c r="A236" s="70"/>
      <c r="B236" s="71"/>
      <c r="C236" s="71"/>
      <c r="D236" s="71"/>
      <c r="E236" s="71"/>
      <c r="F236" s="71"/>
      <c r="G236" s="71"/>
      <c r="H236" s="71"/>
      <c r="I236" s="71"/>
    </row>
    <row r="237" spans="1:9" ht="15.75" customHeight="1" thickBot="1" x14ac:dyDescent="0.3">
      <c r="A237" s="70"/>
      <c r="B237" s="71"/>
      <c r="C237" s="71"/>
      <c r="D237" s="71"/>
      <c r="E237" s="71"/>
      <c r="F237" s="71"/>
      <c r="G237" s="71"/>
      <c r="H237" s="71"/>
      <c r="I237" s="71"/>
    </row>
    <row r="238" spans="1:9" ht="15.75" customHeight="1" thickBot="1" x14ac:dyDescent="0.3">
      <c r="A238" s="70"/>
      <c r="B238" s="71"/>
      <c r="C238" s="71"/>
      <c r="D238" s="71"/>
      <c r="E238" s="71"/>
      <c r="F238" s="71"/>
      <c r="G238" s="71"/>
      <c r="H238" s="71"/>
      <c r="I238" s="71"/>
    </row>
    <row r="239" spans="1:9" ht="15.75" customHeight="1" thickBot="1" x14ac:dyDescent="0.3">
      <c r="A239" s="70"/>
      <c r="B239" s="71"/>
      <c r="C239" s="71"/>
      <c r="D239" s="71"/>
      <c r="E239" s="71"/>
      <c r="F239" s="71"/>
      <c r="G239" s="71"/>
      <c r="H239" s="71"/>
      <c r="I239" s="71"/>
    </row>
    <row r="240" spans="1:9" ht="15.75" customHeight="1" thickBot="1" x14ac:dyDescent="0.3">
      <c r="A240" s="70"/>
      <c r="B240" s="71"/>
      <c r="C240" s="71"/>
      <c r="D240" s="71"/>
      <c r="E240" s="71"/>
      <c r="F240" s="71"/>
      <c r="G240" s="71"/>
      <c r="H240" s="71"/>
      <c r="I240" s="71"/>
    </row>
    <row r="241" spans="1:9" ht="15.75" customHeight="1" thickBot="1" x14ac:dyDescent="0.3">
      <c r="A241" s="70"/>
      <c r="B241" s="71"/>
      <c r="C241" s="71"/>
      <c r="D241" s="71"/>
      <c r="E241" s="71"/>
      <c r="F241" s="71"/>
      <c r="G241" s="71"/>
      <c r="H241" s="71"/>
      <c r="I241" s="71"/>
    </row>
    <row r="242" spans="1:9" ht="15.75" customHeight="1" thickBot="1" x14ac:dyDescent="0.3">
      <c r="A242" s="70"/>
      <c r="B242" s="71"/>
      <c r="C242" s="71"/>
      <c r="D242" s="71"/>
      <c r="E242" s="71"/>
      <c r="F242" s="71"/>
      <c r="G242" s="71"/>
      <c r="H242" s="71"/>
      <c r="I242" s="71"/>
    </row>
    <row r="243" spans="1:9" ht="15.75" customHeight="1" thickBot="1" x14ac:dyDescent="0.3">
      <c r="A243" s="70"/>
      <c r="B243" s="71"/>
      <c r="C243" s="71"/>
      <c r="D243" s="71"/>
      <c r="E243" s="71"/>
      <c r="F243" s="71"/>
      <c r="G243" s="71"/>
      <c r="H243" s="71"/>
      <c r="I243" s="71"/>
    </row>
    <row r="244" spans="1:9" ht="15.75" customHeight="1" thickBot="1" x14ac:dyDescent="0.3">
      <c r="A244" s="70"/>
      <c r="B244" s="71"/>
      <c r="C244" s="71"/>
      <c r="D244" s="71"/>
      <c r="E244" s="71"/>
      <c r="F244" s="71"/>
      <c r="G244" s="71"/>
      <c r="H244" s="71"/>
      <c r="I244" s="71"/>
    </row>
    <row r="245" spans="1:9" ht="15.75" customHeight="1" thickBot="1" x14ac:dyDescent="0.3">
      <c r="A245" s="70"/>
      <c r="B245" s="71"/>
      <c r="C245" s="71"/>
      <c r="D245" s="71"/>
      <c r="E245" s="71"/>
      <c r="F245" s="71"/>
      <c r="G245" s="71"/>
      <c r="H245" s="71"/>
      <c r="I245" s="71"/>
    </row>
    <row r="246" spans="1:9" ht="15.75" customHeight="1" thickBot="1" x14ac:dyDescent="0.3">
      <c r="A246" s="70"/>
      <c r="B246" s="71"/>
      <c r="C246" s="71"/>
      <c r="D246" s="71"/>
      <c r="E246" s="71"/>
      <c r="F246" s="71"/>
      <c r="G246" s="71"/>
      <c r="H246" s="71"/>
      <c r="I246" s="71"/>
    </row>
    <row r="247" spans="1:9" ht="15.75" customHeight="1" thickBot="1" x14ac:dyDescent="0.3">
      <c r="A247" s="70"/>
      <c r="B247" s="71"/>
      <c r="C247" s="71"/>
      <c r="D247" s="71"/>
      <c r="E247" s="71"/>
      <c r="F247" s="71"/>
      <c r="G247" s="71"/>
      <c r="H247" s="71"/>
      <c r="I247" s="71"/>
    </row>
    <row r="248" spans="1:9" ht="15.75" customHeight="1" thickBot="1" x14ac:dyDescent="0.3">
      <c r="A248" s="70"/>
      <c r="B248" s="71"/>
      <c r="C248" s="71"/>
      <c r="D248" s="71"/>
      <c r="E248" s="71"/>
      <c r="F248" s="71"/>
      <c r="G248" s="71"/>
      <c r="H248" s="71"/>
      <c r="I248" s="71"/>
    </row>
    <row r="249" spans="1:9" ht="15.75" customHeight="1" thickBot="1" x14ac:dyDescent="0.3">
      <c r="A249" s="70"/>
      <c r="B249" s="71"/>
      <c r="C249" s="71"/>
      <c r="D249" s="71"/>
      <c r="E249" s="71"/>
      <c r="F249" s="71"/>
      <c r="G249" s="71"/>
      <c r="H249" s="71"/>
      <c r="I249" s="71"/>
    </row>
    <row r="250" spans="1:9" ht="15.75" customHeight="1" thickBot="1" x14ac:dyDescent="0.3">
      <c r="A250" s="70"/>
      <c r="B250" s="71"/>
      <c r="C250" s="71"/>
      <c r="D250" s="71"/>
      <c r="E250" s="71"/>
      <c r="F250" s="71"/>
      <c r="G250" s="71"/>
      <c r="H250" s="71"/>
      <c r="I250" s="71"/>
    </row>
    <row r="251" spans="1:9" ht="15.75" customHeight="1" thickBot="1" x14ac:dyDescent="0.3">
      <c r="A251" s="70"/>
      <c r="B251" s="71"/>
      <c r="C251" s="71"/>
      <c r="D251" s="71"/>
      <c r="E251" s="71"/>
      <c r="F251" s="71"/>
      <c r="G251" s="71"/>
      <c r="H251" s="71"/>
      <c r="I251" s="71"/>
    </row>
    <row r="252" spans="1:9" ht="15.75" customHeight="1" thickBot="1" x14ac:dyDescent="0.3">
      <c r="A252" s="70"/>
      <c r="B252" s="71"/>
      <c r="C252" s="71"/>
      <c r="D252" s="71"/>
      <c r="E252" s="71"/>
      <c r="F252" s="71"/>
      <c r="G252" s="71"/>
      <c r="H252" s="71"/>
      <c r="I252" s="71"/>
    </row>
    <row r="253" spans="1:9" ht="15.75" customHeight="1" thickBot="1" x14ac:dyDescent="0.3">
      <c r="A253" s="70"/>
      <c r="B253" s="71"/>
      <c r="C253" s="71"/>
      <c r="D253" s="71"/>
      <c r="E253" s="71"/>
      <c r="F253" s="71"/>
      <c r="G253" s="71"/>
      <c r="H253" s="71"/>
      <c r="I253" s="71"/>
    </row>
    <row r="254" spans="1:9" ht="15.75" customHeight="1" thickBot="1" x14ac:dyDescent="0.3">
      <c r="A254" s="70"/>
      <c r="B254" s="71"/>
      <c r="C254" s="71"/>
      <c r="D254" s="71"/>
      <c r="E254" s="71"/>
      <c r="F254" s="71"/>
      <c r="G254" s="71"/>
      <c r="H254" s="71"/>
      <c r="I254" s="71"/>
    </row>
    <row r="255" spans="1:9" ht="15.75" customHeight="1" thickBot="1" x14ac:dyDescent="0.3">
      <c r="A255" s="70"/>
      <c r="B255" s="71"/>
      <c r="C255" s="71"/>
      <c r="D255" s="71"/>
      <c r="E255" s="71"/>
      <c r="F255" s="71"/>
      <c r="G255" s="71"/>
      <c r="H255" s="71"/>
      <c r="I255" s="71"/>
    </row>
    <row r="256" spans="1:9" ht="15.75" customHeight="1" thickBot="1" x14ac:dyDescent="0.3">
      <c r="A256" s="70"/>
      <c r="B256" s="71"/>
      <c r="C256" s="71"/>
      <c r="D256" s="71"/>
      <c r="E256" s="71"/>
      <c r="F256" s="71"/>
      <c r="G256" s="71"/>
      <c r="H256" s="71"/>
      <c r="I256" s="71"/>
    </row>
    <row r="257" spans="1:9" ht="15.75" customHeight="1" thickBot="1" x14ac:dyDescent="0.3">
      <c r="A257" s="70"/>
      <c r="B257" s="71"/>
      <c r="C257" s="71"/>
      <c r="D257" s="71"/>
      <c r="E257" s="71"/>
      <c r="F257" s="71"/>
      <c r="G257" s="71"/>
      <c r="H257" s="71"/>
      <c r="I257" s="71"/>
    </row>
    <row r="258" spans="1:9" ht="15.75" customHeight="1" thickBot="1" x14ac:dyDescent="0.3">
      <c r="A258" s="70"/>
      <c r="B258" s="71"/>
      <c r="C258" s="71"/>
      <c r="D258" s="71"/>
      <c r="E258" s="71"/>
      <c r="F258" s="71"/>
      <c r="G258" s="71"/>
      <c r="H258" s="71"/>
      <c r="I258" s="71"/>
    </row>
    <row r="259" spans="1:9" ht="15.75" customHeight="1" thickBot="1" x14ac:dyDescent="0.3">
      <c r="A259" s="70"/>
      <c r="B259" s="71"/>
      <c r="C259" s="71"/>
      <c r="D259" s="71"/>
      <c r="E259" s="71"/>
      <c r="F259" s="71"/>
      <c r="G259" s="71"/>
      <c r="H259" s="71"/>
      <c r="I259" s="71"/>
    </row>
    <row r="260" spans="1:9" ht="15.75" customHeight="1" thickBot="1" x14ac:dyDescent="0.3">
      <c r="A260" s="70"/>
      <c r="B260" s="71"/>
      <c r="C260" s="71"/>
      <c r="D260" s="71"/>
      <c r="E260" s="71"/>
      <c r="F260" s="71"/>
      <c r="G260" s="71"/>
      <c r="H260" s="71"/>
      <c r="I260" s="71"/>
    </row>
    <row r="261" spans="1:9" ht="15.75" customHeight="1" thickBot="1" x14ac:dyDescent="0.3">
      <c r="A261" s="70"/>
      <c r="B261" s="71"/>
      <c r="C261" s="71"/>
      <c r="D261" s="71"/>
      <c r="E261" s="71"/>
      <c r="F261" s="71"/>
      <c r="G261" s="71"/>
      <c r="H261" s="71"/>
      <c r="I261" s="71"/>
    </row>
    <row r="262" spans="1:9" ht="15.75" customHeight="1" thickBot="1" x14ac:dyDescent="0.3">
      <c r="A262" s="70"/>
      <c r="B262" s="71"/>
      <c r="C262" s="71"/>
      <c r="D262" s="71"/>
      <c r="E262" s="71"/>
      <c r="F262" s="71"/>
      <c r="G262" s="71"/>
      <c r="H262" s="71"/>
      <c r="I262" s="71"/>
    </row>
    <row r="263" spans="1:9" ht="15.75" customHeight="1" thickBot="1" x14ac:dyDescent="0.3">
      <c r="A263" s="70"/>
      <c r="B263" s="71"/>
      <c r="C263" s="71"/>
      <c r="D263" s="71"/>
      <c r="E263" s="71"/>
      <c r="F263" s="71"/>
      <c r="G263" s="71"/>
      <c r="H263" s="71"/>
      <c r="I263" s="71"/>
    </row>
    <row r="264" spans="1:9" ht="15.75" customHeight="1" thickBot="1" x14ac:dyDescent="0.3">
      <c r="A264" s="70"/>
      <c r="B264" s="71"/>
      <c r="C264" s="71"/>
      <c r="D264" s="71"/>
      <c r="E264" s="71"/>
      <c r="F264" s="71"/>
      <c r="G264" s="71"/>
      <c r="H264" s="71"/>
      <c r="I264" s="71"/>
    </row>
    <row r="265" spans="1:9" ht="15.75" customHeight="1" thickBot="1" x14ac:dyDescent="0.3">
      <c r="A265" s="70"/>
      <c r="B265" s="71"/>
      <c r="C265" s="71"/>
      <c r="D265" s="71"/>
      <c r="E265" s="71"/>
      <c r="F265" s="71"/>
      <c r="G265" s="71"/>
      <c r="H265" s="71"/>
      <c r="I265" s="71"/>
    </row>
    <row r="266" spans="1:9" ht="15.75" customHeight="1" thickBot="1" x14ac:dyDescent="0.3">
      <c r="A266" s="70"/>
      <c r="B266" s="71"/>
      <c r="C266" s="71"/>
      <c r="D266" s="71"/>
      <c r="E266" s="71"/>
      <c r="F266" s="71"/>
      <c r="G266" s="71"/>
      <c r="H266" s="71"/>
      <c r="I266" s="71"/>
    </row>
    <row r="267" spans="1:9" ht="15.75" customHeight="1" thickBot="1" x14ac:dyDescent="0.3">
      <c r="A267" s="70"/>
      <c r="B267" s="71"/>
      <c r="C267" s="71"/>
      <c r="D267" s="71"/>
      <c r="E267" s="71"/>
      <c r="F267" s="71"/>
      <c r="G267" s="71"/>
      <c r="H267" s="71"/>
      <c r="I267" s="71"/>
    </row>
    <row r="268" spans="1:9" ht="15.75" customHeight="1" thickBot="1" x14ac:dyDescent="0.3">
      <c r="A268" s="70"/>
      <c r="B268" s="71"/>
      <c r="C268" s="71"/>
      <c r="D268" s="71"/>
      <c r="E268" s="71"/>
      <c r="F268" s="71"/>
      <c r="G268" s="71"/>
      <c r="H268" s="71"/>
      <c r="I268" s="71"/>
    </row>
    <row r="269" spans="1:9" ht="15.75" customHeight="1" thickBot="1" x14ac:dyDescent="0.3">
      <c r="A269" s="70"/>
      <c r="B269" s="71"/>
      <c r="C269" s="71"/>
      <c r="D269" s="71"/>
      <c r="E269" s="71"/>
      <c r="F269" s="71"/>
      <c r="G269" s="71"/>
      <c r="H269" s="71"/>
      <c r="I269" s="71"/>
    </row>
    <row r="270" spans="1:9" ht="15.75" customHeight="1" thickBot="1" x14ac:dyDescent="0.3">
      <c r="A270" s="70"/>
      <c r="B270" s="71"/>
      <c r="C270" s="71"/>
      <c r="D270" s="71"/>
      <c r="E270" s="71"/>
      <c r="F270" s="71"/>
      <c r="G270" s="71"/>
      <c r="H270" s="71"/>
      <c r="I270" s="71"/>
    </row>
    <row r="271" spans="1:9" ht="15.75" customHeight="1" thickBot="1" x14ac:dyDescent="0.3">
      <c r="A271" s="70"/>
      <c r="B271" s="71"/>
      <c r="C271" s="71"/>
      <c r="D271" s="71"/>
      <c r="E271" s="71"/>
      <c r="F271" s="71"/>
      <c r="G271" s="71"/>
      <c r="H271" s="71"/>
      <c r="I271" s="71"/>
    </row>
    <row r="272" spans="1:9" ht="15.75" customHeight="1" thickBot="1" x14ac:dyDescent="0.3">
      <c r="A272" s="70"/>
      <c r="B272" s="71"/>
      <c r="C272" s="71"/>
      <c r="D272" s="71"/>
      <c r="E272" s="71"/>
      <c r="F272" s="71"/>
      <c r="G272" s="71"/>
      <c r="H272" s="71"/>
      <c r="I272" s="71"/>
    </row>
    <row r="273" spans="1:9" ht="15.75" customHeight="1" thickBot="1" x14ac:dyDescent="0.3">
      <c r="A273" s="70"/>
      <c r="B273" s="71"/>
      <c r="C273" s="71"/>
      <c r="D273" s="71"/>
      <c r="E273" s="71"/>
      <c r="F273" s="71"/>
      <c r="G273" s="71"/>
      <c r="H273" s="71"/>
      <c r="I273" s="71"/>
    </row>
    <row r="274" spans="1:9" ht="15.75" customHeight="1" thickBot="1" x14ac:dyDescent="0.3">
      <c r="A274" s="70"/>
      <c r="B274" s="71"/>
      <c r="C274" s="71"/>
      <c r="D274" s="71"/>
      <c r="E274" s="71"/>
      <c r="F274" s="71"/>
      <c r="G274" s="71"/>
      <c r="H274" s="71"/>
      <c r="I274" s="71"/>
    </row>
    <row r="275" spans="1:9" ht="15.75" customHeight="1" thickBot="1" x14ac:dyDescent="0.3">
      <c r="A275" s="70"/>
      <c r="B275" s="71"/>
      <c r="C275" s="71"/>
      <c r="D275" s="71"/>
      <c r="E275" s="71"/>
      <c r="F275" s="71"/>
      <c r="G275" s="71"/>
      <c r="H275" s="71"/>
      <c r="I275" s="71"/>
    </row>
    <row r="276" spans="1:9" ht="15.75" customHeight="1" thickBot="1" x14ac:dyDescent="0.3">
      <c r="A276" s="70"/>
      <c r="B276" s="71"/>
      <c r="C276" s="71"/>
      <c r="D276" s="71"/>
      <c r="E276" s="71"/>
      <c r="F276" s="71"/>
      <c r="G276" s="71"/>
      <c r="H276" s="71"/>
      <c r="I276" s="71"/>
    </row>
    <row r="277" spans="1:9" ht="15.75" customHeight="1" thickBot="1" x14ac:dyDescent="0.3">
      <c r="A277" s="70"/>
      <c r="B277" s="71"/>
      <c r="C277" s="71"/>
      <c r="D277" s="71"/>
      <c r="E277" s="71"/>
      <c r="F277" s="71"/>
      <c r="G277" s="71"/>
      <c r="H277" s="71"/>
      <c r="I277" s="71"/>
    </row>
    <row r="278" spans="1:9" ht="15.75" customHeight="1" thickBot="1" x14ac:dyDescent="0.3">
      <c r="A278" s="70"/>
      <c r="B278" s="71"/>
      <c r="C278" s="71"/>
      <c r="D278" s="71"/>
      <c r="E278" s="71"/>
      <c r="F278" s="71"/>
      <c r="G278" s="71"/>
      <c r="H278" s="71"/>
      <c r="I278" s="71"/>
    </row>
    <row r="279" spans="1:9" ht="15.75" customHeight="1" thickBot="1" x14ac:dyDescent="0.3">
      <c r="A279" s="70"/>
      <c r="B279" s="71"/>
      <c r="C279" s="71"/>
      <c r="D279" s="71"/>
      <c r="E279" s="71"/>
      <c r="F279" s="71"/>
      <c r="G279" s="71"/>
      <c r="H279" s="71"/>
      <c r="I279" s="71"/>
    </row>
    <row r="280" spans="1:9" ht="15.75" customHeight="1" thickBot="1" x14ac:dyDescent="0.3">
      <c r="A280" s="70"/>
      <c r="B280" s="71"/>
      <c r="C280" s="71"/>
      <c r="D280" s="71"/>
      <c r="E280" s="71"/>
      <c r="F280" s="71"/>
      <c r="G280" s="71"/>
      <c r="H280" s="71"/>
      <c r="I280" s="71"/>
    </row>
    <row r="281" spans="1:9" ht="15.75" customHeight="1" thickBot="1" x14ac:dyDescent="0.3">
      <c r="A281" s="70"/>
      <c r="B281" s="71"/>
      <c r="C281" s="71"/>
      <c r="D281" s="71"/>
      <c r="E281" s="71"/>
      <c r="F281" s="71"/>
      <c r="G281" s="71"/>
      <c r="H281" s="71"/>
      <c r="I281" s="71"/>
    </row>
    <row r="282" spans="1:9" ht="15.75" customHeight="1" thickBot="1" x14ac:dyDescent="0.3">
      <c r="A282" s="70"/>
      <c r="B282" s="71"/>
      <c r="C282" s="71"/>
      <c r="D282" s="71"/>
      <c r="E282" s="71"/>
      <c r="F282" s="71"/>
      <c r="G282" s="71"/>
      <c r="H282" s="71"/>
      <c r="I282" s="71"/>
    </row>
    <row r="283" spans="1:9" ht="15.75" customHeight="1" thickBot="1" x14ac:dyDescent="0.3">
      <c r="A283" s="70"/>
      <c r="B283" s="71"/>
      <c r="C283" s="71"/>
      <c r="D283" s="71"/>
      <c r="E283" s="71"/>
      <c r="F283" s="71"/>
      <c r="G283" s="71"/>
      <c r="H283" s="71"/>
      <c r="I283" s="71"/>
    </row>
    <row r="284" spans="1:9" ht="15.75" customHeight="1" thickBot="1" x14ac:dyDescent="0.3">
      <c r="A284" s="70"/>
      <c r="B284" s="71"/>
      <c r="C284" s="71"/>
      <c r="D284" s="71"/>
      <c r="E284" s="71"/>
      <c r="F284" s="71"/>
      <c r="G284" s="71"/>
      <c r="H284" s="71"/>
      <c r="I284" s="71"/>
    </row>
    <row r="285" spans="1:9" ht="15.75" customHeight="1" thickBot="1" x14ac:dyDescent="0.3">
      <c r="A285" s="70"/>
      <c r="B285" s="71"/>
      <c r="C285" s="71"/>
      <c r="D285" s="71"/>
      <c r="E285" s="71"/>
      <c r="F285" s="71"/>
      <c r="G285" s="71"/>
      <c r="H285" s="71"/>
      <c r="I285" s="71"/>
    </row>
    <row r="286" spans="1:9" ht="15.75" customHeight="1" thickBot="1" x14ac:dyDescent="0.3">
      <c r="A286" s="70"/>
      <c r="B286" s="71"/>
      <c r="C286" s="71"/>
      <c r="D286" s="71"/>
      <c r="E286" s="71"/>
      <c r="F286" s="71"/>
      <c r="G286" s="71"/>
      <c r="H286" s="71"/>
      <c r="I286" s="71"/>
    </row>
    <row r="287" spans="1:9" ht="15.75" customHeight="1" thickBot="1" x14ac:dyDescent="0.3">
      <c r="A287" s="70"/>
      <c r="B287" s="71"/>
      <c r="C287" s="71"/>
      <c r="D287" s="71"/>
      <c r="E287" s="71"/>
      <c r="F287" s="71"/>
      <c r="G287" s="71"/>
      <c r="H287" s="71"/>
      <c r="I287" s="71"/>
    </row>
    <row r="288" spans="1:9" ht="15.75" customHeight="1" thickBot="1" x14ac:dyDescent="0.3">
      <c r="A288" s="70"/>
      <c r="B288" s="71"/>
      <c r="C288" s="71"/>
      <c r="D288" s="71"/>
      <c r="E288" s="71"/>
      <c r="F288" s="71"/>
      <c r="G288" s="71"/>
      <c r="H288" s="71"/>
      <c r="I288" s="71"/>
    </row>
    <row r="289" spans="1:9" ht="15.75" customHeight="1" thickBot="1" x14ac:dyDescent="0.3">
      <c r="A289" s="70"/>
      <c r="B289" s="71"/>
      <c r="C289" s="71"/>
      <c r="D289" s="71"/>
      <c r="E289" s="71"/>
      <c r="F289" s="71"/>
      <c r="G289" s="71"/>
      <c r="H289" s="71"/>
      <c r="I289" s="71"/>
    </row>
    <row r="290" spans="1:9" ht="15.75" customHeight="1" thickBot="1" x14ac:dyDescent="0.3">
      <c r="A290" s="70"/>
      <c r="B290" s="71"/>
      <c r="C290" s="71"/>
      <c r="D290" s="71"/>
      <c r="E290" s="71"/>
      <c r="F290" s="71"/>
      <c r="G290" s="71"/>
      <c r="H290" s="71"/>
      <c r="I290" s="71"/>
    </row>
    <row r="291" spans="1:9" ht="15.75" customHeight="1" thickBot="1" x14ac:dyDescent="0.3">
      <c r="A291" s="70"/>
      <c r="B291" s="71"/>
      <c r="C291" s="71"/>
      <c r="D291" s="71"/>
      <c r="E291" s="71"/>
      <c r="F291" s="71"/>
      <c r="G291" s="71"/>
      <c r="H291" s="71"/>
      <c r="I291" s="71"/>
    </row>
    <row r="292" spans="1:9" ht="15.75" customHeight="1" thickBot="1" x14ac:dyDescent="0.3">
      <c r="A292" s="70"/>
      <c r="B292" s="71"/>
      <c r="C292" s="71"/>
      <c r="D292" s="71"/>
      <c r="E292" s="71"/>
      <c r="F292" s="71"/>
      <c r="G292" s="71"/>
      <c r="H292" s="71"/>
      <c r="I292" s="71"/>
    </row>
    <row r="293" spans="1:9" ht="15.75" customHeight="1" thickBot="1" x14ac:dyDescent="0.3">
      <c r="A293" s="70"/>
      <c r="B293" s="71"/>
      <c r="C293" s="71"/>
      <c r="D293" s="71"/>
      <c r="E293" s="71"/>
      <c r="F293" s="71"/>
      <c r="G293" s="71"/>
      <c r="H293" s="71"/>
      <c r="I293" s="71"/>
    </row>
    <row r="294" spans="1:9" ht="15.75" customHeight="1" thickBot="1" x14ac:dyDescent="0.3">
      <c r="A294" s="70"/>
      <c r="B294" s="71"/>
      <c r="C294" s="71"/>
      <c r="D294" s="71"/>
      <c r="E294" s="71"/>
      <c r="F294" s="71"/>
      <c r="G294" s="71"/>
      <c r="H294" s="71"/>
      <c r="I294" s="71"/>
    </row>
    <row r="295" spans="1:9" ht="15.75" customHeight="1" thickBot="1" x14ac:dyDescent="0.3">
      <c r="A295" s="70"/>
      <c r="B295" s="71"/>
      <c r="C295" s="71"/>
      <c r="D295" s="71"/>
      <c r="E295" s="71"/>
      <c r="F295" s="71"/>
      <c r="G295" s="71"/>
      <c r="H295" s="71"/>
      <c r="I295" s="71"/>
    </row>
    <row r="296" spans="1:9" ht="15.75" customHeight="1" thickBot="1" x14ac:dyDescent="0.3">
      <c r="A296" s="70"/>
      <c r="B296" s="71"/>
      <c r="C296" s="71"/>
      <c r="D296" s="71"/>
      <c r="E296" s="71"/>
      <c r="F296" s="71"/>
      <c r="G296" s="71"/>
      <c r="H296" s="71"/>
      <c r="I296" s="71"/>
    </row>
    <row r="297" spans="1:9" ht="15.75" customHeight="1" thickBot="1" x14ac:dyDescent="0.3">
      <c r="A297" s="70"/>
      <c r="B297" s="71"/>
      <c r="C297" s="71"/>
      <c r="D297" s="71"/>
      <c r="E297" s="71"/>
      <c r="F297" s="71"/>
      <c r="G297" s="71"/>
      <c r="H297" s="71"/>
      <c r="I297" s="71"/>
    </row>
    <row r="298" spans="1:9" ht="15.75" customHeight="1" thickBot="1" x14ac:dyDescent="0.3">
      <c r="A298" s="70"/>
      <c r="B298" s="71"/>
      <c r="C298" s="71"/>
      <c r="D298" s="71"/>
      <c r="E298" s="71"/>
      <c r="F298" s="71"/>
      <c r="G298" s="71"/>
      <c r="H298" s="71"/>
      <c r="I298" s="71"/>
    </row>
    <row r="299" spans="1:9" ht="15.75" customHeight="1" thickBot="1" x14ac:dyDescent="0.3">
      <c r="A299" s="70"/>
      <c r="B299" s="71"/>
      <c r="C299" s="71"/>
      <c r="D299" s="71"/>
      <c r="E299" s="71"/>
      <c r="F299" s="71"/>
      <c r="G299" s="71"/>
      <c r="H299" s="71"/>
      <c r="I299" s="71"/>
    </row>
    <row r="300" spans="1:9" ht="15.75" customHeight="1" thickBot="1" x14ac:dyDescent="0.3">
      <c r="A300" s="70"/>
      <c r="B300" s="71"/>
      <c r="C300" s="71"/>
      <c r="D300" s="71"/>
      <c r="E300" s="71"/>
      <c r="F300" s="71"/>
      <c r="G300" s="71"/>
      <c r="H300" s="71"/>
      <c r="I300" s="71"/>
    </row>
    <row r="301" spans="1:9" ht="15.75" customHeight="1" thickBot="1" x14ac:dyDescent="0.3">
      <c r="A301" s="70"/>
      <c r="B301" s="71"/>
      <c r="C301" s="71"/>
      <c r="D301" s="71"/>
      <c r="E301" s="71"/>
      <c r="F301" s="71"/>
      <c r="G301" s="71"/>
      <c r="H301" s="71"/>
      <c r="I301" s="71"/>
    </row>
    <row r="302" spans="1:9" ht="15.75" customHeight="1" thickBot="1" x14ac:dyDescent="0.3">
      <c r="A302" s="70"/>
      <c r="B302" s="71"/>
      <c r="C302" s="71"/>
      <c r="D302" s="71"/>
      <c r="E302" s="71"/>
      <c r="F302" s="71"/>
      <c r="G302" s="71"/>
      <c r="H302" s="71"/>
      <c r="I302" s="71"/>
    </row>
    <row r="303" spans="1:9" ht="15.75" customHeight="1" thickBot="1" x14ac:dyDescent="0.3">
      <c r="A303" s="70"/>
      <c r="B303" s="71"/>
      <c r="C303" s="71"/>
      <c r="D303" s="71"/>
      <c r="E303" s="71"/>
      <c r="F303" s="71"/>
      <c r="G303" s="71"/>
      <c r="H303" s="71"/>
      <c r="I303" s="71"/>
    </row>
    <row r="304" spans="1:9" ht="15.75" customHeight="1" thickBot="1" x14ac:dyDescent="0.3">
      <c r="A304" s="70"/>
      <c r="B304" s="71"/>
      <c r="C304" s="71"/>
      <c r="D304" s="71"/>
      <c r="E304" s="71"/>
      <c r="F304" s="71"/>
      <c r="G304" s="71"/>
      <c r="H304" s="71"/>
      <c r="I304" s="71"/>
    </row>
    <row r="305" spans="1:9" ht="15.75" customHeight="1" thickBot="1" x14ac:dyDescent="0.3">
      <c r="A305" s="70"/>
      <c r="B305" s="71"/>
      <c r="C305" s="71"/>
      <c r="D305" s="71"/>
      <c r="E305" s="71"/>
      <c r="F305" s="71"/>
      <c r="G305" s="71"/>
      <c r="H305" s="71"/>
      <c r="I305" s="71"/>
    </row>
    <row r="306" spans="1:9" ht="15.75" customHeight="1" thickBot="1" x14ac:dyDescent="0.3">
      <c r="A306" s="70"/>
      <c r="B306" s="71"/>
      <c r="C306" s="71"/>
      <c r="D306" s="71"/>
      <c r="E306" s="71"/>
      <c r="F306" s="71"/>
      <c r="G306" s="71"/>
      <c r="H306" s="71"/>
      <c r="I306" s="71"/>
    </row>
    <row r="307" spans="1:9" ht="15.75" customHeight="1" thickBot="1" x14ac:dyDescent="0.3">
      <c r="A307" s="70"/>
      <c r="B307" s="71"/>
      <c r="C307" s="71"/>
      <c r="D307" s="71"/>
      <c r="E307" s="71"/>
      <c r="F307" s="71"/>
      <c r="G307" s="71"/>
      <c r="H307" s="71"/>
      <c r="I307" s="71"/>
    </row>
    <row r="308" spans="1:9" ht="15.75" customHeight="1" thickBot="1" x14ac:dyDescent="0.3">
      <c r="A308" s="70"/>
      <c r="B308" s="71"/>
      <c r="C308" s="71"/>
      <c r="D308" s="71"/>
      <c r="E308" s="71"/>
      <c r="F308" s="71"/>
      <c r="G308" s="71"/>
      <c r="H308" s="71"/>
      <c r="I308" s="71"/>
    </row>
    <row r="309" spans="1:9" ht="15.75" customHeight="1" thickBot="1" x14ac:dyDescent="0.3">
      <c r="A309" s="70"/>
      <c r="B309" s="71"/>
      <c r="C309" s="71"/>
      <c r="D309" s="71"/>
      <c r="E309" s="71"/>
      <c r="F309" s="71"/>
      <c r="G309" s="71"/>
      <c r="H309" s="71"/>
      <c r="I309" s="71"/>
    </row>
    <row r="310" spans="1:9" ht="15.75" customHeight="1" thickBot="1" x14ac:dyDescent="0.3">
      <c r="A310" s="70"/>
      <c r="B310" s="71"/>
      <c r="C310" s="71"/>
      <c r="D310" s="71"/>
      <c r="E310" s="71"/>
      <c r="F310" s="71"/>
      <c r="G310" s="71"/>
      <c r="H310" s="71"/>
      <c r="I310" s="71"/>
    </row>
    <row r="311" spans="1:9" ht="15.75" customHeight="1" thickBot="1" x14ac:dyDescent="0.3">
      <c r="A311" s="70"/>
      <c r="B311" s="71"/>
      <c r="C311" s="71"/>
      <c r="D311" s="71"/>
      <c r="E311" s="71"/>
      <c r="F311" s="71"/>
      <c r="G311" s="71"/>
      <c r="H311" s="71"/>
      <c r="I311" s="71"/>
    </row>
    <row r="312" spans="1:9" ht="15.75" customHeight="1" thickBot="1" x14ac:dyDescent="0.3">
      <c r="A312" s="70"/>
      <c r="B312" s="71"/>
      <c r="C312" s="71"/>
      <c r="D312" s="71"/>
      <c r="E312" s="71"/>
      <c r="F312" s="71"/>
      <c r="G312" s="71"/>
      <c r="H312" s="71"/>
      <c r="I312" s="71"/>
    </row>
    <row r="313" spans="1:9" ht="15.75" customHeight="1" thickBot="1" x14ac:dyDescent="0.3">
      <c r="A313" s="70"/>
      <c r="B313" s="71"/>
      <c r="C313" s="71"/>
      <c r="D313" s="71"/>
      <c r="E313" s="71"/>
      <c r="F313" s="71"/>
      <c r="G313" s="71"/>
      <c r="H313" s="71"/>
      <c r="I313" s="71"/>
    </row>
    <row r="314" spans="1:9" ht="15.75" customHeight="1" thickBot="1" x14ac:dyDescent="0.3">
      <c r="A314" s="70"/>
      <c r="B314" s="71"/>
      <c r="C314" s="71"/>
      <c r="D314" s="71"/>
      <c r="E314" s="71"/>
      <c r="F314" s="71"/>
      <c r="G314" s="71"/>
      <c r="H314" s="71"/>
      <c r="I314" s="71"/>
    </row>
    <row r="315" spans="1:9" ht="15.75" customHeight="1" thickBot="1" x14ac:dyDescent="0.3">
      <c r="A315" s="70"/>
      <c r="B315" s="71"/>
      <c r="C315" s="71"/>
      <c r="D315" s="71"/>
      <c r="E315" s="71"/>
      <c r="F315" s="71"/>
      <c r="G315" s="71"/>
      <c r="H315" s="71"/>
      <c r="I315" s="71"/>
    </row>
    <row r="316" spans="1:9" ht="15.75" customHeight="1" thickBot="1" x14ac:dyDescent="0.3">
      <c r="A316" s="70"/>
      <c r="B316" s="71"/>
      <c r="C316" s="71"/>
      <c r="D316" s="71"/>
      <c r="E316" s="71"/>
      <c r="F316" s="71"/>
      <c r="G316" s="71"/>
      <c r="H316" s="71"/>
      <c r="I316" s="71"/>
    </row>
    <row r="317" spans="1:9" ht="15.75" customHeight="1" thickBot="1" x14ac:dyDescent="0.3">
      <c r="A317" s="70"/>
      <c r="B317" s="71"/>
      <c r="C317" s="71"/>
      <c r="D317" s="71"/>
      <c r="E317" s="71"/>
      <c r="F317" s="71"/>
      <c r="G317" s="71"/>
      <c r="H317" s="71"/>
      <c r="I317" s="71"/>
    </row>
  </sheetData>
  <mergeCells count="4">
    <mergeCell ref="A215:I215"/>
    <mergeCell ref="A1:Q1"/>
    <mergeCell ref="A111:P111"/>
    <mergeCell ref="A7:R7"/>
  </mergeCells>
  <dataValidations count="5">
    <dataValidation type="list" showInputMessage="1" showErrorMessage="1" sqref="I218:I317" xr:uid="{00000000-0002-0000-0100-000000000000}">
      <formula1>YN</formula1>
    </dataValidation>
    <dataValidation type="list" showInputMessage="1" showErrorMessage="1" sqref="P113:P214 R9:R109" xr:uid="{00000000-0002-0000-0100-000001000000}">
      <formula1>CalculationMethod</formula1>
    </dataValidation>
    <dataValidation type="list" showInputMessage="1" showErrorMessage="1" sqref="C218:C317 E114:E214 F10:F109" xr:uid="{00000000-0002-0000-0100-000002000000}">
      <formula1>Country</formula1>
    </dataValidation>
    <dataValidation type="list" showInputMessage="1" showErrorMessage="1" sqref="C114:C214 D10:D109 E218:E317" xr:uid="{00000000-0002-0000-0100-000003000000}">
      <formula1>Currency</formula1>
    </dataValidation>
    <dataValidation type="list" showInputMessage="1" showErrorMessage="1" sqref="C10:C109" xr:uid="{00000000-0002-0000-0100-000004000000}">
      <formula1>TypeOfCredit</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248"/>
  <sheetViews>
    <sheetView workbookViewId="0">
      <selection sqref="A1:XFD1048576"/>
    </sheetView>
  </sheetViews>
  <sheetFormatPr defaultColWidth="8.85546875" defaultRowHeight="15" x14ac:dyDescent="0.25"/>
  <cols>
    <col min="1" max="1" width="12.42578125" style="78" bestFit="1" customWidth="1"/>
    <col min="2" max="2" width="36.42578125" style="78" bestFit="1" customWidth="1"/>
    <col min="3" max="3" width="6.42578125" style="78" bestFit="1" customWidth="1"/>
    <col min="4" max="4" width="5.5703125" style="78" bestFit="1" customWidth="1"/>
    <col min="5" max="5" width="4.85546875" style="78" bestFit="1" customWidth="1"/>
    <col min="6" max="6" width="6.5703125" style="78" bestFit="1" customWidth="1"/>
    <col min="7" max="7" width="8.85546875" style="78" customWidth="1"/>
    <col min="8" max="8" width="5.5703125" style="78" bestFit="1" customWidth="1"/>
    <col min="9" max="12" width="8.85546875" style="78" customWidth="1"/>
    <col min="13" max="16384" width="8.85546875" style="78"/>
  </cols>
  <sheetData>
    <row r="1" spans="1:11" x14ac:dyDescent="0.25">
      <c r="A1" s="117" t="s">
        <v>386</v>
      </c>
      <c r="B1" s="118"/>
      <c r="C1" s="79"/>
      <c r="D1" s="79"/>
      <c r="E1" s="80"/>
      <c r="F1" s="79"/>
      <c r="G1" s="81"/>
      <c r="H1" s="82" t="s">
        <v>387</v>
      </c>
    </row>
    <row r="2" spans="1:11" x14ac:dyDescent="0.25">
      <c r="A2" s="81"/>
      <c r="B2" s="81"/>
      <c r="C2" s="83"/>
      <c r="D2" s="80"/>
      <c r="E2" s="80"/>
      <c r="F2" s="80"/>
      <c r="G2" s="81"/>
      <c r="H2" s="81"/>
    </row>
    <row r="3" spans="1:11" x14ac:dyDescent="0.25">
      <c r="A3" s="77" t="s">
        <v>2</v>
      </c>
      <c r="B3" s="84"/>
      <c r="C3" s="83"/>
      <c r="D3" s="80"/>
      <c r="E3" s="80"/>
      <c r="F3" s="80"/>
      <c r="G3" s="81"/>
      <c r="H3" s="81"/>
    </row>
    <row r="4" spans="1:11" x14ac:dyDescent="0.25">
      <c r="A4" s="77" t="s">
        <v>3</v>
      </c>
      <c r="B4" s="84"/>
      <c r="C4" s="83"/>
      <c r="D4" s="80"/>
      <c r="E4" s="80"/>
      <c r="F4" s="80"/>
      <c r="G4" s="81"/>
      <c r="H4" s="81"/>
    </row>
    <row r="5" spans="1:11" x14ac:dyDescent="0.25">
      <c r="A5" s="77" t="s">
        <v>4</v>
      </c>
      <c r="B5" s="84"/>
      <c r="C5" s="83"/>
      <c r="D5" s="80"/>
      <c r="E5" s="80"/>
      <c r="F5" s="80"/>
      <c r="G5" s="81"/>
      <c r="H5" s="81"/>
    </row>
    <row r="6" spans="1:11" x14ac:dyDescent="0.25">
      <c r="A6" s="85"/>
      <c r="B6" s="85"/>
      <c r="C6" s="86"/>
      <c r="D6" s="87"/>
      <c r="E6" s="87"/>
      <c r="F6" s="87"/>
      <c r="G6" s="85"/>
      <c r="H6" s="85"/>
    </row>
    <row r="7" spans="1:11" x14ac:dyDescent="0.25">
      <c r="A7" s="115" t="s">
        <v>388</v>
      </c>
      <c r="B7" s="105"/>
      <c r="C7" s="105"/>
      <c r="D7" s="105"/>
      <c r="E7" s="105"/>
      <c r="F7" s="105"/>
      <c r="G7" s="105"/>
      <c r="H7" s="107"/>
    </row>
    <row r="8" spans="1:11" x14ac:dyDescent="0.25">
      <c r="A8" s="121" t="s">
        <v>58</v>
      </c>
      <c r="B8" s="115" t="s">
        <v>389</v>
      </c>
      <c r="C8" s="115" t="s">
        <v>61</v>
      </c>
      <c r="D8" s="105"/>
      <c r="E8" s="105"/>
      <c r="F8" s="107"/>
      <c r="G8" s="119"/>
      <c r="H8" s="105"/>
    </row>
    <row r="9" spans="1:11" x14ac:dyDescent="0.25">
      <c r="A9" s="116"/>
      <c r="B9" s="116"/>
      <c r="C9" s="88" t="s">
        <v>78</v>
      </c>
      <c r="D9" s="88" t="s">
        <v>390</v>
      </c>
      <c r="E9" s="88" t="s">
        <v>391</v>
      </c>
      <c r="F9" s="88" t="s">
        <v>392</v>
      </c>
      <c r="G9" s="123" t="s">
        <v>8</v>
      </c>
      <c r="H9" s="105"/>
    </row>
    <row r="10" spans="1:11" x14ac:dyDescent="0.25">
      <c r="A10" s="91" t="s">
        <v>393</v>
      </c>
      <c r="B10" s="92" t="s">
        <v>17</v>
      </c>
      <c r="C10" s="92"/>
      <c r="D10" s="92"/>
      <c r="E10" s="92"/>
      <c r="F10" s="92"/>
      <c r="G10" s="93">
        <f>SUM(C10:F10)</f>
        <v>0</v>
      </c>
      <c r="H10" s="120">
        <f>G10+G11</f>
        <v>0</v>
      </c>
      <c r="I10" s="94"/>
      <c r="J10" s="94"/>
      <c r="K10" s="94"/>
    </row>
    <row r="11" spans="1:11" x14ac:dyDescent="0.25">
      <c r="A11" s="91" t="s">
        <v>100</v>
      </c>
      <c r="B11" s="92" t="s">
        <v>26</v>
      </c>
      <c r="C11" s="92"/>
      <c r="D11" s="92"/>
      <c r="E11" s="92"/>
      <c r="F11" s="92"/>
      <c r="G11" s="93">
        <f>SUM(C11:F11)</f>
        <v>0</v>
      </c>
      <c r="H11" s="116"/>
      <c r="I11" s="94"/>
      <c r="J11" s="94"/>
    </row>
    <row r="12" spans="1:11" x14ac:dyDescent="0.25">
      <c r="I12" s="94"/>
      <c r="J12" s="94"/>
    </row>
    <row r="13" spans="1:11" x14ac:dyDescent="0.25">
      <c r="I13" s="94"/>
      <c r="J13" s="94"/>
    </row>
    <row r="14" spans="1:11" x14ac:dyDescent="0.25">
      <c r="A14" s="115" t="s">
        <v>394</v>
      </c>
      <c r="B14" s="105"/>
      <c r="C14" s="107"/>
    </row>
    <row r="15" spans="1:11" x14ac:dyDescent="0.25">
      <c r="A15" s="88" t="s">
        <v>58</v>
      </c>
      <c r="B15" s="88" t="s">
        <v>395</v>
      </c>
      <c r="C15" s="88" t="s">
        <v>10</v>
      </c>
    </row>
    <row r="16" spans="1:11" ht="15.75" customHeight="1" thickBot="1" x14ac:dyDescent="0.3">
      <c r="A16" s="93" t="s">
        <v>8</v>
      </c>
      <c r="B16" s="93"/>
      <c r="C16" s="93">
        <f>SUM(C17:C36)</f>
        <v>0</v>
      </c>
      <c r="D16" s="94"/>
    </row>
    <row r="17" spans="1:3" ht="15.75" customHeight="1" thickBot="1" x14ac:dyDescent="0.3">
      <c r="A17" s="95"/>
      <c r="B17" s="96"/>
      <c r="C17" s="96"/>
    </row>
    <row r="18" spans="1:3" ht="15.75" customHeight="1" thickBot="1" x14ac:dyDescent="0.3">
      <c r="A18" s="95"/>
      <c r="B18" s="96"/>
      <c r="C18" s="96"/>
    </row>
    <row r="19" spans="1:3" ht="15.75" customHeight="1" thickBot="1" x14ac:dyDescent="0.3">
      <c r="A19" s="95"/>
      <c r="B19" s="96"/>
      <c r="C19" s="96"/>
    </row>
    <row r="20" spans="1:3" ht="15.75" customHeight="1" thickBot="1" x14ac:dyDescent="0.3">
      <c r="A20" s="95"/>
      <c r="B20" s="96"/>
      <c r="C20" s="96"/>
    </row>
    <row r="21" spans="1:3" ht="15.75" customHeight="1" thickBot="1" x14ac:dyDescent="0.3">
      <c r="A21" s="95"/>
      <c r="B21" s="96"/>
      <c r="C21" s="96"/>
    </row>
    <row r="22" spans="1:3" ht="15.75" customHeight="1" thickBot="1" x14ac:dyDescent="0.3">
      <c r="A22" s="95"/>
      <c r="B22" s="96"/>
      <c r="C22" s="96"/>
    </row>
    <row r="23" spans="1:3" ht="15.75" customHeight="1" thickBot="1" x14ac:dyDescent="0.3">
      <c r="A23" s="95"/>
      <c r="B23" s="96"/>
      <c r="C23" s="96"/>
    </row>
    <row r="24" spans="1:3" ht="15.75" customHeight="1" thickBot="1" x14ac:dyDescent="0.3">
      <c r="A24" s="95"/>
      <c r="B24" s="96"/>
      <c r="C24" s="96"/>
    </row>
    <row r="25" spans="1:3" ht="15.75" customHeight="1" thickBot="1" x14ac:dyDescent="0.3">
      <c r="A25" s="95"/>
      <c r="B25" s="96"/>
      <c r="C25" s="96"/>
    </row>
    <row r="26" spans="1:3" ht="15.75" customHeight="1" thickBot="1" x14ac:dyDescent="0.3">
      <c r="A26" s="95"/>
      <c r="B26" s="96"/>
      <c r="C26" s="96"/>
    </row>
    <row r="27" spans="1:3" ht="15.75" customHeight="1" thickBot="1" x14ac:dyDescent="0.3">
      <c r="A27" s="95"/>
      <c r="B27" s="96"/>
      <c r="C27" s="96"/>
    </row>
    <row r="28" spans="1:3" ht="15.75" customHeight="1" thickBot="1" x14ac:dyDescent="0.3">
      <c r="A28" s="95"/>
      <c r="B28" s="96"/>
      <c r="C28" s="96"/>
    </row>
    <row r="29" spans="1:3" ht="15.75" customHeight="1" thickBot="1" x14ac:dyDescent="0.3">
      <c r="A29" s="95"/>
      <c r="B29" s="96"/>
      <c r="C29" s="96"/>
    </row>
    <row r="30" spans="1:3" ht="15.75" customHeight="1" thickBot="1" x14ac:dyDescent="0.3">
      <c r="A30" s="95"/>
      <c r="B30" s="96"/>
      <c r="C30" s="96"/>
    </row>
    <row r="31" spans="1:3" ht="15.75" customHeight="1" thickBot="1" x14ac:dyDescent="0.3">
      <c r="A31" s="95"/>
      <c r="B31" s="96"/>
      <c r="C31" s="96"/>
    </row>
    <row r="32" spans="1:3" ht="15.75" customHeight="1" thickBot="1" x14ac:dyDescent="0.3">
      <c r="A32" s="95"/>
      <c r="B32" s="96"/>
      <c r="C32" s="96"/>
    </row>
    <row r="33" spans="1:6" ht="15.75" customHeight="1" thickBot="1" x14ac:dyDescent="0.3">
      <c r="A33" s="95"/>
      <c r="B33" s="96"/>
      <c r="C33" s="96"/>
    </row>
    <row r="34" spans="1:6" ht="15.75" customHeight="1" thickBot="1" x14ac:dyDescent="0.3">
      <c r="A34" s="95"/>
      <c r="B34" s="96"/>
      <c r="C34" s="96"/>
    </row>
    <row r="35" spans="1:6" ht="15.75" customHeight="1" thickBot="1" x14ac:dyDescent="0.3">
      <c r="A35" s="95"/>
      <c r="B35" s="96"/>
      <c r="C35" s="96"/>
    </row>
    <row r="36" spans="1:6" ht="15.75" customHeight="1" thickBot="1" x14ac:dyDescent="0.3">
      <c r="A36" s="95"/>
      <c r="B36" s="96"/>
      <c r="C36" s="96"/>
    </row>
    <row r="37" spans="1:6" x14ac:dyDescent="0.25">
      <c r="A37" s="97"/>
      <c r="B37" s="97"/>
      <c r="C37" s="98"/>
      <c r="E37" s="94"/>
      <c r="F37" s="94"/>
    </row>
    <row r="38" spans="1:6" x14ac:dyDescent="0.25">
      <c r="A38" s="115" t="s">
        <v>396</v>
      </c>
      <c r="B38" s="105"/>
      <c r="C38" s="107"/>
    </row>
    <row r="39" spans="1:6" x14ac:dyDescent="0.25">
      <c r="A39" s="88" t="s">
        <v>58</v>
      </c>
      <c r="B39" s="88" t="s">
        <v>395</v>
      </c>
      <c r="C39" s="88" t="s">
        <v>10</v>
      </c>
    </row>
    <row r="40" spans="1:6" ht="15.75" customHeight="1" thickBot="1" x14ac:dyDescent="0.3">
      <c r="A40" s="93" t="s">
        <v>8</v>
      </c>
      <c r="B40" s="93"/>
      <c r="C40" s="93">
        <f>SUM(C41:C60)</f>
        <v>0</v>
      </c>
    </row>
    <row r="41" spans="1:6" ht="15.75" customHeight="1" thickBot="1" x14ac:dyDescent="0.3">
      <c r="A41" s="95"/>
      <c r="B41" s="96"/>
      <c r="C41" s="96"/>
    </row>
    <row r="42" spans="1:6" ht="15.75" customHeight="1" thickBot="1" x14ac:dyDescent="0.3">
      <c r="A42" s="95"/>
      <c r="B42" s="96"/>
      <c r="C42" s="96"/>
    </row>
    <row r="43" spans="1:6" ht="15.75" customHeight="1" thickBot="1" x14ac:dyDescent="0.3">
      <c r="A43" s="95"/>
      <c r="B43" s="96"/>
      <c r="C43" s="96"/>
    </row>
    <row r="44" spans="1:6" ht="15.75" customHeight="1" thickBot="1" x14ac:dyDescent="0.3">
      <c r="A44" s="95"/>
      <c r="B44" s="96"/>
      <c r="C44" s="96"/>
    </row>
    <row r="45" spans="1:6" ht="15.75" customHeight="1" thickBot="1" x14ac:dyDescent="0.3">
      <c r="A45" s="95"/>
      <c r="B45" s="96"/>
      <c r="C45" s="96"/>
    </row>
    <row r="46" spans="1:6" ht="15.75" customHeight="1" thickBot="1" x14ac:dyDescent="0.3">
      <c r="A46" s="95"/>
      <c r="B46" s="96"/>
      <c r="C46" s="96"/>
    </row>
    <row r="47" spans="1:6" ht="15.75" customHeight="1" thickBot="1" x14ac:dyDescent="0.3">
      <c r="A47" s="95"/>
      <c r="B47" s="96"/>
      <c r="C47" s="96"/>
    </row>
    <row r="48" spans="1:6" ht="15.75" customHeight="1" thickBot="1" x14ac:dyDescent="0.3">
      <c r="A48" s="95"/>
      <c r="B48" s="96"/>
      <c r="C48" s="96"/>
    </row>
    <row r="49" spans="1:5" ht="15.75" customHeight="1" thickBot="1" x14ac:dyDescent="0.3">
      <c r="A49" s="95"/>
      <c r="B49" s="96"/>
      <c r="C49" s="96"/>
    </row>
    <row r="50" spans="1:5" ht="15.75" customHeight="1" thickBot="1" x14ac:dyDescent="0.3">
      <c r="A50" s="95"/>
      <c r="B50" s="96"/>
      <c r="C50" s="96"/>
    </row>
    <row r="51" spans="1:5" ht="15.75" customHeight="1" thickBot="1" x14ac:dyDescent="0.3">
      <c r="A51" s="95"/>
      <c r="B51" s="96"/>
      <c r="C51" s="96"/>
    </row>
    <row r="52" spans="1:5" ht="15.75" customHeight="1" thickBot="1" x14ac:dyDescent="0.3">
      <c r="A52" s="95"/>
      <c r="B52" s="96"/>
      <c r="C52" s="96"/>
    </row>
    <row r="53" spans="1:5" ht="15.75" customHeight="1" thickBot="1" x14ac:dyDescent="0.3">
      <c r="A53" s="95"/>
      <c r="B53" s="96"/>
      <c r="C53" s="96"/>
    </row>
    <row r="54" spans="1:5" ht="15.75" customHeight="1" thickBot="1" x14ac:dyDescent="0.3">
      <c r="A54" s="95"/>
      <c r="B54" s="96"/>
      <c r="C54" s="96"/>
    </row>
    <row r="55" spans="1:5" ht="15.75" customHeight="1" thickBot="1" x14ac:dyDescent="0.3">
      <c r="A55" s="95"/>
      <c r="B55" s="96"/>
      <c r="C55" s="96"/>
    </row>
    <row r="56" spans="1:5" ht="15.75" customHeight="1" thickBot="1" x14ac:dyDescent="0.3">
      <c r="A56" s="95"/>
      <c r="B56" s="96"/>
      <c r="C56" s="96"/>
    </row>
    <row r="57" spans="1:5" ht="15.75" customHeight="1" thickBot="1" x14ac:dyDescent="0.3">
      <c r="A57" s="95"/>
      <c r="B57" s="96"/>
      <c r="C57" s="96"/>
    </row>
    <row r="58" spans="1:5" ht="15.75" customHeight="1" thickBot="1" x14ac:dyDescent="0.3">
      <c r="A58" s="95"/>
      <c r="B58" s="96"/>
      <c r="C58" s="96"/>
    </row>
    <row r="59" spans="1:5" ht="15.75" customHeight="1" thickBot="1" x14ac:dyDescent="0.3">
      <c r="A59" s="95"/>
      <c r="B59" s="96"/>
      <c r="C59" s="96"/>
    </row>
    <row r="60" spans="1:5" ht="15.75" customHeight="1" thickBot="1" x14ac:dyDescent="0.3">
      <c r="A60" s="95"/>
      <c r="B60" s="96"/>
      <c r="C60" s="96"/>
    </row>
    <row r="61" spans="1:5" x14ac:dyDescent="0.25">
      <c r="A61" s="99"/>
      <c r="B61" s="100"/>
      <c r="C61" s="100"/>
    </row>
    <row r="62" spans="1:5" x14ac:dyDescent="0.25">
      <c r="A62" s="122" t="s">
        <v>397</v>
      </c>
      <c r="B62" s="105"/>
      <c r="C62" s="102"/>
    </row>
    <row r="63" spans="1:5" x14ac:dyDescent="0.25">
      <c r="A63" s="115" t="s">
        <v>395</v>
      </c>
      <c r="B63" s="105"/>
      <c r="C63" s="107"/>
    </row>
    <row r="64" spans="1:5" x14ac:dyDescent="0.25">
      <c r="A64" s="91" t="s">
        <v>393</v>
      </c>
      <c r="B64" s="92" t="s">
        <v>398</v>
      </c>
      <c r="C64" s="92"/>
      <c r="E64" s="94"/>
    </row>
    <row r="65" spans="1:5" x14ac:dyDescent="0.25">
      <c r="A65" s="91" t="s">
        <v>100</v>
      </c>
      <c r="B65" s="92" t="s">
        <v>399</v>
      </c>
      <c r="C65" s="92"/>
      <c r="E65" s="94"/>
    </row>
    <row r="66" spans="1:5" x14ac:dyDescent="0.25">
      <c r="A66" s="91" t="s">
        <v>94</v>
      </c>
      <c r="B66" s="92" t="s">
        <v>400</v>
      </c>
      <c r="C66" s="92"/>
      <c r="E66" s="94"/>
    </row>
    <row r="67" spans="1:5" x14ac:dyDescent="0.25">
      <c r="A67" s="91" t="s">
        <v>188</v>
      </c>
      <c r="B67" s="92" t="s">
        <v>401</v>
      </c>
      <c r="C67" s="92"/>
      <c r="E67" s="94"/>
    </row>
    <row r="68" spans="1:5" x14ac:dyDescent="0.25">
      <c r="A68" s="91" t="s">
        <v>192</v>
      </c>
      <c r="B68" s="92" t="s">
        <v>402</v>
      </c>
      <c r="C68" s="92"/>
      <c r="E68" s="94"/>
    </row>
    <row r="69" spans="1:5" x14ac:dyDescent="0.25">
      <c r="A69" s="120" t="s">
        <v>403</v>
      </c>
      <c r="B69" s="107"/>
      <c r="C69" s="14">
        <f>SUM(C64:C66)+C67-C68</f>
        <v>0</v>
      </c>
    </row>
    <row r="70" spans="1:5" x14ac:dyDescent="0.25">
      <c r="A70" s="91" t="s">
        <v>127</v>
      </c>
      <c r="B70" s="92" t="s">
        <v>404</v>
      </c>
      <c r="C70" s="92"/>
      <c r="E70" s="94"/>
    </row>
    <row r="71" spans="1:5" x14ac:dyDescent="0.25">
      <c r="A71" s="91" t="s">
        <v>331</v>
      </c>
      <c r="B71" s="92" t="s">
        <v>405</v>
      </c>
      <c r="C71" s="92"/>
      <c r="E71" s="94"/>
    </row>
    <row r="72" spans="1:5" x14ac:dyDescent="0.25">
      <c r="A72" s="120" t="s">
        <v>406</v>
      </c>
      <c r="B72" s="107"/>
      <c r="C72" s="14">
        <f>C69-C70-C71</f>
        <v>0</v>
      </c>
    </row>
    <row r="73" spans="1:5" x14ac:dyDescent="0.25">
      <c r="A73" s="99"/>
      <c r="B73" s="97"/>
      <c r="C73" s="97"/>
    </row>
    <row r="74" spans="1:5" x14ac:dyDescent="0.25">
      <c r="A74" s="115" t="s">
        <v>407</v>
      </c>
      <c r="B74" s="105"/>
      <c r="C74" s="107"/>
    </row>
    <row r="75" spans="1:5" x14ac:dyDescent="0.25">
      <c r="A75" s="89" t="s">
        <v>395</v>
      </c>
      <c r="B75" s="90"/>
      <c r="C75" s="88" t="s">
        <v>10</v>
      </c>
    </row>
    <row r="76" spans="1:5" x14ac:dyDescent="0.25">
      <c r="A76" s="91" t="s">
        <v>393</v>
      </c>
      <c r="B76" s="92" t="s">
        <v>53</v>
      </c>
      <c r="C76" s="92"/>
      <c r="E76" s="94"/>
    </row>
    <row r="77" spans="1:5" x14ac:dyDescent="0.25">
      <c r="A77" s="91" t="s">
        <v>100</v>
      </c>
      <c r="B77" s="92" t="s">
        <v>408</v>
      </c>
      <c r="C77" s="92"/>
      <c r="E77" s="94"/>
    </row>
    <row r="78" spans="1:5" x14ac:dyDescent="0.25">
      <c r="A78" s="91" t="s">
        <v>94</v>
      </c>
      <c r="B78" s="92" t="s">
        <v>409</v>
      </c>
      <c r="C78" s="92"/>
      <c r="E78" s="94"/>
    </row>
    <row r="79" spans="1:5" x14ac:dyDescent="0.25">
      <c r="A79" s="91" t="s">
        <v>188</v>
      </c>
      <c r="B79" s="92" t="s">
        <v>410</v>
      </c>
      <c r="C79" s="92"/>
      <c r="E79" s="94"/>
    </row>
    <row r="80" spans="1:5" x14ac:dyDescent="0.25">
      <c r="A80" s="91" t="s">
        <v>192</v>
      </c>
      <c r="B80" s="92" t="s">
        <v>411</v>
      </c>
      <c r="C80" s="92"/>
      <c r="E80" s="94"/>
    </row>
    <row r="81" spans="1:5" x14ac:dyDescent="0.25">
      <c r="A81" s="91" t="s">
        <v>127</v>
      </c>
      <c r="B81" s="92" t="s">
        <v>400</v>
      </c>
      <c r="C81" s="92"/>
      <c r="E81" s="94"/>
    </row>
    <row r="82" spans="1:5" x14ac:dyDescent="0.25">
      <c r="A82" s="91" t="s">
        <v>331</v>
      </c>
      <c r="B82" s="92" t="s">
        <v>401</v>
      </c>
      <c r="C82" s="92"/>
      <c r="E82" s="94"/>
    </row>
    <row r="83" spans="1:5" x14ac:dyDescent="0.25">
      <c r="A83" s="91" t="s">
        <v>354</v>
      </c>
      <c r="B83" s="92" t="s">
        <v>402</v>
      </c>
      <c r="C83" s="92"/>
      <c r="E83" s="94"/>
    </row>
    <row r="84" spans="1:5" x14ac:dyDescent="0.25">
      <c r="A84" s="120" t="s">
        <v>412</v>
      </c>
      <c r="B84" s="107"/>
      <c r="C84" s="14">
        <f>SUM(C76:C81)+C82-C83</f>
        <v>0</v>
      </c>
    </row>
    <row r="85" spans="1:5" x14ac:dyDescent="0.25">
      <c r="A85" s="91" t="s">
        <v>133</v>
      </c>
      <c r="B85" s="92" t="s">
        <v>413</v>
      </c>
      <c r="C85" s="92"/>
      <c r="E85" s="94"/>
    </row>
    <row r="86" spans="1:5" x14ac:dyDescent="0.25">
      <c r="A86" s="91" t="s">
        <v>164</v>
      </c>
      <c r="B86" s="92" t="s">
        <v>405</v>
      </c>
      <c r="C86" s="92"/>
      <c r="E86" s="94"/>
    </row>
    <row r="87" spans="1:5" x14ac:dyDescent="0.25">
      <c r="A87" s="120" t="s">
        <v>414</v>
      </c>
      <c r="B87" s="107"/>
      <c r="C87" s="14">
        <f>C84-C85-C86</f>
        <v>0</v>
      </c>
    </row>
    <row r="89" spans="1:5" x14ac:dyDescent="0.25">
      <c r="A89" s="115" t="s">
        <v>415</v>
      </c>
      <c r="B89" s="105"/>
      <c r="C89" s="107"/>
    </row>
    <row r="90" spans="1:5" x14ac:dyDescent="0.25">
      <c r="A90" s="88" t="s">
        <v>58</v>
      </c>
      <c r="B90" s="88" t="s">
        <v>395</v>
      </c>
      <c r="C90" s="88" t="s">
        <v>10</v>
      </c>
    </row>
    <row r="91" spans="1:5" ht="15.75" customHeight="1" thickBot="1" x14ac:dyDescent="0.3">
      <c r="A91" s="93" t="s">
        <v>8</v>
      </c>
      <c r="B91" s="93"/>
      <c r="C91" s="93">
        <f>SUM(C92:C111)</f>
        <v>0</v>
      </c>
    </row>
    <row r="92" spans="1:5" ht="15.75" customHeight="1" thickBot="1" x14ac:dyDescent="0.3">
      <c r="A92" s="95"/>
      <c r="B92" s="96"/>
      <c r="C92" s="96"/>
    </row>
    <row r="93" spans="1:5" ht="15.75" customHeight="1" thickBot="1" x14ac:dyDescent="0.3">
      <c r="A93" s="95"/>
      <c r="B93" s="96"/>
      <c r="C93" s="96"/>
    </row>
    <row r="94" spans="1:5" ht="15.75" customHeight="1" thickBot="1" x14ac:dyDescent="0.3">
      <c r="A94" s="95"/>
      <c r="B94" s="96"/>
      <c r="C94" s="96"/>
    </row>
    <row r="95" spans="1:5" ht="15.75" customHeight="1" thickBot="1" x14ac:dyDescent="0.3">
      <c r="A95" s="95"/>
      <c r="B95" s="96"/>
      <c r="C95" s="96"/>
    </row>
    <row r="96" spans="1:5" ht="15.75" customHeight="1" thickBot="1" x14ac:dyDescent="0.3">
      <c r="A96" s="95"/>
      <c r="B96" s="96"/>
      <c r="C96" s="96"/>
    </row>
    <row r="97" spans="1:3" ht="15.75" customHeight="1" thickBot="1" x14ac:dyDescent="0.3">
      <c r="A97" s="95"/>
      <c r="B97" s="96"/>
      <c r="C97" s="96"/>
    </row>
    <row r="98" spans="1:3" ht="15.75" customHeight="1" thickBot="1" x14ac:dyDescent="0.3">
      <c r="A98" s="95"/>
      <c r="B98" s="96"/>
      <c r="C98" s="96"/>
    </row>
    <row r="99" spans="1:3" ht="15.75" customHeight="1" thickBot="1" x14ac:dyDescent="0.3">
      <c r="A99" s="95"/>
      <c r="B99" s="96"/>
      <c r="C99" s="96"/>
    </row>
    <row r="100" spans="1:3" ht="15.75" customHeight="1" thickBot="1" x14ac:dyDescent="0.3">
      <c r="A100" s="95"/>
      <c r="B100" s="96"/>
      <c r="C100" s="96"/>
    </row>
    <row r="101" spans="1:3" ht="15.75" customHeight="1" thickBot="1" x14ac:dyDescent="0.3">
      <c r="A101" s="95"/>
      <c r="B101" s="96"/>
      <c r="C101" s="96"/>
    </row>
    <row r="102" spans="1:3" ht="15.75" customHeight="1" thickBot="1" x14ac:dyDescent="0.3">
      <c r="A102" s="95"/>
      <c r="B102" s="96"/>
      <c r="C102" s="96"/>
    </row>
    <row r="103" spans="1:3" ht="15.75" customHeight="1" thickBot="1" x14ac:dyDescent="0.3">
      <c r="A103" s="95"/>
      <c r="B103" s="96"/>
      <c r="C103" s="96"/>
    </row>
    <row r="104" spans="1:3" ht="15.75" customHeight="1" thickBot="1" x14ac:dyDescent="0.3">
      <c r="A104" s="95"/>
      <c r="B104" s="96"/>
      <c r="C104" s="96"/>
    </row>
    <row r="105" spans="1:3" ht="15.75" customHeight="1" thickBot="1" x14ac:dyDescent="0.3">
      <c r="A105" s="95"/>
      <c r="B105" s="96"/>
      <c r="C105" s="96"/>
    </row>
    <row r="106" spans="1:3" ht="15.75" customHeight="1" thickBot="1" x14ac:dyDescent="0.3">
      <c r="A106" s="95"/>
      <c r="B106" s="96"/>
      <c r="C106" s="96"/>
    </row>
    <row r="107" spans="1:3" ht="15.75" customHeight="1" thickBot="1" x14ac:dyDescent="0.3">
      <c r="A107" s="95"/>
      <c r="B107" s="96"/>
      <c r="C107" s="96"/>
    </row>
    <row r="108" spans="1:3" ht="15.75" customHeight="1" thickBot="1" x14ac:dyDescent="0.3">
      <c r="A108" s="95"/>
      <c r="B108" s="96"/>
      <c r="C108" s="96"/>
    </row>
    <row r="109" spans="1:3" ht="15.75" customHeight="1" thickBot="1" x14ac:dyDescent="0.3">
      <c r="A109" s="95"/>
      <c r="B109" s="96"/>
      <c r="C109" s="96"/>
    </row>
    <row r="110" spans="1:3" ht="15.75" customHeight="1" thickBot="1" x14ac:dyDescent="0.3">
      <c r="A110" s="95"/>
      <c r="B110" s="96"/>
      <c r="C110" s="96"/>
    </row>
    <row r="111" spans="1:3" ht="15.75" customHeight="1" thickBot="1" x14ac:dyDescent="0.3">
      <c r="A111" s="95"/>
      <c r="B111" s="96"/>
      <c r="C111" s="96"/>
    </row>
    <row r="112" spans="1:3" x14ac:dyDescent="0.25">
      <c r="A112" s="97"/>
      <c r="B112" s="98"/>
      <c r="C112" s="94"/>
    </row>
    <row r="113" spans="1:5" x14ac:dyDescent="0.25">
      <c r="A113" s="115" t="s">
        <v>416</v>
      </c>
      <c r="B113" s="105"/>
      <c r="C113" s="107"/>
    </row>
    <row r="114" spans="1:5" x14ac:dyDescent="0.25">
      <c r="A114" s="93" t="s">
        <v>8</v>
      </c>
      <c r="B114" s="93"/>
      <c r="C114" s="93">
        <f>C116+C117+SUM(C118:C127)</f>
        <v>0</v>
      </c>
    </row>
    <row r="115" spans="1:5" ht="15.75" customHeight="1" thickBot="1" x14ac:dyDescent="0.3">
      <c r="A115" s="88"/>
      <c r="B115" s="88" t="s">
        <v>395</v>
      </c>
      <c r="C115" s="88" t="s">
        <v>10</v>
      </c>
    </row>
    <row r="116" spans="1:5" ht="15.75" customHeight="1" thickBot="1" x14ac:dyDescent="0.3">
      <c r="A116" s="96" t="s">
        <v>393</v>
      </c>
      <c r="B116" s="96" t="s">
        <v>417</v>
      </c>
      <c r="C116" s="96"/>
      <c r="E116" s="94"/>
    </row>
    <row r="117" spans="1:5" ht="15.75" customHeight="1" thickBot="1" x14ac:dyDescent="0.3">
      <c r="A117" s="96" t="s">
        <v>100</v>
      </c>
      <c r="B117" s="96" t="s">
        <v>418</v>
      </c>
      <c r="C117" s="96"/>
      <c r="E117" s="94"/>
    </row>
    <row r="118" spans="1:5" ht="15.75" customHeight="1" thickBot="1" x14ac:dyDescent="0.3">
      <c r="A118" s="95"/>
      <c r="B118" s="95"/>
      <c r="C118" s="96"/>
    </row>
    <row r="119" spans="1:5" ht="15.75" customHeight="1" thickBot="1" x14ac:dyDescent="0.3">
      <c r="A119" s="95"/>
      <c r="B119" s="95"/>
      <c r="C119" s="96"/>
    </row>
    <row r="120" spans="1:5" ht="15.75" customHeight="1" thickBot="1" x14ac:dyDescent="0.3">
      <c r="A120" s="95"/>
      <c r="B120" s="95"/>
      <c r="C120" s="96"/>
    </row>
    <row r="121" spans="1:5" ht="15.75" customHeight="1" thickBot="1" x14ac:dyDescent="0.3">
      <c r="A121" s="95"/>
      <c r="B121" s="95"/>
      <c r="C121" s="96"/>
    </row>
    <row r="122" spans="1:5" ht="15.75" customHeight="1" thickBot="1" x14ac:dyDescent="0.3">
      <c r="A122" s="95"/>
      <c r="B122" s="95"/>
      <c r="C122" s="96"/>
    </row>
    <row r="123" spans="1:5" ht="15.75" customHeight="1" thickBot="1" x14ac:dyDescent="0.3">
      <c r="A123" s="95"/>
      <c r="B123" s="95"/>
      <c r="C123" s="96"/>
    </row>
    <row r="124" spans="1:5" ht="15.75" customHeight="1" thickBot="1" x14ac:dyDescent="0.3">
      <c r="A124" s="95"/>
      <c r="B124" s="95"/>
      <c r="C124" s="96"/>
    </row>
    <row r="125" spans="1:5" ht="15.75" customHeight="1" thickBot="1" x14ac:dyDescent="0.3">
      <c r="A125" s="95"/>
      <c r="B125" s="95"/>
      <c r="C125" s="96"/>
    </row>
    <row r="126" spans="1:5" ht="15.75" customHeight="1" thickBot="1" x14ac:dyDescent="0.3">
      <c r="A126" s="95"/>
      <c r="B126" s="95"/>
      <c r="C126" s="96"/>
    </row>
    <row r="127" spans="1:5" ht="15.75" customHeight="1" thickBot="1" x14ac:dyDescent="0.3">
      <c r="A127" s="95"/>
      <c r="B127" s="95"/>
      <c r="C127" s="96"/>
    </row>
    <row r="128" spans="1:5" x14ac:dyDescent="0.25">
      <c r="B128" s="94"/>
      <c r="C128" s="94"/>
    </row>
    <row r="129" spans="1:3" x14ac:dyDescent="0.25">
      <c r="A129" s="115" t="s">
        <v>419</v>
      </c>
      <c r="B129" s="105"/>
      <c r="C129" s="107"/>
    </row>
    <row r="130" spans="1:3" x14ac:dyDescent="0.25">
      <c r="A130" s="88" t="s">
        <v>58</v>
      </c>
      <c r="B130" s="88" t="s">
        <v>395</v>
      </c>
      <c r="C130" s="88" t="s">
        <v>10</v>
      </c>
    </row>
    <row r="131" spans="1:3" ht="15.75" customHeight="1" thickBot="1" x14ac:dyDescent="0.3">
      <c r="A131" s="93" t="s">
        <v>8</v>
      </c>
      <c r="B131" s="93"/>
      <c r="C131" s="93">
        <f>SUM(C132:C151)</f>
        <v>0</v>
      </c>
    </row>
    <row r="132" spans="1:3" ht="15.75" customHeight="1" thickBot="1" x14ac:dyDescent="0.3">
      <c r="A132" s="95"/>
      <c r="B132" s="96"/>
      <c r="C132" s="96"/>
    </row>
    <row r="133" spans="1:3" ht="15.75" customHeight="1" thickBot="1" x14ac:dyDescent="0.3">
      <c r="A133" s="95"/>
      <c r="B133" s="96"/>
      <c r="C133" s="96"/>
    </row>
    <row r="134" spans="1:3" ht="15.75" customHeight="1" thickBot="1" x14ac:dyDescent="0.3">
      <c r="A134" s="95"/>
      <c r="B134" s="96"/>
      <c r="C134" s="96"/>
    </row>
    <row r="135" spans="1:3" ht="15.75" customHeight="1" thickBot="1" x14ac:dyDescent="0.3">
      <c r="A135" s="95"/>
      <c r="B135" s="96"/>
      <c r="C135" s="96"/>
    </row>
    <row r="136" spans="1:3" ht="15.75" customHeight="1" thickBot="1" x14ac:dyDescent="0.3">
      <c r="A136" s="95"/>
      <c r="B136" s="96"/>
      <c r="C136" s="96"/>
    </row>
    <row r="137" spans="1:3" ht="15.75" customHeight="1" thickBot="1" x14ac:dyDescent="0.3">
      <c r="A137" s="95"/>
      <c r="B137" s="96"/>
      <c r="C137" s="96"/>
    </row>
    <row r="138" spans="1:3" ht="15.75" customHeight="1" thickBot="1" x14ac:dyDescent="0.3">
      <c r="A138" s="95"/>
      <c r="B138" s="96"/>
      <c r="C138" s="96"/>
    </row>
    <row r="139" spans="1:3" ht="15.75" customHeight="1" thickBot="1" x14ac:dyDescent="0.3">
      <c r="A139" s="95"/>
      <c r="B139" s="96"/>
      <c r="C139" s="96"/>
    </row>
    <row r="140" spans="1:3" ht="15.75" customHeight="1" thickBot="1" x14ac:dyDescent="0.3">
      <c r="A140" s="95"/>
      <c r="B140" s="96"/>
      <c r="C140" s="96"/>
    </row>
    <row r="141" spans="1:3" ht="15.75" customHeight="1" thickBot="1" x14ac:dyDescent="0.3">
      <c r="A141" s="95"/>
      <c r="B141" s="96"/>
      <c r="C141" s="96"/>
    </row>
    <row r="142" spans="1:3" ht="15.75" customHeight="1" thickBot="1" x14ac:dyDescent="0.3">
      <c r="A142" s="95"/>
      <c r="B142" s="96"/>
      <c r="C142" s="96"/>
    </row>
    <row r="143" spans="1:3" ht="15.75" customHeight="1" thickBot="1" x14ac:dyDescent="0.3">
      <c r="A143" s="95"/>
      <c r="B143" s="96"/>
      <c r="C143" s="96"/>
    </row>
    <row r="144" spans="1:3" ht="15.75" customHeight="1" thickBot="1" x14ac:dyDescent="0.3">
      <c r="A144" s="95"/>
      <c r="B144" s="96"/>
      <c r="C144" s="96"/>
    </row>
    <row r="145" spans="1:4" ht="15.75" customHeight="1" thickBot="1" x14ac:dyDescent="0.3">
      <c r="A145" s="95"/>
      <c r="B145" s="96"/>
      <c r="C145" s="96"/>
    </row>
    <row r="146" spans="1:4" ht="15.75" customHeight="1" thickBot="1" x14ac:dyDescent="0.3">
      <c r="A146" s="95"/>
      <c r="B146" s="96"/>
      <c r="C146" s="96"/>
    </row>
    <row r="147" spans="1:4" ht="15.75" customHeight="1" thickBot="1" x14ac:dyDescent="0.3">
      <c r="A147" s="95"/>
      <c r="B147" s="96"/>
      <c r="C147" s="96"/>
    </row>
    <row r="148" spans="1:4" ht="15.75" customHeight="1" thickBot="1" x14ac:dyDescent="0.3">
      <c r="A148" s="95"/>
      <c r="B148" s="96"/>
      <c r="C148" s="96"/>
    </row>
    <row r="149" spans="1:4" ht="15.75" customHeight="1" thickBot="1" x14ac:dyDescent="0.3">
      <c r="A149" s="95"/>
      <c r="B149" s="96"/>
      <c r="C149" s="96"/>
    </row>
    <row r="150" spans="1:4" ht="15.75" customHeight="1" thickBot="1" x14ac:dyDescent="0.3">
      <c r="A150" s="95"/>
      <c r="B150" s="96"/>
      <c r="C150" s="96"/>
    </row>
    <row r="151" spans="1:4" ht="15.75" customHeight="1" thickBot="1" x14ac:dyDescent="0.3">
      <c r="A151" s="95"/>
      <c r="B151" s="96"/>
      <c r="C151" s="96"/>
    </row>
    <row r="152" spans="1:4" x14ac:dyDescent="0.25">
      <c r="B152" s="94"/>
      <c r="C152" s="94"/>
    </row>
    <row r="153" spans="1:4" x14ac:dyDescent="0.25">
      <c r="A153" s="115" t="s">
        <v>420</v>
      </c>
      <c r="B153" s="105"/>
      <c r="C153" s="107"/>
    </row>
    <row r="154" spans="1:4" x14ac:dyDescent="0.25">
      <c r="A154" s="88" t="s">
        <v>58</v>
      </c>
      <c r="B154" s="88" t="s">
        <v>395</v>
      </c>
      <c r="C154" s="88" t="s">
        <v>10</v>
      </c>
    </row>
    <row r="155" spans="1:4" ht="15.75" customHeight="1" thickBot="1" x14ac:dyDescent="0.3">
      <c r="A155" s="93" t="s">
        <v>8</v>
      </c>
      <c r="B155" s="93"/>
      <c r="C155" s="93">
        <f>SUM(C156:C175)</f>
        <v>0</v>
      </c>
      <c r="D155" s="94"/>
    </row>
    <row r="156" spans="1:4" ht="15.75" customHeight="1" thickBot="1" x14ac:dyDescent="0.3">
      <c r="A156" s="95"/>
      <c r="B156" s="96"/>
      <c r="C156" s="96"/>
    </row>
    <row r="157" spans="1:4" ht="15.75" customHeight="1" thickBot="1" x14ac:dyDescent="0.3">
      <c r="A157" s="95"/>
      <c r="B157" s="96"/>
      <c r="C157" s="96"/>
    </row>
    <row r="158" spans="1:4" ht="15.75" customHeight="1" thickBot="1" x14ac:dyDescent="0.3">
      <c r="A158" s="95"/>
      <c r="B158" s="96"/>
      <c r="C158" s="96"/>
    </row>
    <row r="159" spans="1:4" ht="15.75" customHeight="1" thickBot="1" x14ac:dyDescent="0.3">
      <c r="A159" s="95"/>
      <c r="B159" s="96"/>
      <c r="C159" s="96"/>
    </row>
    <row r="160" spans="1:4" ht="15.75" customHeight="1" thickBot="1" x14ac:dyDescent="0.3">
      <c r="A160" s="95"/>
      <c r="B160" s="96"/>
      <c r="C160" s="96"/>
    </row>
    <row r="161" spans="1:3" ht="15.75" customHeight="1" thickBot="1" x14ac:dyDescent="0.3">
      <c r="A161" s="95"/>
      <c r="B161" s="96"/>
      <c r="C161" s="96"/>
    </row>
    <row r="162" spans="1:3" ht="15.75" customHeight="1" thickBot="1" x14ac:dyDescent="0.3">
      <c r="A162" s="95"/>
      <c r="B162" s="96"/>
      <c r="C162" s="96"/>
    </row>
    <row r="163" spans="1:3" ht="15.75" customHeight="1" thickBot="1" x14ac:dyDescent="0.3">
      <c r="A163" s="95"/>
      <c r="B163" s="96"/>
      <c r="C163" s="96"/>
    </row>
    <row r="164" spans="1:3" ht="15.75" customHeight="1" thickBot="1" x14ac:dyDescent="0.3">
      <c r="A164" s="95"/>
      <c r="B164" s="96"/>
      <c r="C164" s="96"/>
    </row>
    <row r="165" spans="1:3" ht="15.75" customHeight="1" thickBot="1" x14ac:dyDescent="0.3">
      <c r="A165" s="95"/>
      <c r="B165" s="96"/>
      <c r="C165" s="96"/>
    </row>
    <row r="166" spans="1:3" ht="15.75" customHeight="1" thickBot="1" x14ac:dyDescent="0.3">
      <c r="A166" s="95"/>
      <c r="B166" s="96"/>
      <c r="C166" s="96"/>
    </row>
    <row r="167" spans="1:3" ht="15.75" customHeight="1" thickBot="1" x14ac:dyDescent="0.3">
      <c r="A167" s="95"/>
      <c r="B167" s="96"/>
      <c r="C167" s="96"/>
    </row>
    <row r="168" spans="1:3" ht="15.75" customHeight="1" thickBot="1" x14ac:dyDescent="0.3">
      <c r="A168" s="95"/>
      <c r="B168" s="96"/>
      <c r="C168" s="96"/>
    </row>
    <row r="169" spans="1:3" ht="15.75" customHeight="1" thickBot="1" x14ac:dyDescent="0.3">
      <c r="A169" s="95"/>
      <c r="B169" s="96"/>
      <c r="C169" s="96"/>
    </row>
    <row r="170" spans="1:3" ht="15.75" customHeight="1" thickBot="1" x14ac:dyDescent="0.3">
      <c r="A170" s="95"/>
      <c r="B170" s="96"/>
      <c r="C170" s="96"/>
    </row>
    <row r="171" spans="1:3" ht="15.75" customHeight="1" thickBot="1" x14ac:dyDescent="0.3">
      <c r="A171" s="95"/>
      <c r="B171" s="96"/>
      <c r="C171" s="96"/>
    </row>
    <row r="172" spans="1:3" ht="15.75" customHeight="1" thickBot="1" x14ac:dyDescent="0.3">
      <c r="A172" s="95"/>
      <c r="B172" s="96"/>
      <c r="C172" s="96"/>
    </row>
    <row r="173" spans="1:3" ht="15.75" customHeight="1" thickBot="1" x14ac:dyDescent="0.3">
      <c r="A173" s="95"/>
      <c r="B173" s="96"/>
      <c r="C173" s="96"/>
    </row>
    <row r="174" spans="1:3" ht="15.75" customHeight="1" thickBot="1" x14ac:dyDescent="0.3">
      <c r="A174" s="95"/>
      <c r="B174" s="96"/>
      <c r="C174" s="96"/>
    </row>
    <row r="175" spans="1:3" ht="15.75" customHeight="1" thickBot="1" x14ac:dyDescent="0.3">
      <c r="A175" s="95"/>
      <c r="B175" s="96"/>
      <c r="C175" s="96"/>
    </row>
    <row r="176" spans="1:3" x14ac:dyDescent="0.25">
      <c r="B176" s="94"/>
      <c r="C176" s="94"/>
    </row>
    <row r="177" spans="1:4" x14ac:dyDescent="0.25">
      <c r="A177" s="115" t="s">
        <v>421</v>
      </c>
      <c r="B177" s="105"/>
      <c r="C177" s="107"/>
    </row>
    <row r="178" spans="1:4" x14ac:dyDescent="0.25">
      <c r="A178" s="88" t="s">
        <v>58</v>
      </c>
      <c r="B178" s="88" t="s">
        <v>395</v>
      </c>
      <c r="C178" s="88" t="s">
        <v>10</v>
      </c>
    </row>
    <row r="179" spans="1:4" ht="15.75" customHeight="1" thickBot="1" x14ac:dyDescent="0.3">
      <c r="A179" s="93" t="s">
        <v>8</v>
      </c>
      <c r="B179" s="93"/>
      <c r="C179" s="93">
        <f>SUM(C180:C199)</f>
        <v>0</v>
      </c>
      <c r="D179" s="94"/>
    </row>
    <row r="180" spans="1:4" ht="15.75" customHeight="1" thickBot="1" x14ac:dyDescent="0.3">
      <c r="A180" s="95"/>
      <c r="B180" s="96"/>
      <c r="C180" s="96"/>
    </row>
    <row r="181" spans="1:4" ht="15.75" customHeight="1" thickBot="1" x14ac:dyDescent="0.3">
      <c r="A181" s="95"/>
      <c r="B181" s="96"/>
      <c r="C181" s="96"/>
    </row>
    <row r="182" spans="1:4" ht="15.75" customHeight="1" thickBot="1" x14ac:dyDescent="0.3">
      <c r="A182" s="95"/>
      <c r="B182" s="96"/>
      <c r="C182" s="96"/>
    </row>
    <row r="183" spans="1:4" ht="15.75" customHeight="1" thickBot="1" x14ac:dyDescent="0.3">
      <c r="A183" s="95"/>
      <c r="B183" s="96"/>
      <c r="C183" s="96"/>
    </row>
    <row r="184" spans="1:4" ht="15.75" customHeight="1" thickBot="1" x14ac:dyDescent="0.3">
      <c r="A184" s="95"/>
      <c r="B184" s="96"/>
      <c r="C184" s="96"/>
    </row>
    <row r="185" spans="1:4" ht="15.75" customHeight="1" thickBot="1" x14ac:dyDescent="0.3">
      <c r="A185" s="95"/>
      <c r="B185" s="96"/>
      <c r="C185" s="96"/>
    </row>
    <row r="186" spans="1:4" ht="15.75" customHeight="1" thickBot="1" x14ac:dyDescent="0.3">
      <c r="A186" s="95"/>
      <c r="B186" s="96"/>
      <c r="C186" s="96"/>
    </row>
    <row r="187" spans="1:4" ht="15.75" customHeight="1" thickBot="1" x14ac:dyDescent="0.3">
      <c r="A187" s="95"/>
      <c r="B187" s="96"/>
      <c r="C187" s="96"/>
    </row>
    <row r="188" spans="1:4" ht="15.75" customHeight="1" thickBot="1" x14ac:dyDescent="0.3">
      <c r="A188" s="95"/>
      <c r="B188" s="96"/>
      <c r="C188" s="96"/>
    </row>
    <row r="189" spans="1:4" ht="15.75" customHeight="1" thickBot="1" x14ac:dyDescent="0.3">
      <c r="A189" s="95"/>
      <c r="B189" s="96"/>
      <c r="C189" s="96"/>
    </row>
    <row r="190" spans="1:4" ht="15.75" customHeight="1" thickBot="1" x14ac:dyDescent="0.3">
      <c r="A190" s="95"/>
      <c r="B190" s="96"/>
      <c r="C190" s="96"/>
    </row>
    <row r="191" spans="1:4" ht="15.75" customHeight="1" thickBot="1" x14ac:dyDescent="0.3">
      <c r="A191" s="95"/>
      <c r="B191" s="96"/>
      <c r="C191" s="96"/>
    </row>
    <row r="192" spans="1:4" ht="15.75" customHeight="1" thickBot="1" x14ac:dyDescent="0.3">
      <c r="A192" s="95"/>
      <c r="B192" s="96"/>
      <c r="C192" s="96"/>
    </row>
    <row r="193" spans="1:4" ht="15.75" customHeight="1" thickBot="1" x14ac:dyDescent="0.3">
      <c r="A193" s="95"/>
      <c r="B193" s="96"/>
      <c r="C193" s="96"/>
    </row>
    <row r="194" spans="1:4" ht="15.75" customHeight="1" thickBot="1" x14ac:dyDescent="0.3">
      <c r="A194" s="95"/>
      <c r="B194" s="96"/>
      <c r="C194" s="96"/>
    </row>
    <row r="195" spans="1:4" ht="15.75" customHeight="1" thickBot="1" x14ac:dyDescent="0.3">
      <c r="A195" s="95"/>
      <c r="B195" s="96"/>
      <c r="C195" s="96"/>
    </row>
    <row r="196" spans="1:4" ht="15.75" customHeight="1" thickBot="1" x14ac:dyDescent="0.3">
      <c r="A196" s="95"/>
      <c r="B196" s="96"/>
      <c r="C196" s="96"/>
    </row>
    <row r="197" spans="1:4" ht="15.75" customHeight="1" thickBot="1" x14ac:dyDescent="0.3">
      <c r="A197" s="95"/>
      <c r="B197" s="96"/>
      <c r="C197" s="96"/>
    </row>
    <row r="198" spans="1:4" ht="15.75" customHeight="1" thickBot="1" x14ac:dyDescent="0.3">
      <c r="A198" s="95"/>
      <c r="B198" s="96"/>
      <c r="C198" s="96"/>
    </row>
    <row r="199" spans="1:4" ht="15.75" customHeight="1" thickBot="1" x14ac:dyDescent="0.3">
      <c r="A199" s="95"/>
      <c r="B199" s="96"/>
      <c r="C199" s="96"/>
    </row>
    <row r="200" spans="1:4" x14ac:dyDescent="0.25">
      <c r="B200" s="94"/>
      <c r="C200" s="94"/>
    </row>
    <row r="201" spans="1:4" x14ac:dyDescent="0.25">
      <c r="A201" s="115" t="s">
        <v>422</v>
      </c>
      <c r="B201" s="105"/>
      <c r="C201" s="107"/>
    </row>
    <row r="202" spans="1:4" x14ac:dyDescent="0.25">
      <c r="A202" s="88" t="s">
        <v>58</v>
      </c>
      <c r="B202" s="88" t="s">
        <v>395</v>
      </c>
      <c r="C202" s="88" t="s">
        <v>10</v>
      </c>
    </row>
    <row r="203" spans="1:4" ht="15.75" customHeight="1" thickBot="1" x14ac:dyDescent="0.3">
      <c r="A203" s="93" t="s">
        <v>8</v>
      </c>
      <c r="B203" s="93"/>
      <c r="C203" s="93">
        <f>SUM(C204:C223)</f>
        <v>0</v>
      </c>
      <c r="D203" s="94"/>
    </row>
    <row r="204" spans="1:4" ht="15.75" customHeight="1" thickBot="1" x14ac:dyDescent="0.3">
      <c r="A204" s="95"/>
      <c r="B204" s="96"/>
      <c r="C204" s="96"/>
    </row>
    <row r="205" spans="1:4" ht="15.75" customHeight="1" thickBot="1" x14ac:dyDescent="0.3">
      <c r="A205" s="95"/>
      <c r="B205" s="96"/>
      <c r="C205" s="96"/>
    </row>
    <row r="206" spans="1:4" ht="15.75" customHeight="1" thickBot="1" x14ac:dyDescent="0.3">
      <c r="A206" s="95"/>
      <c r="B206" s="96"/>
      <c r="C206" s="96"/>
    </row>
    <row r="207" spans="1:4" ht="15.75" customHeight="1" thickBot="1" x14ac:dyDescent="0.3">
      <c r="A207" s="95"/>
      <c r="B207" s="96"/>
      <c r="C207" s="96"/>
    </row>
    <row r="208" spans="1:4" ht="15.75" customHeight="1" thickBot="1" x14ac:dyDescent="0.3">
      <c r="A208" s="95"/>
      <c r="B208" s="96"/>
      <c r="C208" s="96"/>
    </row>
    <row r="209" spans="1:3" ht="15.75" customHeight="1" thickBot="1" x14ac:dyDescent="0.3">
      <c r="A209" s="95"/>
      <c r="B209" s="96"/>
      <c r="C209" s="96"/>
    </row>
    <row r="210" spans="1:3" ht="15.75" customHeight="1" thickBot="1" x14ac:dyDescent="0.3">
      <c r="A210" s="95"/>
      <c r="B210" s="96"/>
      <c r="C210" s="96"/>
    </row>
    <row r="211" spans="1:3" ht="15.75" customHeight="1" thickBot="1" x14ac:dyDescent="0.3">
      <c r="A211" s="95"/>
      <c r="B211" s="96"/>
      <c r="C211" s="96"/>
    </row>
    <row r="212" spans="1:3" ht="15.75" customHeight="1" thickBot="1" x14ac:dyDescent="0.3">
      <c r="A212" s="95"/>
      <c r="B212" s="96"/>
      <c r="C212" s="96"/>
    </row>
    <row r="213" spans="1:3" ht="15.75" customHeight="1" thickBot="1" x14ac:dyDescent="0.3">
      <c r="A213" s="95"/>
      <c r="B213" s="96"/>
      <c r="C213" s="96"/>
    </row>
    <row r="214" spans="1:3" ht="15.75" customHeight="1" thickBot="1" x14ac:dyDescent="0.3">
      <c r="A214" s="95"/>
      <c r="B214" s="96"/>
      <c r="C214" s="96"/>
    </row>
    <row r="215" spans="1:3" ht="15.75" customHeight="1" thickBot="1" x14ac:dyDescent="0.3">
      <c r="A215" s="95"/>
      <c r="B215" s="96"/>
      <c r="C215" s="96"/>
    </row>
    <row r="216" spans="1:3" ht="15.75" customHeight="1" thickBot="1" x14ac:dyDescent="0.3">
      <c r="A216" s="95"/>
      <c r="B216" s="96"/>
      <c r="C216" s="96"/>
    </row>
    <row r="217" spans="1:3" ht="15.75" customHeight="1" thickBot="1" x14ac:dyDescent="0.3">
      <c r="A217" s="95"/>
      <c r="B217" s="96"/>
      <c r="C217" s="96"/>
    </row>
    <row r="218" spans="1:3" ht="15.75" customHeight="1" thickBot="1" x14ac:dyDescent="0.3">
      <c r="A218" s="95"/>
      <c r="B218" s="96"/>
      <c r="C218" s="96"/>
    </row>
    <row r="219" spans="1:3" ht="15.75" customHeight="1" thickBot="1" x14ac:dyDescent="0.3">
      <c r="A219" s="95"/>
      <c r="B219" s="96"/>
      <c r="C219" s="96"/>
    </row>
    <row r="220" spans="1:3" ht="15.75" customHeight="1" thickBot="1" x14ac:dyDescent="0.3">
      <c r="A220" s="95"/>
      <c r="B220" s="96"/>
      <c r="C220" s="96"/>
    </row>
    <row r="221" spans="1:3" ht="15.75" customHeight="1" thickBot="1" x14ac:dyDescent="0.3">
      <c r="A221" s="95"/>
      <c r="B221" s="96"/>
      <c r="C221" s="96"/>
    </row>
    <row r="222" spans="1:3" ht="15.75" customHeight="1" thickBot="1" x14ac:dyDescent="0.3">
      <c r="A222" s="95"/>
      <c r="B222" s="96"/>
      <c r="C222" s="96"/>
    </row>
    <row r="223" spans="1:3" ht="15.75" customHeight="1" thickBot="1" x14ac:dyDescent="0.3">
      <c r="A223" s="95"/>
      <c r="B223" s="96"/>
      <c r="C223" s="96"/>
    </row>
    <row r="224" spans="1:3" x14ac:dyDescent="0.25">
      <c r="B224" s="94"/>
      <c r="C224" s="94"/>
    </row>
    <row r="225" spans="1:4" x14ac:dyDescent="0.25">
      <c r="A225" s="115" t="s">
        <v>423</v>
      </c>
      <c r="B225" s="105"/>
      <c r="C225" s="107"/>
    </row>
    <row r="226" spans="1:4" x14ac:dyDescent="0.25">
      <c r="A226" s="88" t="s">
        <v>58</v>
      </c>
      <c r="B226" s="88" t="s">
        <v>395</v>
      </c>
      <c r="C226" s="88" t="s">
        <v>10</v>
      </c>
    </row>
    <row r="227" spans="1:4" ht="15.75" customHeight="1" thickBot="1" x14ac:dyDescent="0.3">
      <c r="A227" s="93" t="s">
        <v>8</v>
      </c>
      <c r="B227" s="93"/>
      <c r="C227" s="93">
        <f>SUM(C228:C247)</f>
        <v>0</v>
      </c>
      <c r="D227" s="94"/>
    </row>
    <row r="228" spans="1:4" ht="15.75" customHeight="1" thickBot="1" x14ac:dyDescent="0.3">
      <c r="A228" s="95"/>
      <c r="B228" s="96"/>
      <c r="C228" s="96"/>
    </row>
    <row r="229" spans="1:4" ht="15.75" customHeight="1" thickBot="1" x14ac:dyDescent="0.3">
      <c r="A229" s="95"/>
      <c r="B229" s="96"/>
      <c r="C229" s="96"/>
    </row>
    <row r="230" spans="1:4" ht="15.75" customHeight="1" thickBot="1" x14ac:dyDescent="0.3">
      <c r="A230" s="95"/>
      <c r="B230" s="96"/>
      <c r="C230" s="96"/>
    </row>
    <row r="231" spans="1:4" ht="15.75" customHeight="1" thickBot="1" x14ac:dyDescent="0.3">
      <c r="A231" s="95"/>
      <c r="B231" s="96"/>
      <c r="C231" s="96"/>
    </row>
    <row r="232" spans="1:4" ht="15.75" customHeight="1" thickBot="1" x14ac:dyDescent="0.3">
      <c r="A232" s="95"/>
      <c r="B232" s="96"/>
      <c r="C232" s="96"/>
    </row>
    <row r="233" spans="1:4" ht="15.75" customHeight="1" thickBot="1" x14ac:dyDescent="0.3">
      <c r="A233" s="95"/>
      <c r="B233" s="96"/>
      <c r="C233" s="96"/>
    </row>
    <row r="234" spans="1:4" ht="15.75" customHeight="1" thickBot="1" x14ac:dyDescent="0.3">
      <c r="A234" s="95"/>
      <c r="B234" s="96"/>
      <c r="C234" s="96"/>
    </row>
    <row r="235" spans="1:4" ht="15.75" customHeight="1" thickBot="1" x14ac:dyDescent="0.3">
      <c r="A235" s="95"/>
      <c r="B235" s="96"/>
      <c r="C235" s="96"/>
    </row>
    <row r="236" spans="1:4" ht="15.75" customHeight="1" thickBot="1" x14ac:dyDescent="0.3">
      <c r="A236" s="95"/>
      <c r="B236" s="96"/>
      <c r="C236" s="96"/>
    </row>
    <row r="237" spans="1:4" ht="15.75" customHeight="1" thickBot="1" x14ac:dyDescent="0.3">
      <c r="A237" s="95"/>
      <c r="B237" s="96"/>
      <c r="C237" s="96"/>
    </row>
    <row r="238" spans="1:4" ht="15.75" customHeight="1" thickBot="1" x14ac:dyDescent="0.3">
      <c r="A238" s="95"/>
      <c r="B238" s="96"/>
      <c r="C238" s="96"/>
    </row>
    <row r="239" spans="1:4" ht="15.75" customHeight="1" thickBot="1" x14ac:dyDescent="0.3">
      <c r="A239" s="95"/>
      <c r="B239" s="96"/>
      <c r="C239" s="96"/>
    </row>
    <row r="240" spans="1:4" ht="15.75" customHeight="1" thickBot="1" x14ac:dyDescent="0.3">
      <c r="A240" s="95"/>
      <c r="B240" s="96"/>
      <c r="C240" s="96"/>
    </row>
    <row r="241" spans="1:3" ht="15.75" customHeight="1" thickBot="1" x14ac:dyDescent="0.3">
      <c r="A241" s="95"/>
      <c r="B241" s="96"/>
      <c r="C241" s="96"/>
    </row>
    <row r="242" spans="1:3" ht="15.75" customHeight="1" thickBot="1" x14ac:dyDescent="0.3">
      <c r="A242" s="95"/>
      <c r="B242" s="96"/>
      <c r="C242" s="96"/>
    </row>
    <row r="243" spans="1:3" ht="15.75" customHeight="1" thickBot="1" x14ac:dyDescent="0.3">
      <c r="A243" s="95"/>
      <c r="B243" s="96"/>
      <c r="C243" s="96"/>
    </row>
    <row r="244" spans="1:3" ht="15.75" customHeight="1" thickBot="1" x14ac:dyDescent="0.3">
      <c r="A244" s="95"/>
      <c r="B244" s="96"/>
      <c r="C244" s="96"/>
    </row>
    <row r="245" spans="1:3" ht="15.75" customHeight="1" thickBot="1" x14ac:dyDescent="0.3">
      <c r="A245" s="95"/>
      <c r="B245" s="96"/>
      <c r="C245" s="96"/>
    </row>
    <row r="246" spans="1:3" ht="15.75" customHeight="1" thickBot="1" x14ac:dyDescent="0.3">
      <c r="A246" s="95"/>
      <c r="B246" s="96"/>
      <c r="C246" s="96"/>
    </row>
    <row r="247" spans="1:3" ht="15.75" customHeight="1" thickBot="1" x14ac:dyDescent="0.3">
      <c r="A247" s="95"/>
      <c r="B247" s="96"/>
      <c r="C247" s="96"/>
    </row>
    <row r="248" spans="1:3" x14ac:dyDescent="0.25">
      <c r="B248" s="94"/>
      <c r="C248" s="94"/>
    </row>
  </sheetData>
  <mergeCells count="24">
    <mergeCell ref="A201:C201"/>
    <mergeCell ref="A62:B62"/>
    <mergeCell ref="A225:C225"/>
    <mergeCell ref="A72:B72"/>
    <mergeCell ref="A153:C153"/>
    <mergeCell ref="A1:B1"/>
    <mergeCell ref="G8:H8"/>
    <mergeCell ref="A113:C113"/>
    <mergeCell ref="A129:C129"/>
    <mergeCell ref="A69:B69"/>
    <mergeCell ref="A87:B87"/>
    <mergeCell ref="A7:H7"/>
    <mergeCell ref="A14:C14"/>
    <mergeCell ref="A84:B84"/>
    <mergeCell ref="A38:C38"/>
    <mergeCell ref="A8:A9"/>
    <mergeCell ref="A63:C63"/>
    <mergeCell ref="G9:H9"/>
    <mergeCell ref="H10:H11"/>
    <mergeCell ref="A177:C177"/>
    <mergeCell ref="C8:F8"/>
    <mergeCell ref="A89:C89"/>
    <mergeCell ref="A74:C74"/>
    <mergeCell ref="B8:B9"/>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109"/>
  <sheetViews>
    <sheetView tabSelected="1" topLeftCell="A7" zoomScale="115" zoomScaleNormal="115" workbookViewId="0">
      <selection activeCell="C17" sqref="C10:C17"/>
    </sheetView>
  </sheetViews>
  <sheetFormatPr defaultRowHeight="15" x14ac:dyDescent="0.25"/>
  <cols>
    <col min="1" max="1" width="19.140625" bestFit="1" customWidth="1"/>
    <col min="2" max="2" width="18.85546875" bestFit="1" customWidth="1"/>
    <col min="3" max="3" width="17.5703125" bestFit="1" customWidth="1"/>
    <col min="4" max="4" width="10.5703125" bestFit="1" customWidth="1"/>
    <col min="12" max="12" width="14.28515625" bestFit="1" customWidth="1"/>
    <col min="13" max="13" width="12" bestFit="1" customWidth="1"/>
  </cols>
  <sheetData>
    <row r="1" spans="1:12" x14ac:dyDescent="0.25">
      <c r="A1" s="128" t="s">
        <v>424</v>
      </c>
      <c r="B1" s="109"/>
      <c r="C1" s="109"/>
      <c r="D1" s="48" t="s">
        <v>425</v>
      </c>
    </row>
    <row r="2" spans="1:12" x14ac:dyDescent="0.25">
      <c r="C2" s="49"/>
      <c r="D2" s="50"/>
    </row>
    <row r="3" spans="1:12" x14ac:dyDescent="0.25">
      <c r="A3" s="47" t="s">
        <v>426</v>
      </c>
      <c r="B3" s="51"/>
      <c r="C3" s="49"/>
      <c r="D3" s="50"/>
    </row>
    <row r="4" spans="1:12" x14ac:dyDescent="0.25">
      <c r="A4" s="47" t="s">
        <v>427</v>
      </c>
      <c r="B4" s="51"/>
      <c r="C4" s="49"/>
      <c r="D4" s="50"/>
    </row>
    <row r="5" spans="1:12" x14ac:dyDescent="0.25">
      <c r="A5" s="47" t="s">
        <v>4</v>
      </c>
      <c r="B5" s="51"/>
      <c r="C5" s="49"/>
      <c r="D5" s="50"/>
    </row>
    <row r="6" spans="1:12" x14ac:dyDescent="0.25">
      <c r="A6" s="52"/>
      <c r="B6" s="52"/>
      <c r="C6" s="53"/>
      <c r="D6" s="54"/>
    </row>
    <row r="7" spans="1:12" x14ac:dyDescent="0.25">
      <c r="A7" s="106" t="s">
        <v>428</v>
      </c>
      <c r="B7" s="105"/>
      <c r="C7" s="105"/>
      <c r="D7" s="107"/>
    </row>
    <row r="8" spans="1:12" x14ac:dyDescent="0.25">
      <c r="A8" s="55"/>
      <c r="B8" s="13" t="s">
        <v>429</v>
      </c>
      <c r="C8" s="13" t="s">
        <v>430</v>
      </c>
      <c r="D8" s="13" t="s">
        <v>8</v>
      </c>
    </row>
    <row r="9" spans="1:12" x14ac:dyDescent="0.25">
      <c r="A9" s="106" t="s">
        <v>6</v>
      </c>
      <c r="B9" s="105"/>
      <c r="C9" s="105"/>
      <c r="D9" s="107"/>
    </row>
    <row r="10" spans="1:12" x14ac:dyDescent="0.25">
      <c r="A10" s="56" t="s">
        <v>431</v>
      </c>
      <c r="B10" s="16">
        <v>7150220.4400000004</v>
      </c>
      <c r="C10" s="16">
        <v>5375186.9800000004</v>
      </c>
      <c r="D10" s="14">
        <f t="shared" ref="D10:D17" si="0">SUM(B10:C10)</f>
        <v>12525407.420000002</v>
      </c>
      <c r="E10" s="19"/>
      <c r="F10" s="19"/>
    </row>
    <row r="11" spans="1:12" x14ac:dyDescent="0.25">
      <c r="A11" s="56" t="s">
        <v>432</v>
      </c>
      <c r="B11" s="16">
        <v>14485214.41</v>
      </c>
      <c r="C11" s="16">
        <v>11042102.619999999</v>
      </c>
      <c r="D11" s="14">
        <f t="shared" si="0"/>
        <v>25527317.030000001</v>
      </c>
      <c r="E11" s="19"/>
      <c r="F11" s="19"/>
    </row>
    <row r="12" spans="1:12" x14ac:dyDescent="0.25">
      <c r="A12" s="56" t="s">
        <v>433</v>
      </c>
      <c r="B12" s="16">
        <v>21180163.719999999</v>
      </c>
      <c r="C12" s="16">
        <v>16461245.960000001</v>
      </c>
      <c r="D12" s="14">
        <f t="shared" si="0"/>
        <v>37641409.68</v>
      </c>
      <c r="E12" s="19"/>
      <c r="F12" s="19"/>
    </row>
    <row r="13" spans="1:12" x14ac:dyDescent="0.25">
      <c r="A13" s="56" t="s">
        <v>434</v>
      </c>
      <c r="B13" s="16">
        <v>38589923.960000001</v>
      </c>
      <c r="C13" s="16">
        <v>30891378.93</v>
      </c>
      <c r="D13" s="14">
        <f t="shared" si="0"/>
        <v>69481302.890000001</v>
      </c>
      <c r="E13" s="19"/>
      <c r="F13" s="19"/>
      <c r="L13" s="103"/>
    </row>
    <row r="14" spans="1:12" x14ac:dyDescent="0.25">
      <c r="A14" s="56" t="s">
        <v>435</v>
      </c>
      <c r="B14" s="16">
        <v>91738162.170000002</v>
      </c>
      <c r="C14" s="16">
        <v>78155121.329999998</v>
      </c>
      <c r="D14" s="14">
        <f t="shared" si="0"/>
        <v>169893283.5</v>
      </c>
      <c r="E14" s="19"/>
      <c r="F14" s="19"/>
      <c r="L14" s="103"/>
    </row>
    <row r="15" spans="1:12" x14ac:dyDescent="0.25">
      <c r="A15" s="56" t="s">
        <v>436</v>
      </c>
      <c r="B15" s="16">
        <v>18029290.760000002</v>
      </c>
      <c r="C15" s="16">
        <v>16625456.689999999</v>
      </c>
      <c r="D15" s="14">
        <f t="shared" si="0"/>
        <v>34654747.450000003</v>
      </c>
      <c r="E15" s="19"/>
      <c r="F15" s="19"/>
      <c r="L15" s="103"/>
    </row>
    <row r="16" spans="1:12" x14ac:dyDescent="0.25">
      <c r="A16" s="56" t="s">
        <v>437</v>
      </c>
      <c r="B16" s="16">
        <v>478727.13</v>
      </c>
      <c r="C16" s="16">
        <v>457108.68</v>
      </c>
      <c r="D16" s="14">
        <f t="shared" si="0"/>
        <v>935835.81</v>
      </c>
      <c r="E16" s="19"/>
      <c r="F16" s="19"/>
      <c r="L16" s="103"/>
    </row>
    <row r="17" spans="1:12" x14ac:dyDescent="0.25">
      <c r="A17" s="56" t="s">
        <v>438</v>
      </c>
      <c r="B17" s="16">
        <v>9510827.8699999992</v>
      </c>
      <c r="C17" s="16">
        <v>11463477.810000001</v>
      </c>
      <c r="D17" s="14">
        <f t="shared" si="0"/>
        <v>20974305.68</v>
      </c>
      <c r="E17" s="19"/>
      <c r="F17" s="19"/>
      <c r="L17" s="103"/>
    </row>
    <row r="18" spans="1:12" x14ac:dyDescent="0.25">
      <c r="A18" s="57" t="s">
        <v>8</v>
      </c>
      <c r="B18" s="14">
        <f>SUM(B10:B17)</f>
        <v>201162530.45999998</v>
      </c>
      <c r="C18" s="14">
        <f>SUM(C10:C17)</f>
        <v>170471079</v>
      </c>
      <c r="D18" s="14">
        <f>SUM(D10:D17)</f>
        <v>371633609.45999998</v>
      </c>
      <c r="F18" s="19"/>
      <c r="G18" s="19"/>
      <c r="H18" s="19"/>
      <c r="L18" s="103"/>
    </row>
    <row r="19" spans="1:12" x14ac:dyDescent="0.25">
      <c r="A19" s="125"/>
      <c r="B19" s="105"/>
      <c r="C19" s="105"/>
      <c r="D19" s="107"/>
      <c r="L19" s="103"/>
    </row>
    <row r="20" spans="1:12" x14ac:dyDescent="0.25">
      <c r="A20" s="106" t="s">
        <v>7</v>
      </c>
      <c r="B20" s="105"/>
      <c r="C20" s="105"/>
      <c r="D20" s="107"/>
    </row>
    <row r="21" spans="1:12" x14ac:dyDescent="0.25">
      <c r="A21" s="56" t="s">
        <v>431</v>
      </c>
      <c r="B21" s="16">
        <v>612168.95999999996</v>
      </c>
      <c r="C21" s="16">
        <v>499602.2</v>
      </c>
      <c r="D21" s="14">
        <f t="shared" ref="D21:D28" si="1">SUM(B21:C21)</f>
        <v>1111771.1599999999</v>
      </c>
      <c r="E21" s="19"/>
      <c r="F21" s="19"/>
    </row>
    <row r="22" spans="1:12" x14ac:dyDescent="0.25">
      <c r="A22" s="56" t="s">
        <v>432</v>
      </c>
      <c r="B22" s="16">
        <v>1216021.83</v>
      </c>
      <c r="C22" s="16">
        <v>997949.9</v>
      </c>
      <c r="D22" s="14">
        <f t="shared" si="1"/>
        <v>2213971.73</v>
      </c>
      <c r="E22" s="19"/>
      <c r="F22" s="19"/>
    </row>
    <row r="23" spans="1:12" x14ac:dyDescent="0.25">
      <c r="A23" s="56" t="s">
        <v>433</v>
      </c>
      <c r="B23" s="16">
        <v>1641661.8</v>
      </c>
      <c r="C23" s="16">
        <v>1354470.67</v>
      </c>
      <c r="D23" s="14">
        <f t="shared" si="1"/>
        <v>2996132.4699999997</v>
      </c>
      <c r="E23" s="19"/>
      <c r="F23" s="19"/>
    </row>
    <row r="24" spans="1:12" x14ac:dyDescent="0.25">
      <c r="A24" s="56" t="s">
        <v>434</v>
      </c>
      <c r="B24" s="16">
        <v>2831292.17</v>
      </c>
      <c r="C24" s="16">
        <v>2375752.6</v>
      </c>
      <c r="D24" s="14">
        <f t="shared" si="1"/>
        <v>5207044.7699999996</v>
      </c>
      <c r="E24" s="19"/>
      <c r="F24" s="19"/>
    </row>
    <row r="25" spans="1:12" x14ac:dyDescent="0.25">
      <c r="A25" s="56" t="s">
        <v>435</v>
      </c>
      <c r="B25" s="16">
        <v>5880459.9500000002</v>
      </c>
      <c r="C25" s="16">
        <v>5190315.1500000004</v>
      </c>
      <c r="D25" s="14">
        <f t="shared" si="1"/>
        <v>11070775.100000001</v>
      </c>
      <c r="E25" s="19"/>
      <c r="F25" s="19"/>
    </row>
    <row r="26" spans="1:12" x14ac:dyDescent="0.25">
      <c r="A26" s="56" t="s">
        <v>436</v>
      </c>
      <c r="B26" s="16">
        <v>804590.94</v>
      </c>
      <c r="C26" s="16">
        <v>748360.04</v>
      </c>
      <c r="D26" s="14">
        <f t="shared" si="1"/>
        <v>1552950.98</v>
      </c>
      <c r="E26" s="19"/>
      <c r="F26" s="19"/>
    </row>
    <row r="27" spans="1:12" x14ac:dyDescent="0.25">
      <c r="A27" s="56" t="s">
        <v>437</v>
      </c>
      <c r="B27" s="16">
        <v>1113.98</v>
      </c>
      <c r="C27" s="16">
        <v>1103.6600000000001</v>
      </c>
      <c r="D27" s="14">
        <f t="shared" si="1"/>
        <v>2217.6400000000003</v>
      </c>
      <c r="E27" s="19"/>
      <c r="F27" s="19"/>
    </row>
    <row r="28" spans="1:12" x14ac:dyDescent="0.25">
      <c r="A28" s="56" t="s">
        <v>438</v>
      </c>
      <c r="B28" s="16">
        <v>827228.65</v>
      </c>
      <c r="C28" s="16">
        <v>701145.78</v>
      </c>
      <c r="D28" s="14">
        <f t="shared" si="1"/>
        <v>1528374.4300000002</v>
      </c>
      <c r="E28" s="19"/>
      <c r="F28" s="19"/>
    </row>
    <row r="29" spans="1:12" x14ac:dyDescent="0.25">
      <c r="A29" s="57" t="s">
        <v>8</v>
      </c>
      <c r="B29" s="14">
        <f>SUM(B21:B28)</f>
        <v>13814538.280000001</v>
      </c>
      <c r="C29" s="14">
        <f>SUM(C21:C28)</f>
        <v>11868699.999999998</v>
      </c>
      <c r="D29" s="14">
        <f>SUM(D21:D28)</f>
        <v>25683238.280000001</v>
      </c>
      <c r="F29" s="19"/>
      <c r="G29" s="19"/>
      <c r="H29" s="19"/>
    </row>
    <row r="30" spans="1:12" x14ac:dyDescent="0.25">
      <c r="A30" s="125"/>
      <c r="B30" s="105"/>
      <c r="C30" s="105"/>
      <c r="D30" s="107"/>
    </row>
    <row r="31" spans="1:12" x14ac:dyDescent="0.25">
      <c r="A31" s="106" t="s">
        <v>439</v>
      </c>
      <c r="B31" s="105"/>
      <c r="C31" s="105"/>
      <c r="D31" s="107"/>
    </row>
    <row r="32" spans="1:12" x14ac:dyDescent="0.25">
      <c r="A32" s="56" t="s">
        <v>431</v>
      </c>
      <c r="B32" s="16"/>
      <c r="C32" s="16"/>
      <c r="D32" s="14">
        <f t="shared" ref="D32:D38" si="2">SUM(B32:C32)</f>
        <v>0</v>
      </c>
      <c r="E32" s="19"/>
      <c r="F32" s="19"/>
    </row>
    <row r="33" spans="1:8" x14ac:dyDescent="0.25">
      <c r="A33" s="56" t="s">
        <v>432</v>
      </c>
      <c r="B33" s="16"/>
      <c r="C33" s="16"/>
      <c r="D33" s="14">
        <f t="shared" si="2"/>
        <v>0</v>
      </c>
      <c r="E33" s="19"/>
      <c r="F33" s="19"/>
    </row>
    <row r="34" spans="1:8" x14ac:dyDescent="0.25">
      <c r="A34" s="56" t="s">
        <v>440</v>
      </c>
      <c r="B34" s="16"/>
      <c r="C34" s="16"/>
      <c r="D34" s="14">
        <f t="shared" si="2"/>
        <v>0</v>
      </c>
      <c r="E34" s="19"/>
      <c r="F34" s="19"/>
    </row>
    <row r="35" spans="1:8" x14ac:dyDescent="0.25">
      <c r="A35" s="56" t="s">
        <v>434</v>
      </c>
      <c r="B35" s="16"/>
      <c r="C35" s="16"/>
      <c r="D35" s="14">
        <f t="shared" si="2"/>
        <v>0</v>
      </c>
      <c r="E35" s="19"/>
      <c r="F35" s="19"/>
    </row>
    <row r="36" spans="1:8" x14ac:dyDescent="0.25">
      <c r="A36" s="56" t="s">
        <v>435</v>
      </c>
      <c r="B36" s="16"/>
      <c r="C36" s="16"/>
      <c r="D36" s="14">
        <f t="shared" si="2"/>
        <v>0</v>
      </c>
      <c r="E36" s="19"/>
      <c r="F36" s="19"/>
    </row>
    <row r="37" spans="1:8" x14ac:dyDescent="0.25">
      <c r="A37" s="56" t="s">
        <v>436</v>
      </c>
      <c r="B37" s="16"/>
      <c r="C37" s="16"/>
      <c r="D37" s="14">
        <f t="shared" si="2"/>
        <v>0</v>
      </c>
      <c r="E37" s="19"/>
      <c r="F37" s="19"/>
    </row>
    <row r="38" spans="1:8" x14ac:dyDescent="0.25">
      <c r="A38" s="56" t="s">
        <v>437</v>
      </c>
      <c r="B38" s="16"/>
      <c r="C38" s="16"/>
      <c r="D38" s="14">
        <f t="shared" si="2"/>
        <v>0</v>
      </c>
      <c r="E38" s="19"/>
      <c r="F38" s="19"/>
    </row>
    <row r="39" spans="1:8" x14ac:dyDescent="0.25">
      <c r="A39" s="57" t="s">
        <v>8</v>
      </c>
      <c r="B39" s="14">
        <f>SUM(B32:B38)</f>
        <v>0</v>
      </c>
      <c r="C39" s="14">
        <f>SUM(C32:C38)</f>
        <v>0</v>
      </c>
      <c r="D39" s="14">
        <f>SUM(D32:D38)</f>
        <v>0</v>
      </c>
      <c r="F39" s="19"/>
      <c r="G39" s="19"/>
      <c r="H39" s="19"/>
    </row>
    <row r="40" spans="1:8" x14ac:dyDescent="0.25">
      <c r="A40" s="127"/>
      <c r="B40" s="105"/>
      <c r="C40" s="105"/>
      <c r="D40" s="107"/>
    </row>
    <row r="41" spans="1:8" x14ac:dyDescent="0.25">
      <c r="A41" s="106" t="s">
        <v>394</v>
      </c>
      <c r="B41" s="105"/>
      <c r="C41" s="105"/>
      <c r="D41" s="107"/>
    </row>
    <row r="42" spans="1:8" x14ac:dyDescent="0.25">
      <c r="A42" s="56" t="s">
        <v>431</v>
      </c>
      <c r="B42" s="16"/>
      <c r="C42" s="16"/>
      <c r="D42" s="14">
        <f t="shared" ref="D42:D48" si="3">SUM(B42:C42)</f>
        <v>0</v>
      </c>
      <c r="E42" s="19"/>
      <c r="F42" s="19"/>
    </row>
    <row r="43" spans="1:8" x14ac:dyDescent="0.25">
      <c r="A43" s="56" t="s">
        <v>432</v>
      </c>
      <c r="B43" s="16"/>
      <c r="C43" s="16"/>
      <c r="D43" s="14">
        <f t="shared" si="3"/>
        <v>0</v>
      </c>
      <c r="E43" s="19"/>
      <c r="F43" s="19"/>
    </row>
    <row r="44" spans="1:8" x14ac:dyDescent="0.25">
      <c r="A44" s="56" t="s">
        <v>440</v>
      </c>
      <c r="B44" s="16"/>
      <c r="C44" s="16"/>
      <c r="D44" s="14">
        <f t="shared" si="3"/>
        <v>0</v>
      </c>
      <c r="E44" s="19"/>
      <c r="F44" s="19"/>
    </row>
    <row r="45" spans="1:8" x14ac:dyDescent="0.25">
      <c r="A45" s="56" t="s">
        <v>434</v>
      </c>
      <c r="B45" s="16"/>
      <c r="C45" s="16"/>
      <c r="D45" s="14">
        <f t="shared" si="3"/>
        <v>0</v>
      </c>
      <c r="E45" s="19"/>
      <c r="F45" s="19"/>
    </row>
    <row r="46" spans="1:8" x14ac:dyDescent="0.25">
      <c r="A46" s="56" t="s">
        <v>435</v>
      </c>
      <c r="B46" s="16"/>
      <c r="C46" s="16"/>
      <c r="D46" s="14">
        <f t="shared" si="3"/>
        <v>0</v>
      </c>
      <c r="E46" s="19"/>
      <c r="F46" s="19"/>
    </row>
    <row r="47" spans="1:8" x14ac:dyDescent="0.25">
      <c r="A47" s="56" t="s">
        <v>436</v>
      </c>
      <c r="B47" s="16"/>
      <c r="C47" s="16"/>
      <c r="D47" s="14">
        <f t="shared" si="3"/>
        <v>0</v>
      </c>
      <c r="E47" s="19"/>
      <c r="F47" s="19"/>
    </row>
    <row r="48" spans="1:8" x14ac:dyDescent="0.25">
      <c r="A48" s="56" t="s">
        <v>437</v>
      </c>
      <c r="B48" s="16"/>
      <c r="C48" s="16"/>
      <c r="D48" s="14">
        <f t="shared" si="3"/>
        <v>0</v>
      </c>
      <c r="E48" s="19"/>
      <c r="F48" s="19"/>
    </row>
    <row r="49" spans="1:8" x14ac:dyDescent="0.25">
      <c r="A49" s="14" t="s">
        <v>8</v>
      </c>
      <c r="B49" s="14">
        <f>SUM(B42:B48)</f>
        <v>0</v>
      </c>
      <c r="C49" s="14">
        <f>SUM(C42:C48)</f>
        <v>0</v>
      </c>
      <c r="D49" s="14">
        <f>SUM(D42:D48)</f>
        <v>0</v>
      </c>
      <c r="F49" s="19"/>
      <c r="G49" s="19"/>
      <c r="H49" s="19"/>
    </row>
    <row r="50" spans="1:8" x14ac:dyDescent="0.25">
      <c r="A50" s="125"/>
      <c r="B50" s="105"/>
      <c r="C50" s="105"/>
      <c r="D50" s="107"/>
    </row>
    <row r="51" spans="1:8" x14ac:dyDescent="0.25">
      <c r="A51" s="106" t="s">
        <v>396</v>
      </c>
      <c r="B51" s="105"/>
      <c r="C51" s="105"/>
      <c r="D51" s="107"/>
    </row>
    <row r="52" spans="1:8" x14ac:dyDescent="0.25">
      <c r="A52" s="56" t="s">
        <v>441</v>
      </c>
      <c r="B52" s="124"/>
      <c r="C52" s="105"/>
      <c r="D52" s="107"/>
    </row>
    <row r="53" spans="1:8" ht="14.45" customHeight="1" x14ac:dyDescent="0.25">
      <c r="A53" s="56" t="s">
        <v>442</v>
      </c>
      <c r="B53" s="124"/>
      <c r="C53" s="105"/>
      <c r="D53" s="107"/>
    </row>
    <row r="54" spans="1:8" ht="14.45" customHeight="1" x14ac:dyDescent="0.25">
      <c r="A54" s="56" t="s">
        <v>440</v>
      </c>
      <c r="B54" s="124"/>
      <c r="C54" s="105"/>
      <c r="D54" s="107"/>
    </row>
    <row r="55" spans="1:8" ht="14.45" customHeight="1" x14ac:dyDescent="0.25">
      <c r="A55" s="56" t="s">
        <v>434</v>
      </c>
      <c r="B55" s="124"/>
      <c r="C55" s="105"/>
      <c r="D55" s="107"/>
    </row>
    <row r="56" spans="1:8" ht="14.45" customHeight="1" x14ac:dyDescent="0.25">
      <c r="A56" s="56" t="s">
        <v>435</v>
      </c>
      <c r="B56" s="124"/>
      <c r="C56" s="105"/>
      <c r="D56" s="107"/>
    </row>
    <row r="57" spans="1:8" ht="14.45" customHeight="1" x14ac:dyDescent="0.25">
      <c r="A57" s="56" t="s">
        <v>436</v>
      </c>
      <c r="B57" s="124"/>
      <c r="C57" s="105"/>
      <c r="D57" s="107"/>
    </row>
    <row r="58" spans="1:8" ht="14.45" customHeight="1" x14ac:dyDescent="0.25">
      <c r="A58" s="56" t="s">
        <v>437</v>
      </c>
      <c r="B58" s="124"/>
      <c r="C58" s="105"/>
      <c r="D58" s="107"/>
    </row>
    <row r="59" spans="1:8" x14ac:dyDescent="0.25">
      <c r="A59" s="57" t="s">
        <v>8</v>
      </c>
      <c r="B59" s="126">
        <f>SUM(B52:D58)</f>
        <v>0</v>
      </c>
      <c r="C59" s="105"/>
      <c r="D59" s="107"/>
    </row>
    <row r="60" spans="1:8" x14ac:dyDescent="0.25">
      <c r="A60" s="125"/>
      <c r="B60" s="105"/>
      <c r="C60" s="105"/>
      <c r="D60" s="107"/>
    </row>
    <row r="61" spans="1:8" x14ac:dyDescent="0.25">
      <c r="A61" s="106" t="s">
        <v>443</v>
      </c>
      <c r="B61" s="105"/>
      <c r="C61" s="105"/>
      <c r="D61" s="107"/>
    </row>
    <row r="62" spans="1:8" x14ac:dyDescent="0.25">
      <c r="A62" s="58"/>
      <c r="B62" s="26" t="s">
        <v>429</v>
      </c>
      <c r="C62" s="26" t="s">
        <v>430</v>
      </c>
      <c r="D62" s="26" t="s">
        <v>444</v>
      </c>
    </row>
    <row r="63" spans="1:8" x14ac:dyDescent="0.25">
      <c r="A63" s="106" t="s">
        <v>445</v>
      </c>
      <c r="B63" s="105"/>
      <c r="C63" s="105"/>
      <c r="D63" s="107"/>
    </row>
    <row r="64" spans="1:8" x14ac:dyDescent="0.25">
      <c r="A64" s="56" t="s">
        <v>441</v>
      </c>
      <c r="B64" s="16">
        <v>4584688.13</v>
      </c>
      <c r="C64" s="16">
        <v>4584688.13</v>
      </c>
      <c r="D64" s="14">
        <f t="shared" ref="D64:D71" si="4">SUM(B64:C64)</f>
        <v>9169376.2599999998</v>
      </c>
      <c r="E64" s="19"/>
      <c r="F64" s="19"/>
    </row>
    <row r="65" spans="1:8" x14ac:dyDescent="0.25">
      <c r="A65" s="56" t="s">
        <v>442</v>
      </c>
      <c r="B65" s="16">
        <v>6006623.0499999998</v>
      </c>
      <c r="C65" s="16">
        <v>6006623.0499999998</v>
      </c>
      <c r="D65" s="14">
        <f t="shared" si="4"/>
        <v>12013246.1</v>
      </c>
      <c r="E65" s="19"/>
      <c r="F65" s="19"/>
    </row>
    <row r="66" spans="1:8" x14ac:dyDescent="0.25">
      <c r="A66" s="56" t="s">
        <v>440</v>
      </c>
      <c r="B66" s="16">
        <v>11423903.35</v>
      </c>
      <c r="C66" s="16">
        <v>11423903.35</v>
      </c>
      <c r="D66" s="14">
        <f t="shared" si="4"/>
        <v>22847806.699999999</v>
      </c>
      <c r="E66" s="19"/>
      <c r="F66" s="19"/>
    </row>
    <row r="67" spans="1:8" x14ac:dyDescent="0.25">
      <c r="A67" s="56" t="s">
        <v>434</v>
      </c>
      <c r="B67" s="16">
        <v>21354555.219999999</v>
      </c>
      <c r="C67" s="16">
        <v>21354555.219999999</v>
      </c>
      <c r="D67" s="14">
        <f t="shared" si="4"/>
        <v>42709110.439999998</v>
      </c>
      <c r="E67" s="19"/>
      <c r="F67" s="19"/>
    </row>
    <row r="68" spans="1:8" x14ac:dyDescent="0.25">
      <c r="A68" s="56" t="s">
        <v>435</v>
      </c>
      <c r="B68" s="16">
        <v>57320126.880000003</v>
      </c>
      <c r="C68" s="16">
        <v>57320126.880000003</v>
      </c>
      <c r="D68" s="14">
        <f t="shared" si="4"/>
        <v>114640253.76000001</v>
      </c>
      <c r="E68" s="19"/>
      <c r="F68" s="19"/>
    </row>
    <row r="69" spans="1:8" x14ac:dyDescent="0.25">
      <c r="A69" s="56" t="s">
        <v>436</v>
      </c>
      <c r="B69" s="16">
        <v>21775793.34</v>
      </c>
      <c r="C69" s="16">
        <v>21775793.34</v>
      </c>
      <c r="D69" s="14">
        <f t="shared" si="4"/>
        <v>43551586.68</v>
      </c>
      <c r="E69" s="19"/>
      <c r="F69" s="19"/>
    </row>
    <row r="70" spans="1:8" x14ac:dyDescent="0.25">
      <c r="A70" s="56" t="s">
        <v>437</v>
      </c>
      <c r="B70" s="16">
        <v>8031497.5800000001</v>
      </c>
      <c r="C70" s="16">
        <v>12478006.029999999</v>
      </c>
      <c r="D70" s="14">
        <f t="shared" si="4"/>
        <v>20509503.609999999</v>
      </c>
      <c r="E70" s="19"/>
      <c r="F70" s="19"/>
    </row>
    <row r="71" spans="1:8" x14ac:dyDescent="0.25">
      <c r="A71" s="56" t="s">
        <v>438</v>
      </c>
      <c r="B71" s="16"/>
      <c r="C71" s="16"/>
      <c r="D71" s="14">
        <f t="shared" si="4"/>
        <v>0</v>
      </c>
      <c r="E71" s="19"/>
      <c r="F71" s="19"/>
    </row>
    <row r="72" spans="1:8" x14ac:dyDescent="0.25">
      <c r="A72" s="14" t="s">
        <v>8</v>
      </c>
      <c r="B72" s="14">
        <f>SUM(B64:B71)</f>
        <v>130497187.55</v>
      </c>
      <c r="C72" s="14">
        <f>SUM(C64:C71)</f>
        <v>134943696</v>
      </c>
      <c r="D72" s="14">
        <f>SUM(D64:D71)</f>
        <v>265440883.55000001</v>
      </c>
      <c r="F72" s="19"/>
      <c r="G72" s="19"/>
      <c r="H72" s="19"/>
    </row>
    <row r="73" spans="1:8" x14ac:dyDescent="0.25">
      <c r="A73" s="125"/>
      <c r="B73" s="105"/>
      <c r="C73" s="105"/>
      <c r="D73" s="107"/>
    </row>
    <row r="74" spans="1:8" x14ac:dyDescent="0.25">
      <c r="A74" s="106" t="s">
        <v>446</v>
      </c>
      <c r="B74" s="105"/>
      <c r="C74" s="105"/>
      <c r="D74" s="107"/>
    </row>
    <row r="75" spans="1:8" x14ac:dyDescent="0.25">
      <c r="A75" s="56" t="s">
        <v>441</v>
      </c>
      <c r="B75" s="16"/>
      <c r="C75" s="16"/>
      <c r="D75" s="14">
        <f t="shared" ref="D75:D82" si="5">SUM(B75:C75)</f>
        <v>0</v>
      </c>
      <c r="E75" s="19"/>
      <c r="F75" s="19"/>
    </row>
    <row r="76" spans="1:8" x14ac:dyDescent="0.25">
      <c r="A76" s="56" t="s">
        <v>442</v>
      </c>
      <c r="B76" s="16"/>
      <c r="C76" s="16"/>
      <c r="D76" s="14">
        <f t="shared" si="5"/>
        <v>0</v>
      </c>
      <c r="E76" s="19"/>
      <c r="F76" s="19"/>
    </row>
    <row r="77" spans="1:8" x14ac:dyDescent="0.25">
      <c r="A77" s="56" t="s">
        <v>440</v>
      </c>
      <c r="B77" s="16"/>
      <c r="C77" s="16"/>
      <c r="D77" s="14">
        <f t="shared" si="5"/>
        <v>0</v>
      </c>
      <c r="E77" s="19"/>
      <c r="F77" s="19"/>
    </row>
    <row r="78" spans="1:8" x14ac:dyDescent="0.25">
      <c r="A78" s="56" t="s">
        <v>434</v>
      </c>
      <c r="B78" s="16"/>
      <c r="C78" s="16"/>
      <c r="D78" s="14">
        <f t="shared" si="5"/>
        <v>0</v>
      </c>
      <c r="E78" s="19"/>
      <c r="F78" s="19"/>
    </row>
    <row r="79" spans="1:8" x14ac:dyDescent="0.25">
      <c r="A79" s="56" t="s">
        <v>435</v>
      </c>
      <c r="B79" s="16"/>
      <c r="C79" s="16"/>
      <c r="D79" s="14">
        <f t="shared" si="5"/>
        <v>0</v>
      </c>
      <c r="E79" s="19"/>
      <c r="F79" s="19"/>
    </row>
    <row r="80" spans="1:8" x14ac:dyDescent="0.25">
      <c r="A80" s="56" t="s">
        <v>436</v>
      </c>
      <c r="B80" s="16"/>
      <c r="C80" s="16"/>
      <c r="D80" s="14">
        <f t="shared" si="5"/>
        <v>0</v>
      </c>
      <c r="E80" s="19"/>
      <c r="F80" s="19"/>
    </row>
    <row r="81" spans="1:8" x14ac:dyDescent="0.25">
      <c r="A81" s="56" t="s">
        <v>437</v>
      </c>
      <c r="B81" s="16"/>
      <c r="C81" s="16"/>
      <c r="D81" s="14">
        <f t="shared" si="5"/>
        <v>0</v>
      </c>
      <c r="E81" s="19"/>
      <c r="F81" s="19"/>
    </row>
    <row r="82" spans="1:8" x14ac:dyDescent="0.25">
      <c r="A82" s="56" t="s">
        <v>438</v>
      </c>
      <c r="B82" s="16"/>
      <c r="C82" s="16"/>
      <c r="D82" s="14">
        <f t="shared" si="5"/>
        <v>0</v>
      </c>
      <c r="E82" s="19"/>
      <c r="F82" s="19"/>
    </row>
    <row r="83" spans="1:8" x14ac:dyDescent="0.25">
      <c r="A83" s="14" t="s">
        <v>8</v>
      </c>
      <c r="B83" s="14">
        <f>SUM(B75:B82)</f>
        <v>0</v>
      </c>
      <c r="C83" s="14">
        <f>SUM(C75:C82)</f>
        <v>0</v>
      </c>
      <c r="D83" s="14">
        <f>SUM(D75:D82)</f>
        <v>0</v>
      </c>
      <c r="F83" s="19"/>
      <c r="G83" s="19"/>
      <c r="H83" s="19"/>
    </row>
    <row r="84" spans="1:8" x14ac:dyDescent="0.25">
      <c r="A84" s="125"/>
      <c r="B84" s="105"/>
      <c r="C84" s="105"/>
      <c r="D84" s="107"/>
    </row>
    <row r="85" spans="1:8" x14ac:dyDescent="0.25">
      <c r="A85" s="106" t="s">
        <v>415</v>
      </c>
      <c r="B85" s="105"/>
      <c r="C85" s="105"/>
      <c r="D85" s="107"/>
    </row>
    <row r="86" spans="1:8" x14ac:dyDescent="0.25">
      <c r="A86" s="56" t="s">
        <v>441</v>
      </c>
      <c r="B86" s="124"/>
      <c r="C86" s="105"/>
      <c r="D86" s="107"/>
    </row>
    <row r="87" spans="1:8" ht="14.45" customHeight="1" x14ac:dyDescent="0.25">
      <c r="A87" s="56" t="s">
        <v>442</v>
      </c>
      <c r="B87" s="124"/>
      <c r="C87" s="105"/>
      <c r="D87" s="107"/>
    </row>
    <row r="88" spans="1:8" ht="14.45" customHeight="1" x14ac:dyDescent="0.25">
      <c r="A88" s="56" t="s">
        <v>440</v>
      </c>
      <c r="B88" s="124"/>
      <c r="C88" s="105"/>
      <c r="D88" s="107"/>
    </row>
    <row r="89" spans="1:8" ht="14.45" customHeight="1" x14ac:dyDescent="0.25">
      <c r="A89" s="56" t="s">
        <v>434</v>
      </c>
      <c r="B89" s="124"/>
      <c r="C89" s="105"/>
      <c r="D89" s="107"/>
    </row>
    <row r="90" spans="1:8" ht="14.45" customHeight="1" x14ac:dyDescent="0.25">
      <c r="A90" s="56" t="s">
        <v>435</v>
      </c>
      <c r="B90" s="124"/>
      <c r="C90" s="105"/>
      <c r="D90" s="107"/>
    </row>
    <row r="91" spans="1:8" ht="14.45" customHeight="1" x14ac:dyDescent="0.25">
      <c r="A91" s="56" t="s">
        <v>436</v>
      </c>
      <c r="B91" s="124"/>
      <c r="C91" s="105"/>
      <c r="D91" s="107"/>
    </row>
    <row r="92" spans="1:8" ht="14.45" customHeight="1" x14ac:dyDescent="0.25">
      <c r="A92" s="56" t="s">
        <v>437</v>
      </c>
      <c r="B92" s="124"/>
      <c r="C92" s="105"/>
      <c r="D92" s="107"/>
    </row>
    <row r="93" spans="1:8" x14ac:dyDescent="0.25">
      <c r="A93" s="57" t="s">
        <v>8</v>
      </c>
      <c r="B93" s="126">
        <f>SUM(B86:D92)</f>
        <v>0</v>
      </c>
      <c r="C93" s="105"/>
      <c r="D93" s="107"/>
    </row>
    <row r="94" spans="1:8" x14ac:dyDescent="0.25">
      <c r="A94" s="125"/>
      <c r="B94" s="105"/>
      <c r="C94" s="105"/>
      <c r="D94" s="107"/>
    </row>
    <row r="95" spans="1:8" x14ac:dyDescent="0.25">
      <c r="A95" s="106" t="s">
        <v>419</v>
      </c>
      <c r="B95" s="105"/>
      <c r="C95" s="105"/>
      <c r="D95" s="107"/>
    </row>
    <row r="96" spans="1:8" x14ac:dyDescent="0.25">
      <c r="A96" s="56" t="s">
        <v>441</v>
      </c>
      <c r="B96" s="124"/>
      <c r="C96" s="105"/>
      <c r="D96" s="107"/>
    </row>
    <row r="97" spans="1:4" ht="14.45" customHeight="1" x14ac:dyDescent="0.25">
      <c r="A97" s="56" t="s">
        <v>442</v>
      </c>
      <c r="B97" s="124"/>
      <c r="C97" s="105"/>
      <c r="D97" s="107"/>
    </row>
    <row r="98" spans="1:4" ht="14.45" customHeight="1" x14ac:dyDescent="0.25">
      <c r="A98" s="56" t="s">
        <v>440</v>
      </c>
      <c r="B98" s="124"/>
      <c r="C98" s="105"/>
      <c r="D98" s="107"/>
    </row>
    <row r="99" spans="1:4" ht="14.45" customHeight="1" x14ac:dyDescent="0.25">
      <c r="A99" s="56" t="s">
        <v>434</v>
      </c>
      <c r="B99" s="124"/>
      <c r="C99" s="105"/>
      <c r="D99" s="107"/>
    </row>
    <row r="100" spans="1:4" ht="14.45" customHeight="1" x14ac:dyDescent="0.25">
      <c r="A100" s="56" t="s">
        <v>435</v>
      </c>
      <c r="B100" s="124"/>
      <c r="C100" s="105"/>
      <c r="D100" s="107"/>
    </row>
    <row r="101" spans="1:4" ht="14.45" customHeight="1" x14ac:dyDescent="0.25">
      <c r="A101" s="56" t="s">
        <v>436</v>
      </c>
      <c r="B101" s="124"/>
      <c r="C101" s="105"/>
      <c r="D101" s="107"/>
    </row>
    <row r="102" spans="1:4" ht="14.45" customHeight="1" x14ac:dyDescent="0.25">
      <c r="A102" s="56" t="s">
        <v>437</v>
      </c>
      <c r="B102" s="124"/>
      <c r="C102" s="105"/>
      <c r="D102" s="107"/>
    </row>
    <row r="103" spans="1:4" x14ac:dyDescent="0.25">
      <c r="A103" s="57" t="s">
        <v>8</v>
      </c>
      <c r="B103" s="126">
        <f>SUM(B96:D102)</f>
        <v>0</v>
      </c>
      <c r="C103" s="105"/>
      <c r="D103" s="107"/>
    </row>
    <row r="104" spans="1:4" x14ac:dyDescent="0.25">
      <c r="B104" s="19"/>
      <c r="C104" s="19"/>
    </row>
    <row r="105" spans="1:4" x14ac:dyDescent="0.25">
      <c r="B105" s="19"/>
      <c r="C105" s="19"/>
    </row>
    <row r="106" spans="1:4" x14ac:dyDescent="0.25">
      <c r="B106" s="19"/>
      <c r="C106" s="19"/>
    </row>
    <row r="107" spans="1:4" x14ac:dyDescent="0.25">
      <c r="B107" s="19"/>
      <c r="C107" s="19"/>
    </row>
    <row r="108" spans="1:4" x14ac:dyDescent="0.25">
      <c r="B108" s="19"/>
      <c r="C108" s="19"/>
    </row>
    <row r="109" spans="1:4" x14ac:dyDescent="0.25">
      <c r="B109" s="19"/>
      <c r="C109" s="19"/>
    </row>
  </sheetData>
  <mergeCells count="44">
    <mergeCell ref="A1:C1"/>
    <mergeCell ref="A74:D74"/>
    <mergeCell ref="A50:D50"/>
    <mergeCell ref="B102:D102"/>
    <mergeCell ref="B93:D93"/>
    <mergeCell ref="B56:D56"/>
    <mergeCell ref="B58:D58"/>
    <mergeCell ref="B96:D96"/>
    <mergeCell ref="B52:D52"/>
    <mergeCell ref="A95:D95"/>
    <mergeCell ref="A85:D85"/>
    <mergeCell ref="B86:D86"/>
    <mergeCell ref="A7:D7"/>
    <mergeCell ref="B97:D97"/>
    <mergeCell ref="A41:D41"/>
    <mergeCell ref="B100:D100"/>
    <mergeCell ref="B91:D91"/>
    <mergeCell ref="A84:D84"/>
    <mergeCell ref="B54:D54"/>
    <mergeCell ref="B90:D90"/>
    <mergeCell ref="B59:D59"/>
    <mergeCell ref="A9:D9"/>
    <mergeCell ref="A31:D31"/>
    <mergeCell ref="B99:D99"/>
    <mergeCell ref="A30:D30"/>
    <mergeCell ref="B92:D92"/>
    <mergeCell ref="A73:D73"/>
    <mergeCell ref="A51:D51"/>
    <mergeCell ref="B55:D55"/>
    <mergeCell ref="A60:D60"/>
    <mergeCell ref="B89:D89"/>
    <mergeCell ref="A94:D94"/>
    <mergeCell ref="A61:D61"/>
    <mergeCell ref="A19:D19"/>
    <mergeCell ref="A63:D63"/>
    <mergeCell ref="B87:D87"/>
    <mergeCell ref="B103:D103"/>
    <mergeCell ref="A40:D40"/>
    <mergeCell ref="B98:D98"/>
    <mergeCell ref="B57:D57"/>
    <mergeCell ref="B101:D101"/>
    <mergeCell ref="A20:D20"/>
    <mergeCell ref="B88:D88"/>
    <mergeCell ref="B53:D53"/>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40"/>
  <sheetViews>
    <sheetView workbookViewId="0">
      <selection sqref="A1:XFD1048576"/>
    </sheetView>
  </sheetViews>
  <sheetFormatPr defaultRowHeight="15" x14ac:dyDescent="0.25"/>
  <cols>
    <col min="1" max="1" width="12.42578125" bestFit="1" customWidth="1"/>
    <col min="2" max="2" width="37.42578125" bestFit="1" customWidth="1"/>
    <col min="3" max="3" width="4.5703125" customWidth="1"/>
  </cols>
  <sheetData>
    <row r="1" spans="1:5" x14ac:dyDescent="0.25">
      <c r="A1" s="111" t="s">
        <v>447</v>
      </c>
      <c r="B1" s="109"/>
      <c r="C1" s="2" t="s">
        <v>448</v>
      </c>
    </row>
    <row r="3" spans="1:5" x14ac:dyDescent="0.25">
      <c r="A3" s="1" t="s">
        <v>2</v>
      </c>
      <c r="B3" s="6"/>
      <c r="C3" s="4"/>
    </row>
    <row r="4" spans="1:5" x14ac:dyDescent="0.25">
      <c r="A4" s="1" t="s">
        <v>3</v>
      </c>
      <c r="B4" s="6"/>
      <c r="C4" s="4"/>
    </row>
    <row r="5" spans="1:5" x14ac:dyDescent="0.25">
      <c r="A5" s="1" t="s">
        <v>4</v>
      </c>
      <c r="B5" s="6"/>
      <c r="C5" s="4"/>
    </row>
    <row r="6" spans="1:5" x14ac:dyDescent="0.25">
      <c r="A6" s="8"/>
      <c r="B6" s="8"/>
      <c r="C6" s="9"/>
    </row>
    <row r="7" spans="1:5" x14ac:dyDescent="0.25">
      <c r="A7" s="58"/>
      <c r="B7" s="106" t="s">
        <v>447</v>
      </c>
      <c r="C7" s="130"/>
    </row>
    <row r="8" spans="1:5" x14ac:dyDescent="0.25">
      <c r="A8" s="58"/>
      <c r="B8" s="131"/>
      <c r="C8" s="132"/>
    </row>
    <row r="9" spans="1:5" x14ac:dyDescent="0.25">
      <c r="A9" s="26" t="s">
        <v>449</v>
      </c>
      <c r="B9" s="129" t="s">
        <v>450</v>
      </c>
      <c r="C9" s="105"/>
    </row>
    <row r="10" spans="1:5" x14ac:dyDescent="0.25">
      <c r="A10" s="26" t="s">
        <v>451</v>
      </c>
      <c r="B10" s="57" t="s">
        <v>452</v>
      </c>
      <c r="C10" s="14">
        <f>C11+C14+C17</f>
        <v>15853013.910000002</v>
      </c>
      <c r="D10" s="19"/>
    </row>
    <row r="11" spans="1:5" x14ac:dyDescent="0.25">
      <c r="A11" s="26" t="s">
        <v>453</v>
      </c>
      <c r="B11" s="57" t="s">
        <v>454</v>
      </c>
      <c r="C11" s="14">
        <f>C12+C13</f>
        <v>14554456.350000001</v>
      </c>
      <c r="D11" s="19"/>
    </row>
    <row r="12" spans="1:5" x14ac:dyDescent="0.25">
      <c r="A12" s="26" t="s">
        <v>455</v>
      </c>
      <c r="B12" s="56" t="s">
        <v>456</v>
      </c>
      <c r="C12" s="16">
        <v>14300143.380000001</v>
      </c>
      <c r="D12" s="19"/>
      <c r="E12" s="19"/>
    </row>
    <row r="13" spans="1:5" x14ac:dyDescent="0.25">
      <c r="A13" s="26" t="s">
        <v>457</v>
      </c>
      <c r="B13" s="56" t="s">
        <v>458</v>
      </c>
      <c r="C13" s="16">
        <v>254312.97</v>
      </c>
      <c r="D13" s="19"/>
      <c r="E13" s="19"/>
    </row>
    <row r="14" spans="1:5" x14ac:dyDescent="0.25">
      <c r="A14" s="26" t="s">
        <v>459</v>
      </c>
      <c r="B14" s="57" t="s">
        <v>460</v>
      </c>
      <c r="C14" s="14">
        <f>C15+C16</f>
        <v>938009.57000000007</v>
      </c>
      <c r="D14" s="19"/>
    </row>
    <row r="15" spans="1:5" x14ac:dyDescent="0.25">
      <c r="A15" s="26" t="s">
        <v>461</v>
      </c>
      <c r="B15" s="56" t="s">
        <v>462</v>
      </c>
      <c r="C15" s="16">
        <v>936303.39</v>
      </c>
      <c r="D15" s="19"/>
      <c r="E15" s="19"/>
    </row>
    <row r="16" spans="1:5" x14ac:dyDescent="0.25">
      <c r="A16" s="26" t="s">
        <v>463</v>
      </c>
      <c r="B16" s="56" t="s">
        <v>458</v>
      </c>
      <c r="C16" s="16">
        <v>1706.18</v>
      </c>
      <c r="D16" s="19"/>
      <c r="E16" s="19"/>
    </row>
    <row r="17" spans="1:5" x14ac:dyDescent="0.25">
      <c r="A17" s="26" t="s">
        <v>464</v>
      </c>
      <c r="B17" s="56" t="s">
        <v>421</v>
      </c>
      <c r="C17" s="16">
        <v>360547.99</v>
      </c>
      <c r="D17" s="19"/>
      <c r="E17" s="19"/>
    </row>
    <row r="18" spans="1:5" x14ac:dyDescent="0.25">
      <c r="A18" s="26" t="s">
        <v>465</v>
      </c>
      <c r="B18" s="57" t="s">
        <v>466</v>
      </c>
      <c r="C18" s="14">
        <f>C19+C20</f>
        <v>4731969.99</v>
      </c>
      <c r="D18" s="19"/>
    </row>
    <row r="19" spans="1:5" x14ac:dyDescent="0.25">
      <c r="A19" s="26" t="s">
        <v>467</v>
      </c>
      <c r="B19" s="56" t="s">
        <v>468</v>
      </c>
      <c r="C19" s="16">
        <v>4842614.1100000003</v>
      </c>
      <c r="D19" s="19"/>
      <c r="E19" s="19"/>
    </row>
    <row r="20" spans="1:5" x14ac:dyDescent="0.25">
      <c r="A20" s="26" t="s">
        <v>469</v>
      </c>
      <c r="B20" s="56" t="s">
        <v>422</v>
      </c>
      <c r="C20" s="16">
        <v>-110644.12</v>
      </c>
      <c r="D20" s="19"/>
      <c r="E20" s="19"/>
    </row>
    <row r="21" spans="1:5" x14ac:dyDescent="0.25">
      <c r="A21" s="26" t="s">
        <v>470</v>
      </c>
      <c r="B21" s="57" t="s">
        <v>471</v>
      </c>
      <c r="C21" s="14">
        <f>C10-C18</f>
        <v>11121043.920000002</v>
      </c>
      <c r="D21" s="19"/>
    </row>
    <row r="22" spans="1:5" x14ac:dyDescent="0.25">
      <c r="A22" s="26" t="s">
        <v>472</v>
      </c>
      <c r="B22" s="56" t="s">
        <v>473</v>
      </c>
      <c r="C22" s="16">
        <v>635222.12</v>
      </c>
      <c r="D22" s="19"/>
      <c r="E22" s="19"/>
    </row>
    <row r="23" spans="1:5" x14ac:dyDescent="0.25">
      <c r="A23" s="26" t="s">
        <v>474</v>
      </c>
      <c r="B23" s="56" t="s">
        <v>475</v>
      </c>
      <c r="C23" s="16">
        <v>0</v>
      </c>
      <c r="D23" s="19"/>
      <c r="E23" s="19"/>
    </row>
    <row r="24" spans="1:5" x14ac:dyDescent="0.25">
      <c r="A24" s="26" t="s">
        <v>476</v>
      </c>
      <c r="B24" s="57" t="s">
        <v>477</v>
      </c>
      <c r="C24" s="14">
        <f>C25+C26</f>
        <v>5906055.46</v>
      </c>
      <c r="D24" s="19"/>
    </row>
    <row r="25" spans="1:5" x14ac:dyDescent="0.25">
      <c r="A25" s="26" t="s">
        <v>478</v>
      </c>
      <c r="B25" s="56" t="s">
        <v>479</v>
      </c>
      <c r="C25" s="16">
        <v>4393499.88</v>
      </c>
      <c r="D25" s="19"/>
      <c r="E25" s="19"/>
    </row>
    <row r="26" spans="1:5" x14ac:dyDescent="0.25">
      <c r="A26" s="26" t="s">
        <v>480</v>
      </c>
      <c r="B26" s="57" t="s">
        <v>481</v>
      </c>
      <c r="C26" s="14">
        <f>C27+C28</f>
        <v>1512555.58</v>
      </c>
      <c r="D26" s="19"/>
    </row>
    <row r="27" spans="1:5" x14ac:dyDescent="0.25">
      <c r="A27" s="26" t="s">
        <v>482</v>
      </c>
      <c r="B27" s="56" t="s">
        <v>483</v>
      </c>
      <c r="C27" s="16">
        <v>429083.52</v>
      </c>
      <c r="D27" s="19"/>
      <c r="E27" s="19"/>
    </row>
    <row r="28" spans="1:5" x14ac:dyDescent="0.25">
      <c r="A28" s="26" t="s">
        <v>484</v>
      </c>
      <c r="B28" s="56" t="s">
        <v>423</v>
      </c>
      <c r="C28" s="16">
        <v>1083472.06</v>
      </c>
      <c r="D28" s="19"/>
      <c r="E28" s="19"/>
    </row>
    <row r="29" spans="1:5" x14ac:dyDescent="0.25">
      <c r="A29" s="26" t="s">
        <v>485</v>
      </c>
      <c r="B29" s="57" t="s">
        <v>486</v>
      </c>
      <c r="C29" s="14">
        <f>C21-C22+C23-C24</f>
        <v>4579766.3400000026</v>
      </c>
      <c r="D29" s="19"/>
    </row>
    <row r="30" spans="1:5" x14ac:dyDescent="0.25">
      <c r="A30" s="26" t="s">
        <v>487</v>
      </c>
      <c r="B30" s="57" t="s">
        <v>488</v>
      </c>
      <c r="C30" s="14">
        <f>C31-C32</f>
        <v>-6258.41</v>
      </c>
      <c r="D30" s="19"/>
    </row>
    <row r="31" spans="1:5" x14ac:dyDescent="0.25">
      <c r="A31" s="26" t="s">
        <v>489</v>
      </c>
      <c r="B31" s="56" t="s">
        <v>490</v>
      </c>
      <c r="C31" s="16">
        <v>570.91999999999996</v>
      </c>
      <c r="D31" s="19"/>
      <c r="E31" s="19"/>
    </row>
    <row r="32" spans="1:5" x14ac:dyDescent="0.25">
      <c r="A32" s="26" t="s">
        <v>491</v>
      </c>
      <c r="B32" s="56" t="s">
        <v>492</v>
      </c>
      <c r="C32" s="16">
        <v>6829.33</v>
      </c>
      <c r="D32" s="19"/>
      <c r="E32" s="19"/>
    </row>
    <row r="33" spans="1:5" x14ac:dyDescent="0.25">
      <c r="A33" s="26" t="s">
        <v>493</v>
      </c>
      <c r="B33" s="57" t="s">
        <v>494</v>
      </c>
      <c r="C33" s="14">
        <f>C29-C30</f>
        <v>4586024.7500000028</v>
      </c>
      <c r="D33" s="19"/>
    </row>
    <row r="34" spans="1:5" x14ac:dyDescent="0.25">
      <c r="A34" s="26" t="s">
        <v>495</v>
      </c>
      <c r="B34" s="56" t="s">
        <v>496</v>
      </c>
      <c r="C34" s="16">
        <v>1550000</v>
      </c>
      <c r="D34" s="19"/>
      <c r="E34" s="19"/>
    </row>
    <row r="35" spans="1:5" x14ac:dyDescent="0.25">
      <c r="A35" s="26" t="s">
        <v>497</v>
      </c>
      <c r="B35" s="57" t="s">
        <v>498</v>
      </c>
      <c r="C35" s="14">
        <f>C33-C34</f>
        <v>3036024.7500000028</v>
      </c>
      <c r="D35" s="19"/>
    </row>
    <row r="36" spans="1:5" x14ac:dyDescent="0.25">
      <c r="A36" s="26" t="s">
        <v>499</v>
      </c>
      <c r="B36" s="57" t="s">
        <v>380</v>
      </c>
      <c r="C36" s="14">
        <f>C37-C38</f>
        <v>72240.649999999994</v>
      </c>
      <c r="D36" s="19"/>
    </row>
    <row r="37" spans="1:5" x14ac:dyDescent="0.25">
      <c r="A37" s="26" t="s">
        <v>500</v>
      </c>
      <c r="B37" s="56" t="s">
        <v>501</v>
      </c>
      <c r="C37" s="16">
        <v>72240.649999999994</v>
      </c>
      <c r="D37" s="19"/>
      <c r="E37" s="19"/>
    </row>
    <row r="38" spans="1:5" x14ac:dyDescent="0.25">
      <c r="A38" s="26" t="s">
        <v>502</v>
      </c>
      <c r="B38" s="56" t="s">
        <v>503</v>
      </c>
      <c r="C38" s="16"/>
      <c r="D38" s="19"/>
      <c r="E38" s="19"/>
    </row>
    <row r="39" spans="1:5" x14ac:dyDescent="0.25">
      <c r="A39" s="26" t="s">
        <v>504</v>
      </c>
      <c r="B39" s="57" t="s">
        <v>505</v>
      </c>
      <c r="C39" s="14">
        <f>C35-C36</f>
        <v>2963784.1000000029</v>
      </c>
      <c r="D39" s="19"/>
    </row>
    <row r="40" spans="1:5" x14ac:dyDescent="0.25">
      <c r="A40" s="58"/>
      <c r="B40" s="57" t="s">
        <v>506</v>
      </c>
      <c r="C40" s="14">
        <f>C39-'[1]MFIs_XX.C.Q.YY_BS'!C45</f>
        <v>2963784.1000000029</v>
      </c>
      <c r="D40" s="19"/>
    </row>
  </sheetData>
  <mergeCells count="3">
    <mergeCell ref="B9:C9"/>
    <mergeCell ref="B7:C8"/>
    <mergeCell ref="A1:B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49"/>
  <sheetViews>
    <sheetView topLeftCell="A7" zoomScale="115" zoomScaleNormal="115" workbookViewId="0">
      <selection activeCell="A7" sqref="A1:XFD1048576"/>
    </sheetView>
  </sheetViews>
  <sheetFormatPr defaultRowHeight="15" x14ac:dyDescent="0.25"/>
  <cols>
    <col min="1" max="1" width="12.42578125" bestFit="1" customWidth="1"/>
    <col min="2" max="2" width="29.5703125" bestFit="1" customWidth="1"/>
    <col min="3" max="3" width="4.42578125" bestFit="1" customWidth="1"/>
  </cols>
  <sheetData>
    <row r="1" spans="1:5" x14ac:dyDescent="0.25">
      <c r="A1" s="111" t="s">
        <v>507</v>
      </c>
      <c r="B1" s="109"/>
      <c r="C1" s="2" t="s">
        <v>508</v>
      </c>
    </row>
    <row r="3" spans="1:5" x14ac:dyDescent="0.25">
      <c r="A3" s="1" t="s">
        <v>2</v>
      </c>
      <c r="B3" s="6"/>
      <c r="C3" s="3"/>
    </row>
    <row r="4" spans="1:5" x14ac:dyDescent="0.25">
      <c r="A4" s="1" t="s">
        <v>3</v>
      </c>
      <c r="B4" s="6"/>
      <c r="C4" s="3"/>
    </row>
    <row r="5" spans="1:5" x14ac:dyDescent="0.25">
      <c r="A5" s="1" t="s">
        <v>4</v>
      </c>
      <c r="B5" s="6"/>
      <c r="C5" s="3"/>
    </row>
    <row r="6" spans="1:5" x14ac:dyDescent="0.25">
      <c r="A6" s="133"/>
      <c r="B6" s="134"/>
      <c r="C6" s="134"/>
    </row>
    <row r="7" spans="1:5" x14ac:dyDescent="0.25">
      <c r="A7" s="58"/>
      <c r="B7" s="106" t="s">
        <v>507</v>
      </c>
      <c r="C7" s="130"/>
    </row>
    <row r="8" spans="1:5" x14ac:dyDescent="0.25">
      <c r="A8" s="58"/>
      <c r="B8" s="131"/>
      <c r="C8" s="132"/>
    </row>
    <row r="9" spans="1:5" x14ac:dyDescent="0.25">
      <c r="A9" s="26" t="s">
        <v>449</v>
      </c>
      <c r="B9" s="58"/>
      <c r="C9" s="58"/>
    </row>
    <row r="10" spans="1:5" x14ac:dyDescent="0.25">
      <c r="A10" s="106" t="s">
        <v>509</v>
      </c>
      <c r="B10" s="105"/>
      <c r="C10" s="107"/>
    </row>
    <row r="11" spans="1:5" x14ac:dyDescent="0.25">
      <c r="A11" s="26" t="s">
        <v>510</v>
      </c>
      <c r="B11" s="56" t="s">
        <v>388</v>
      </c>
      <c r="C11" s="16">
        <v>1295346.74</v>
      </c>
      <c r="D11" s="19"/>
      <c r="E11" s="19"/>
    </row>
    <row r="12" spans="1:5" x14ac:dyDescent="0.25">
      <c r="A12" s="26" t="s">
        <v>511</v>
      </c>
      <c r="B12" s="57" t="s">
        <v>439</v>
      </c>
      <c r="C12" s="14">
        <f>C13+C14</f>
        <v>22124040.940000001</v>
      </c>
      <c r="D12" s="19"/>
    </row>
    <row r="13" spans="1:5" x14ac:dyDescent="0.25">
      <c r="A13" s="26" t="s">
        <v>512</v>
      </c>
      <c r="B13" s="56" t="s">
        <v>513</v>
      </c>
      <c r="C13" s="16">
        <v>22124040.940000001</v>
      </c>
      <c r="D13" s="19"/>
      <c r="E13" s="19"/>
    </row>
    <row r="14" spans="1:5" x14ac:dyDescent="0.25">
      <c r="A14" s="26" t="s">
        <v>514</v>
      </c>
      <c r="B14" s="56" t="s">
        <v>515</v>
      </c>
      <c r="C14" s="16"/>
      <c r="D14" s="19"/>
      <c r="E14" s="19"/>
    </row>
    <row r="15" spans="1:5" x14ac:dyDescent="0.25">
      <c r="A15" s="26" t="s">
        <v>516</v>
      </c>
      <c r="B15" s="57" t="s">
        <v>517</v>
      </c>
      <c r="C15" s="14">
        <f>C16-C17</f>
        <v>162781918.34999999</v>
      </c>
      <c r="D15" s="19"/>
    </row>
    <row r="16" spans="1:5" x14ac:dyDescent="0.25">
      <c r="A16" s="26" t="s">
        <v>518</v>
      </c>
      <c r="B16" s="56" t="s">
        <v>519</v>
      </c>
      <c r="C16" s="16">
        <v>170446661.09</v>
      </c>
      <c r="D16" s="19"/>
      <c r="E16" s="19"/>
    </row>
    <row r="17" spans="1:5" x14ac:dyDescent="0.25">
      <c r="A17" s="26" t="s">
        <v>520</v>
      </c>
      <c r="B17" s="56" t="s">
        <v>521</v>
      </c>
      <c r="C17" s="16">
        <v>7664742.7400000002</v>
      </c>
      <c r="D17" s="19"/>
      <c r="E17" s="19"/>
    </row>
    <row r="18" spans="1:5" x14ac:dyDescent="0.25">
      <c r="A18" s="26" t="s">
        <v>522</v>
      </c>
      <c r="B18" s="57" t="s">
        <v>523</v>
      </c>
      <c r="C18" s="14">
        <f>C19-C20</f>
        <v>11701124.300000001</v>
      </c>
      <c r="D18" s="19"/>
    </row>
    <row r="19" spans="1:5" x14ac:dyDescent="0.25">
      <c r="A19" s="26" t="s">
        <v>524</v>
      </c>
      <c r="B19" s="56" t="s">
        <v>525</v>
      </c>
      <c r="C19" s="16">
        <v>11865842.17</v>
      </c>
      <c r="D19" s="19"/>
      <c r="E19" s="19"/>
    </row>
    <row r="20" spans="1:5" x14ac:dyDescent="0.25">
      <c r="A20" s="26" t="s">
        <v>526</v>
      </c>
      <c r="B20" s="56" t="s">
        <v>521</v>
      </c>
      <c r="C20" s="16">
        <v>164717.87</v>
      </c>
      <c r="D20" s="19"/>
      <c r="E20" s="19"/>
    </row>
    <row r="21" spans="1:5" x14ac:dyDescent="0.25">
      <c r="A21" s="26" t="s">
        <v>527</v>
      </c>
      <c r="B21" s="56" t="s">
        <v>394</v>
      </c>
      <c r="C21" s="16">
        <v>2434112.89</v>
      </c>
      <c r="D21" s="19"/>
      <c r="E21" s="19"/>
    </row>
    <row r="22" spans="1:5" x14ac:dyDescent="0.25">
      <c r="A22" s="26" t="s">
        <v>528</v>
      </c>
      <c r="B22" s="56" t="s">
        <v>529</v>
      </c>
      <c r="C22" s="16">
        <v>20000</v>
      </c>
      <c r="D22" s="19"/>
      <c r="E22" s="19"/>
    </row>
    <row r="23" spans="1:5" x14ac:dyDescent="0.25">
      <c r="A23" s="26" t="s">
        <v>530</v>
      </c>
      <c r="B23" s="56" t="s">
        <v>396</v>
      </c>
      <c r="C23" s="16">
        <v>-900793.83</v>
      </c>
      <c r="D23" s="19"/>
      <c r="E23" s="19"/>
    </row>
    <row r="24" spans="1:5" x14ac:dyDescent="0.25">
      <c r="A24" s="26" t="s">
        <v>531</v>
      </c>
      <c r="B24" s="56" t="s">
        <v>406</v>
      </c>
      <c r="C24" s="16">
        <v>14815.12</v>
      </c>
      <c r="D24" s="19"/>
      <c r="E24" s="19"/>
    </row>
    <row r="25" spans="1:5" x14ac:dyDescent="0.25">
      <c r="A25" s="26" t="s">
        <v>532</v>
      </c>
      <c r="B25" s="56" t="s">
        <v>414</v>
      </c>
      <c r="C25" s="16">
        <v>6888500.9000000004</v>
      </c>
      <c r="D25" s="19"/>
      <c r="E25" s="19"/>
    </row>
    <row r="26" spans="1:5" x14ac:dyDescent="0.25">
      <c r="A26" s="26" t="s">
        <v>533</v>
      </c>
      <c r="B26" s="57" t="s">
        <v>534</v>
      </c>
      <c r="C26" s="14">
        <f>C11+C12+C15+C18+SUM(C21:C25)</f>
        <v>206359065.41000003</v>
      </c>
      <c r="D26" s="19"/>
    </row>
    <row r="27" spans="1:5" x14ac:dyDescent="0.25">
      <c r="A27" s="26" t="s">
        <v>535</v>
      </c>
      <c r="B27" s="56" t="s">
        <v>536</v>
      </c>
      <c r="C27" s="16">
        <v>46375797.43</v>
      </c>
      <c r="D27" s="19"/>
      <c r="E27" s="19"/>
    </row>
    <row r="28" spans="1:5" x14ac:dyDescent="0.25">
      <c r="A28" s="26" t="s">
        <v>537</v>
      </c>
      <c r="B28" s="56" t="s">
        <v>538</v>
      </c>
      <c r="C28" s="16">
        <v>37438.300000000003</v>
      </c>
      <c r="D28" s="19"/>
      <c r="E28" s="19"/>
    </row>
    <row r="29" spans="1:5" x14ac:dyDescent="0.25">
      <c r="A29" s="26" t="s">
        <v>539</v>
      </c>
      <c r="B29" s="56" t="s">
        <v>540</v>
      </c>
      <c r="C29" s="16"/>
      <c r="D29" s="19"/>
      <c r="E29" s="19"/>
    </row>
    <row r="30" spans="1:5" x14ac:dyDescent="0.25">
      <c r="A30" s="26" t="s">
        <v>541</v>
      </c>
      <c r="B30" s="56" t="s">
        <v>542</v>
      </c>
      <c r="C30" s="16">
        <v>1529010.13</v>
      </c>
      <c r="D30" s="19"/>
      <c r="E30" s="19"/>
    </row>
    <row r="31" spans="1:5" x14ac:dyDescent="0.25">
      <c r="A31" s="26" t="s">
        <v>543</v>
      </c>
      <c r="B31" s="56" t="s">
        <v>544</v>
      </c>
      <c r="C31" s="16">
        <v>88567898.780000001</v>
      </c>
      <c r="D31" s="19"/>
      <c r="E31" s="19"/>
    </row>
    <row r="32" spans="1:5" x14ac:dyDescent="0.25">
      <c r="A32" s="26" t="s">
        <v>545</v>
      </c>
      <c r="B32" s="56" t="s">
        <v>378</v>
      </c>
      <c r="C32" s="16" t="s">
        <v>81</v>
      </c>
      <c r="D32" s="19"/>
      <c r="E32" s="19"/>
    </row>
    <row r="33" spans="1:5" x14ac:dyDescent="0.25">
      <c r="A33" s="26" t="s">
        <v>546</v>
      </c>
      <c r="B33" s="56" t="s">
        <v>547</v>
      </c>
      <c r="C33" s="16">
        <v>11067336.939999999</v>
      </c>
      <c r="D33" s="19"/>
      <c r="E33" s="19"/>
    </row>
    <row r="34" spans="1:5" x14ac:dyDescent="0.25">
      <c r="A34" s="26" t="s">
        <v>548</v>
      </c>
      <c r="B34" s="56" t="s">
        <v>416</v>
      </c>
      <c r="C34" s="16">
        <v>4412985.32</v>
      </c>
      <c r="D34" s="19"/>
      <c r="E34" s="19"/>
    </row>
    <row r="35" spans="1:5" x14ac:dyDescent="0.25">
      <c r="A35" s="26" t="s">
        <v>549</v>
      </c>
      <c r="B35" s="59" t="s">
        <v>419</v>
      </c>
      <c r="C35" s="16">
        <v>6412241.0300000003</v>
      </c>
      <c r="D35" s="19"/>
      <c r="E35" s="19"/>
    </row>
    <row r="36" spans="1:5" x14ac:dyDescent="0.25">
      <c r="A36" s="26" t="s">
        <v>550</v>
      </c>
      <c r="B36" s="57" t="s">
        <v>551</v>
      </c>
      <c r="C36" s="14">
        <f>SUM(C27:C35)</f>
        <v>158402707.92999998</v>
      </c>
      <c r="D36" s="19"/>
    </row>
    <row r="37" spans="1:5" x14ac:dyDescent="0.25">
      <c r="A37" s="106" t="s">
        <v>552</v>
      </c>
      <c r="B37" s="105"/>
      <c r="C37" s="107"/>
    </row>
    <row r="38" spans="1:5" x14ac:dyDescent="0.25">
      <c r="A38" s="26" t="s">
        <v>553</v>
      </c>
      <c r="B38" s="56" t="s">
        <v>554</v>
      </c>
      <c r="C38" s="16">
        <v>28000</v>
      </c>
      <c r="D38" s="19"/>
      <c r="E38" s="19"/>
    </row>
    <row r="39" spans="1:5" x14ac:dyDescent="0.25">
      <c r="A39" s="26" t="s">
        <v>555</v>
      </c>
      <c r="B39" s="56" t="s">
        <v>556</v>
      </c>
      <c r="C39" s="16">
        <v>0</v>
      </c>
      <c r="D39" s="19"/>
      <c r="E39" s="19"/>
    </row>
    <row r="40" spans="1:5" x14ac:dyDescent="0.25">
      <c r="A40" s="26" t="s">
        <v>557</v>
      </c>
      <c r="B40" s="57" t="s">
        <v>558</v>
      </c>
      <c r="C40" s="14">
        <f>SUM(C41:C43)</f>
        <v>0</v>
      </c>
      <c r="D40" s="19"/>
    </row>
    <row r="41" spans="1:5" x14ac:dyDescent="0.25">
      <c r="A41" s="26" t="s">
        <v>559</v>
      </c>
      <c r="B41" s="56" t="s">
        <v>560</v>
      </c>
      <c r="C41" s="16">
        <v>0</v>
      </c>
      <c r="D41" s="19"/>
      <c r="E41" s="19"/>
    </row>
    <row r="42" spans="1:5" x14ac:dyDescent="0.25">
      <c r="A42" s="26" t="s">
        <v>561</v>
      </c>
      <c r="B42" s="56" t="s">
        <v>562</v>
      </c>
      <c r="C42" s="16" t="s">
        <v>81</v>
      </c>
      <c r="D42" s="19"/>
      <c r="E42" s="19"/>
    </row>
    <row r="43" spans="1:5" x14ac:dyDescent="0.25">
      <c r="A43" s="26" t="s">
        <v>563</v>
      </c>
      <c r="B43" s="56" t="s">
        <v>420</v>
      </c>
      <c r="C43" s="16">
        <v>0</v>
      </c>
      <c r="D43" s="19"/>
      <c r="E43" s="19"/>
    </row>
    <row r="44" spans="1:5" x14ac:dyDescent="0.25">
      <c r="A44" s="26" t="s">
        <v>564</v>
      </c>
      <c r="B44" s="56" t="s">
        <v>565</v>
      </c>
      <c r="C44" s="16">
        <v>15237268.689999999</v>
      </c>
      <c r="D44" s="19"/>
      <c r="E44" s="19"/>
    </row>
    <row r="45" spans="1:5" x14ac:dyDescent="0.25">
      <c r="A45" s="26" t="s">
        <v>566</v>
      </c>
      <c r="B45" s="56" t="s">
        <v>567</v>
      </c>
      <c r="C45" s="16">
        <v>3095748.58</v>
      </c>
      <c r="D45" s="19"/>
      <c r="E45" s="19"/>
    </row>
    <row r="46" spans="1:5" x14ac:dyDescent="0.25">
      <c r="A46" s="26" t="s">
        <v>568</v>
      </c>
      <c r="B46" s="56" t="s">
        <v>569</v>
      </c>
      <c r="C46" s="16">
        <v>29641218.579999998</v>
      </c>
      <c r="D46" s="19"/>
      <c r="E46" s="19"/>
    </row>
    <row r="47" spans="1:5" x14ac:dyDescent="0.25">
      <c r="A47" s="26" t="s">
        <v>570</v>
      </c>
      <c r="B47" s="57" t="s">
        <v>571</v>
      </c>
      <c r="C47" s="14">
        <f>C38+C39+C40+SUM(C44:C46)</f>
        <v>48002235.849999994</v>
      </c>
      <c r="D47" s="19"/>
    </row>
    <row r="48" spans="1:5" x14ac:dyDescent="0.25">
      <c r="A48" s="26" t="s">
        <v>572</v>
      </c>
      <c r="B48" s="57" t="s">
        <v>573</v>
      </c>
      <c r="C48" s="14">
        <f>C36+C47</f>
        <v>206404943.77999997</v>
      </c>
      <c r="D48" s="19"/>
    </row>
    <row r="49" spans="1:4" x14ac:dyDescent="0.25">
      <c r="A49" s="26" t="s">
        <v>574</v>
      </c>
      <c r="B49" s="57" t="s">
        <v>506</v>
      </c>
      <c r="C49" s="14">
        <f>C26-C48</f>
        <v>-45878.369999945164</v>
      </c>
      <c r="D49" s="19"/>
    </row>
  </sheetData>
  <mergeCells count="5">
    <mergeCell ref="A10:C10"/>
    <mergeCell ref="A37:C37"/>
    <mergeCell ref="B7:C8"/>
    <mergeCell ref="A6:C6"/>
    <mergeCell ref="A1:B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MFIs_XX.C.Q.YY_PR</vt:lpstr>
      <vt:lpstr>MFIs_XX.C.Q.YY_Facilities</vt:lpstr>
      <vt:lpstr>MFIs_XX.C.Q.YY_Annex</vt:lpstr>
      <vt:lpstr>MFIs_XX.C.Q.YY_Maturity</vt:lpstr>
      <vt:lpstr>MFIs_XX.C.Q.YY_IS</vt:lpstr>
      <vt:lpstr>MFIs_XX.C.Q.YY_BS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Khaled Abuhijleh</dc:creator>
  <cp:lastModifiedBy>Khaled Abuhijleh</cp:lastModifiedBy>
  <dcterms:created xsi:type="dcterms:W3CDTF">2015-06-05T18:17:20Z</dcterms:created>
  <dcterms:modified xsi:type="dcterms:W3CDTF">2023-09-06T10:32:10Z</dcterms:modified>
</cp:coreProperties>
</file>