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28A783-8E28-41FB-9490-828670C1DD0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ta Summary" sheetId="6" r:id="rId1"/>
    <sheet name="Forecast_sheet" sheetId="2" r:id="rId2"/>
    <sheet name="P&amp;L Statement Dashboard" sheetId="5" r:id="rId3"/>
    <sheet name="analyze-nyse-data-original" sheetId="1" r:id="rId4"/>
  </sheets>
  <externalReferences>
    <externalReference r:id="rId5"/>
  </externalReferences>
  <definedNames>
    <definedName name="_xlnm._FilterDatabase" localSheetId="1" hidden="1">Forecast_sheet!$B$2:$B$2</definedName>
    <definedName name="CoGS">'analyze-nyse-data-original'!$F:$F</definedName>
    <definedName name="Cost_of_Goods_Sold">[1]data_file!$E$2:$E$1711</definedName>
    <definedName name="dac">[1]data_file!$D$2:$D$1711</definedName>
    <definedName name="dacf">[1]data_file!$A$2:$A$1711</definedName>
    <definedName name="dacfs">[1]data_file!$B$2:$B$1711</definedName>
    <definedName name="GICS">'analyze-nyse-data-original'!$J:$J</definedName>
    <definedName name="GICS_Sub_Ind">'analyze-nyse-data-original'!$K:$K</definedName>
    <definedName name="linked">Forecast_sheet!$C$2</definedName>
    <definedName name="Other_Operating_Items">[1]data_file!$H$2:$H$1711</definedName>
    <definedName name="Other_Operations">'analyze-nyse-data-original'!$I:$I</definedName>
    <definedName name="RD">'analyze-nyse-data-original'!$H:$H</definedName>
    <definedName name="Research_and_Development">[1]data_file!$G$2:$G$1711</definedName>
    <definedName name="Sales_General_and_Admin.">[1]data_file!$F$2:$F$1711</definedName>
    <definedName name="SGA">'analyze-nyse-data-original'!$G:$G</definedName>
    <definedName name="Ticker_Symbol">'analyze-nyse-data-original'!$B:$B</definedName>
    <definedName name="Total_Revenue">'analyze-nyse-data-original'!$E:$E</definedName>
    <definedName name="years">'analyze-nyse-data-original'!$C:$C</definedName>
  </definedNames>
  <calcPr calcId="191029"/>
  <pivotCaches>
    <pivotCache cacheId="1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6" l="1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I23" i="6"/>
  <c r="L23" i="6" s="1"/>
  <c r="I24" i="6"/>
  <c r="I25" i="6"/>
  <c r="I26" i="6"/>
  <c r="I27" i="6"/>
  <c r="I28" i="6"/>
  <c r="I29" i="6"/>
  <c r="I30" i="6"/>
  <c r="I31" i="6"/>
  <c r="I32" i="6"/>
  <c r="I22" i="6"/>
  <c r="H37" i="6"/>
  <c r="I37" i="6"/>
  <c r="J37" i="6"/>
  <c r="K37" i="6"/>
  <c r="H38" i="6"/>
  <c r="I38" i="6"/>
  <c r="J38" i="6"/>
  <c r="K38" i="6"/>
  <c r="H39" i="6"/>
  <c r="I39" i="6"/>
  <c r="J39" i="6"/>
  <c r="K39" i="6"/>
  <c r="H40" i="6"/>
  <c r="I40" i="6"/>
  <c r="J40" i="6"/>
  <c r="K40" i="6"/>
  <c r="H41" i="6"/>
  <c r="I41" i="6"/>
  <c r="J41" i="6"/>
  <c r="K41" i="6"/>
  <c r="H42" i="6"/>
  <c r="I42" i="6"/>
  <c r="J42" i="6"/>
  <c r="K42" i="6"/>
  <c r="H43" i="6"/>
  <c r="I43" i="6"/>
  <c r="J43" i="6"/>
  <c r="K43" i="6"/>
  <c r="H44" i="6"/>
  <c r="I44" i="6"/>
  <c r="J44" i="6"/>
  <c r="K44" i="6"/>
  <c r="H45" i="6"/>
  <c r="I45" i="6"/>
  <c r="J45" i="6"/>
  <c r="K45" i="6"/>
  <c r="H46" i="6"/>
  <c r="I46" i="6"/>
  <c r="J46" i="6"/>
  <c r="K46" i="6"/>
  <c r="K36" i="6"/>
  <c r="J36" i="6"/>
  <c r="I36" i="6"/>
  <c r="H36" i="6"/>
  <c r="D3" i="5"/>
  <c r="L24" i="6" l="1"/>
  <c r="L26" i="6"/>
  <c r="L27" i="6"/>
  <c r="M29" i="6"/>
  <c r="L29" i="6"/>
  <c r="L28" i="6"/>
  <c r="M30" i="6"/>
  <c r="M28" i="6"/>
  <c r="M22" i="6"/>
  <c r="L30" i="6"/>
  <c r="M27" i="6"/>
  <c r="L32" i="6"/>
  <c r="L31" i="6"/>
  <c r="L25" i="6"/>
  <c r="M26" i="6"/>
  <c r="L22" i="6"/>
  <c r="M25" i="6"/>
  <c r="M24" i="6"/>
  <c r="M31" i="6"/>
  <c r="M23" i="6"/>
  <c r="M32" i="6"/>
  <c r="E8" i="2" l="1" a="1"/>
  <c r="E8" i="2" s="1"/>
  <c r="E10" i="5" s="1"/>
  <c r="F8" i="2" a="1"/>
  <c r="F8" i="2" s="1"/>
  <c r="F10" i="5" s="1"/>
  <c r="G8" i="2" a="1"/>
  <c r="G8" i="2" s="1"/>
  <c r="G10" i="5" s="1"/>
  <c r="E10" i="2" a="1"/>
  <c r="E10" i="2" s="1"/>
  <c r="E13" i="5" s="1"/>
  <c r="F10" i="2" a="1"/>
  <c r="F10" i="2" s="1"/>
  <c r="F13" i="5" s="1"/>
  <c r="G10" i="2" a="1"/>
  <c r="G10" i="2" s="1"/>
  <c r="G13" i="5" s="1"/>
  <c r="E11" i="2" a="1"/>
  <c r="E11" i="2" s="1"/>
  <c r="E14" i="5" s="1"/>
  <c r="F11" i="2" a="1"/>
  <c r="F11" i="2" s="1"/>
  <c r="F14" i="5" s="1"/>
  <c r="G11" i="2" a="1"/>
  <c r="G11" i="2" s="1"/>
  <c r="G14" i="5" s="1"/>
  <c r="E12" i="2" a="1"/>
  <c r="E12" i="2" s="1"/>
  <c r="E15" i="5" s="1"/>
  <c r="F12" i="2" a="1"/>
  <c r="F12" i="2" s="1"/>
  <c r="F15" i="5" s="1"/>
  <c r="G12" i="2" a="1"/>
  <c r="G12" i="2" s="1"/>
  <c r="G15" i="5" s="1"/>
  <c r="D12" i="2" a="1"/>
  <c r="D12" i="2" s="1"/>
  <c r="D15" i="5" s="1"/>
  <c r="D11" i="2" a="1"/>
  <c r="D11" i="2" s="1"/>
  <c r="D14" i="5" s="1"/>
  <c r="D10" i="2" a="1"/>
  <c r="D10" i="2" s="1"/>
  <c r="D13" i="5" s="1"/>
  <c r="D8" i="2" a="1"/>
  <c r="D8" i="2" s="1"/>
  <c r="D10" i="5" s="1"/>
  <c r="E7" i="2" a="1"/>
  <c r="E7" i="2" s="1"/>
  <c r="E9" i="5" s="1"/>
  <c r="F7" i="2" a="1"/>
  <c r="F7" i="2" s="1"/>
  <c r="G7" i="2" a="1"/>
  <c r="G7" i="2" s="1"/>
  <c r="D7" i="2" a="1"/>
  <c r="D7" i="2" s="1"/>
  <c r="E11" i="5" l="1"/>
  <c r="G19" i="2"/>
  <c r="G9" i="5"/>
  <c r="G11" i="5" s="1"/>
  <c r="G16" i="5"/>
  <c r="F16" i="5"/>
  <c r="E16" i="5"/>
  <c r="E17" i="5" s="1"/>
  <c r="E18" i="5" s="1"/>
  <c r="E21" i="2" s="1"/>
  <c r="F19" i="2"/>
  <c r="F9" i="5"/>
  <c r="F11" i="5" s="1"/>
  <c r="D16" i="5"/>
  <c r="E12" i="5"/>
  <c r="E20" i="2" s="1"/>
  <c r="D9" i="2"/>
  <c r="D9" i="5"/>
  <c r="D11" i="5" s="1"/>
  <c r="E19" i="2"/>
  <c r="D13" i="2"/>
  <c r="D14" i="2" s="1"/>
  <c r="G13" i="2"/>
  <c r="G9" i="2"/>
  <c r="F9" i="2"/>
  <c r="E9" i="2"/>
  <c r="F13" i="2"/>
  <c r="E13" i="2"/>
  <c r="H29" i="2" l="1"/>
  <c r="H30" i="2"/>
  <c r="I29" i="2"/>
  <c r="I28" i="2"/>
  <c r="I19" i="2" s="1"/>
  <c r="H28" i="2"/>
  <c r="H19" i="2" s="1"/>
  <c r="H7" i="2" s="1"/>
  <c r="I30" i="2"/>
  <c r="F17" i="5"/>
  <c r="F18" i="5" s="1"/>
  <c r="F21" i="2" s="1"/>
  <c r="F12" i="5"/>
  <c r="F20" i="2" s="1"/>
  <c r="D17" i="5"/>
  <c r="D18" i="5" s="1"/>
  <c r="D21" i="2" s="1"/>
  <c r="D12" i="5"/>
  <c r="D20" i="2" s="1"/>
  <c r="E14" i="2"/>
  <c r="G17" i="5"/>
  <c r="G18" i="5" s="1"/>
  <c r="G21" i="2" s="1"/>
  <c r="G12" i="5"/>
  <c r="G20" i="2" s="1"/>
  <c r="G14" i="2"/>
  <c r="F14" i="2"/>
  <c r="I7" i="2" l="1"/>
  <c r="I32" i="2"/>
  <c r="I20" i="2" s="1"/>
  <c r="I33" i="2"/>
  <c r="I34" i="2"/>
  <c r="H34" i="2"/>
  <c r="H33" i="2"/>
  <c r="H32" i="2"/>
  <c r="H20" i="2" s="1"/>
  <c r="H9" i="2" s="1"/>
  <c r="I36" i="2"/>
  <c r="I21" i="2" s="1"/>
  <c r="I37" i="2"/>
  <c r="I38" i="2"/>
  <c r="H37" i="2"/>
  <c r="H36" i="2"/>
  <c r="H21" i="2" s="1"/>
  <c r="H14" i="2" s="1"/>
  <c r="H38" i="2"/>
  <c r="I14" i="2" l="1"/>
  <c r="I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3" authorId="0" shapeId="0" xr:uid="{A46CBFCB-B542-4359-AF17-38B957AD424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Linked to the Forecast_sheet's drop list</t>
        </r>
      </text>
    </comment>
  </commentList>
</comments>
</file>

<file path=xl/sharedStrings.xml><?xml version="1.0" encoding="utf-8"?>
<sst xmlns="http://schemas.openxmlformats.org/spreadsheetml/2006/main" count="9472" uniqueCount="624">
  <si>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</si>
  <si>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</si>
  <si>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</si>
  <si>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</si>
  <si>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</si>
  <si>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</si>
  <si>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</si>
  <si>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</si>
  <si>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</si>
  <si>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</si>
  <si>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</si>
  <si>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</si>
  <si>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</si>
  <si>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</si>
  <si>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</si>
  <si>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</si>
  <si>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</si>
  <si>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</si>
  <si>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</si>
  <si>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</si>
  <si>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</si>
  <si>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</si>
  <si>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</si>
  <si>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</si>
  <si>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</si>
  <si>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</si>
  <si>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</si>
  <si>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</si>
  <si>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</si>
  <si>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</si>
  <si>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</si>
  <si>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</si>
  <si>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</si>
  <si>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</si>
  <si>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</si>
  <si>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</si>
  <si>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</si>
  <si>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</si>
  <si>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</si>
  <si>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</si>
  <si>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</si>
  <si>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</si>
  <si>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</si>
  <si>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</si>
  <si>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</si>
  <si>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</si>
  <si>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</si>
  <si>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</si>
  <si>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</si>
  <si>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</si>
  <si>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</si>
  <si>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</si>
  <si>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</si>
  <si>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</si>
  <si>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</si>
  <si>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</si>
  <si>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</si>
  <si>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</si>
  <si>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</si>
  <si>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</si>
  <si>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</si>
  <si>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</si>
  <si>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</si>
  <si>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</si>
  <si>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</si>
  <si>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</si>
  <si>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</si>
  <si>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</si>
  <si>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</si>
  <si>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</si>
  <si>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</si>
  <si>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</si>
  <si>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</si>
  <si>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</si>
  <si>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</si>
  <si>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</si>
  <si>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</si>
  <si>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</si>
  <si>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</si>
  <si>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</si>
  <si>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</si>
  <si>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</si>
  <si>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</si>
  <si>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</si>
  <si>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</si>
  <si>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</si>
  <si>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</si>
  <si>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</si>
  <si>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</si>
  <si>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</si>
  <si>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</si>
  <si>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</si>
  <si>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</si>
  <si>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</si>
  <si>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</si>
  <si>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</si>
  <si>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</si>
  <si>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</si>
  <si>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</si>
  <si>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</si>
  <si>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</si>
  <si>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</si>
  <si>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</si>
  <si>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</si>
  <si>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</si>
  <si>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</si>
  <si>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</si>
  <si>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</si>
  <si>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</si>
  <si>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</si>
  <si>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</si>
  <si>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</si>
  <si>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</si>
  <si>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</si>
  <si>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</si>
  <si>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</si>
  <si>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</si>
  <si>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</si>
  <si>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</si>
  <si>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</si>
  <si>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</si>
  <si>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</si>
  <si>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</si>
  <si>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</si>
  <si>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</si>
  <si>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</si>
  <si>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</si>
  <si>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</si>
  <si>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</si>
  <si>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</si>
  <si>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</si>
  <si>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</si>
  <si>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</si>
  <si>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</si>
  <si>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</si>
  <si>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</si>
  <si>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</si>
  <si>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</si>
  <si>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</si>
  <si>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</si>
  <si>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</si>
  <si>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</si>
  <si>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</si>
  <si>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</si>
  <si>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</si>
  <si>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</si>
  <si>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</si>
  <si>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</si>
  <si>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</si>
  <si>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</si>
  <si>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</si>
  <si>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</si>
  <si>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</si>
  <si>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</si>
  <si>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</si>
  <si>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</si>
  <si>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</si>
  <si>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</si>
  <si>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</si>
  <si>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</si>
  <si>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</si>
  <si>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</si>
  <si>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</si>
  <si>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</si>
  <si>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</si>
  <si>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</si>
  <si>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</si>
  <si>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</si>
  <si>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</si>
  <si>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</si>
  <si>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</si>
  <si>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</si>
  <si>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</si>
  <si>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</si>
  <si>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</si>
  <si>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</si>
  <si>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</si>
  <si>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</si>
  <si>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</si>
  <si>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</si>
  <si>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</si>
  <si>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</si>
  <si>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</si>
  <si>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</si>
  <si>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</si>
  <si>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</si>
  <si>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</si>
  <si>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</si>
  <si>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</si>
  <si>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</si>
  <si>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</si>
  <si>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</si>
  <si>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</si>
  <si>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</si>
  <si>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</si>
  <si>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</si>
  <si>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</si>
  <si>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</si>
  <si>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</si>
  <si>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</si>
  <si>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</si>
  <si>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</si>
  <si>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</si>
  <si>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</si>
  <si>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</si>
  <si>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</si>
  <si>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</si>
  <si>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</si>
  <si>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</si>
  <si>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</si>
  <si>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</si>
  <si>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</si>
  <si>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</si>
  <si>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</si>
  <si>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</si>
  <si>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</si>
  <si>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</si>
  <si>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</si>
  <si>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</si>
  <si>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</si>
  <si>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</si>
  <si>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</si>
  <si>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</si>
  <si>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</si>
  <si>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</si>
  <si>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</si>
  <si>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</si>
  <si>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</si>
  <si>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</si>
  <si>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</si>
  <si>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</si>
  <si>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</si>
  <si>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</si>
  <si>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</si>
  <si>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</si>
  <si>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</si>
  <si>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</si>
  <si>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</si>
  <si>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</si>
  <si>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</si>
  <si>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</si>
  <si>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</si>
  <si>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</si>
  <si>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</si>
  <si>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</si>
  <si>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</si>
  <si>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</si>
  <si>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</si>
  <si>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</si>
  <si>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</si>
  <si>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</si>
  <si>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</si>
  <si>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</si>
  <si>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</si>
  <si>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</si>
  <si>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</si>
  <si>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</si>
  <si>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</si>
  <si>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</si>
  <si>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</si>
  <si>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</si>
  <si>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</si>
  <si>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</si>
  <si>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</si>
  <si>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</si>
  <si>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</si>
  <si>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</si>
  <si>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</si>
  <si>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</si>
  <si>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</si>
  <si>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</si>
  <si>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</si>
  <si>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</si>
  <si>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</si>
  <si>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</si>
  <si>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</si>
  <si>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</si>
  <si>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</si>
  <si>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</si>
  <si>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</si>
  <si>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</si>
  <si>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</si>
  <si>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</si>
  <si>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</si>
  <si>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</si>
  <si>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</si>
  <si>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</si>
  <si>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</si>
  <si>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</si>
  <si>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</si>
  <si>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</si>
  <si>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</si>
  <si>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</si>
  <si>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</si>
  <si>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</si>
  <si>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</si>
  <si>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</si>
  <si>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</si>
  <si>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</si>
  <si>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</si>
  <si>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</si>
  <si>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</si>
  <si>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</si>
  <si>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</si>
  <si>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</si>
  <si>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</si>
  <si>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</si>
  <si>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</si>
  <si>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</si>
  <si>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</si>
  <si>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</si>
  <si>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</si>
  <si>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</si>
  <si>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</si>
  <si>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</si>
  <si>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</si>
  <si>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</si>
  <si>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</si>
  <si>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</si>
  <si>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</si>
  <si>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</si>
  <si>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</si>
  <si>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</si>
  <si>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</si>
  <si>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</si>
  <si>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</si>
  <si>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</si>
  <si>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</si>
  <si>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</si>
  <si>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</si>
  <si>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</si>
  <si>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</si>
  <si>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</si>
  <si>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</si>
  <si>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</si>
  <si>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</si>
  <si>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</si>
  <si>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</si>
  <si>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</si>
  <si>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</si>
  <si>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</si>
  <si>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</si>
  <si>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</si>
  <si>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</si>
  <si>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</si>
  <si>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</si>
  <si>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</si>
  <si>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</si>
  <si>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</si>
  <si>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</si>
  <si>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</si>
  <si>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</si>
  <si>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</si>
  <si>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</si>
  <si>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</si>
  <si>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</si>
  <si>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</si>
  <si>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</si>
  <si>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</si>
  <si>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</si>
  <si>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</si>
  <si>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</si>
  <si>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</si>
  <si>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</si>
  <si>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</si>
  <si>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</si>
  <si>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</si>
  <si>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</si>
  <si>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</si>
  <si>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</si>
  <si>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</si>
  <si>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</si>
  <si>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</si>
  <si>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</si>
  <si>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</si>
  <si>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</si>
  <si>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</si>
  <si>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</si>
  <si>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</si>
  <si>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</si>
  <si>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</si>
  <si>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</si>
  <si>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</si>
  <si>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</si>
  <si>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</si>
  <si>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</si>
  <si>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</si>
  <si>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</si>
  <si>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</si>
  <si>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</si>
  <si>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</si>
  <si>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</si>
  <si>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</si>
  <si>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</si>
  <si>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</si>
  <si>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</si>
  <si>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</si>
  <si>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</si>
  <si>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</si>
  <si>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</si>
  <si>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</si>
  <si>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</si>
  <si>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</si>
  <si>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</si>
  <si>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</si>
  <si>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</si>
  <si>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</si>
  <si>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</si>
  <si>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</si>
  <si>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</si>
  <si>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</si>
  <si>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</si>
  <si>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</si>
  <si>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</si>
  <si>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</si>
  <si>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</si>
  <si>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</si>
  <si>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</si>
  <si>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</si>
  <si>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</si>
  <si>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</si>
  <si>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</si>
  <si>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</si>
  <si>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</si>
  <si>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</si>
  <si>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</si>
  <si>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</si>
  <si>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</si>
  <si>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</si>
  <si>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</si>
  <si>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</si>
  <si>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</si>
  <si>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</si>
  <si>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</si>
  <si>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</si>
  <si>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</si>
  <si>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</si>
  <si>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</si>
  <si>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</si>
  <si>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</si>
  <si>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</si>
  <si>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</si>
  <si>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</si>
  <si>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</si>
  <si>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</si>
  <si>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</si>
  <si>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</si>
  <si>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</si>
  <si>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</si>
  <si>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</si>
  <si>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</si>
  <si>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</si>
  <si>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</si>
  <si>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</si>
  <si>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</si>
  <si>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</si>
  <si>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</si>
  <si>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</si>
  <si>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</si>
  <si>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</si>
  <si>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</si>
  <si>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</si>
  <si>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</si>
  <si>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</si>
  <si>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</si>
  <si>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</si>
  <si>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</si>
  <si>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</si>
  <si>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</si>
  <si>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</si>
  <si>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</si>
  <si>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</si>
  <si>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</si>
  <si>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</si>
  <si>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</si>
  <si>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</si>
  <si>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</si>
  <si>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</si>
  <si>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</si>
  <si>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</si>
  <si>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</si>
  <si>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</si>
  <si>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</si>
  <si>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</si>
  <si>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</si>
  <si>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</si>
  <si>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</si>
  <si>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</si>
  <si>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</si>
  <si>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</si>
  <si>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</si>
  <si>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</si>
  <si>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</si>
  <si>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</si>
  <si>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</si>
  <si>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</si>
  <si>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</si>
  <si>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</si>
  <si>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</si>
  <si>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</si>
  <si>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</si>
  <si>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</si>
  <si>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</si>
  <si>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</si>
  <si>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</si>
  <si>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</si>
  <si>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</si>
  <si>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</si>
  <si>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</si>
  <si>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</si>
  <si>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</si>
  <si>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</si>
  <si>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</si>
  <si>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</si>
  <si>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</si>
  <si>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</si>
  <si>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</si>
  <si>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</si>
  <si>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</si>
  <si>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</si>
  <si>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</si>
  <si>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</si>
  <si>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</si>
  <si>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</si>
  <si>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</si>
  <si>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</si>
  <si>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</si>
  <si>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</si>
  <si>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</si>
  <si>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</si>
  <si>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</si>
  <si>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</si>
  <si>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</si>
  <si>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</si>
  <si>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</si>
  <si>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</si>
  <si>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</si>
  <si>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</si>
  <si>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</si>
  <si>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</si>
  <si>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</si>
  <si>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</si>
  <si>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</si>
  <si>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</si>
  <si>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</si>
  <si>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</si>
  <si>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</si>
  <si>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</si>
  <si>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</si>
  <si>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</si>
  <si>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</si>
  <si>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</si>
  <si>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</si>
  <si>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</si>
  <si>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</si>
  <si>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</si>
  <si>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</si>
  <si>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</si>
  <si>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</si>
  <si>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</si>
  <si>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</si>
  <si>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</si>
  <si>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</si>
  <si>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</si>
  <si>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</si>
  <si>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</si>
  <si>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</si>
  <si>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</si>
  <si>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</si>
  <si>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</si>
  <si>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</si>
  <si>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</si>
  <si>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</si>
  <si>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</si>
  <si>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</si>
  <si>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</si>
  <si>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</si>
  <si>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Revenue</t>
  </si>
  <si>
    <t xml:space="preserve">    Cost of Goods Sold</t>
  </si>
  <si>
    <t>Gross Profit</t>
  </si>
  <si>
    <t xml:space="preserve">    Sales, General and Admin</t>
  </si>
  <si>
    <t xml:space="preserve">    Total Operating Expenses</t>
  </si>
  <si>
    <t>Operating Income</t>
  </si>
  <si>
    <t>Year 5</t>
  </si>
  <si>
    <t>Year 6</t>
  </si>
  <si>
    <t>Historical</t>
  </si>
  <si>
    <t>Forecast</t>
  </si>
  <si>
    <t>Operating Statistics</t>
  </si>
  <si>
    <t>Revenue Growth (%)</t>
  </si>
  <si>
    <t>Operating Margin</t>
  </si>
  <si>
    <t>Gross Margin</t>
  </si>
  <si>
    <t>Grand Total</t>
  </si>
  <si>
    <t>P&amp;L Statement</t>
  </si>
  <si>
    <t>Total Revenue</t>
  </si>
  <si>
    <t>Cost of Goods Sold</t>
  </si>
  <si>
    <t>Sales, General and Admin</t>
  </si>
  <si>
    <t>Total Operating Expenses</t>
  </si>
  <si>
    <t>Operating Profit</t>
  </si>
  <si>
    <t xml:space="preserve">    Research &amp; Development</t>
  </si>
  <si>
    <t xml:space="preserve">    Other Operating Items</t>
  </si>
  <si>
    <t xml:space="preserve">Operating Scenarios </t>
  </si>
  <si>
    <t>Scenario</t>
  </si>
  <si>
    <t>Normal Case</t>
  </si>
  <si>
    <t>Research and Development</t>
  </si>
  <si>
    <t>Other Operating Expenses</t>
  </si>
  <si>
    <t>Weak Case</t>
  </si>
  <si>
    <t>Gross Margin (%)</t>
  </si>
  <si>
    <t>Operating Margin (%)</t>
  </si>
  <si>
    <t>Strong Case</t>
  </si>
  <si>
    <t>Assumptions</t>
  </si>
  <si>
    <t>2012</t>
  </si>
  <si>
    <t>2013</t>
  </si>
  <si>
    <t>2014</t>
  </si>
  <si>
    <t>2015</t>
  </si>
  <si>
    <t>Mean</t>
  </si>
  <si>
    <t>Median</t>
  </si>
  <si>
    <t>Range</t>
  </si>
  <si>
    <t xml:space="preserve"> </t>
  </si>
  <si>
    <t>Standard Deviation</t>
  </si>
  <si>
    <t>Summary Statistics</t>
  </si>
  <si>
    <t>Sectors</t>
  </si>
  <si>
    <t>Variance</t>
  </si>
  <si>
    <t>Growth Rates</t>
  </si>
  <si>
    <t>Yearly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</si>
</sst>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_);[Red]\(&quot;$&quot;#,##0\)"/>
    <numFmt numFmtId="165" formatCode="_-[$$-409]* #,##0.00_ ;_-[$$-409]* \-#,##0.00\ ;_-[$$-409]* &quot;-&quot;??_ ;_-@_ 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1" xfId="0" applyFill="1" applyBorder="1"/>
    <xf numFmtId="0" fontId="0" fillId="33" borderId="12" xfId="0" applyFill="1" applyBorder="1"/>
    <xf numFmtId="0" fontId="0" fillId="0" borderId="18" xfId="0" applyBorder="1"/>
    <xf numFmtId="0" fontId="0" fillId="0" borderId="19" xfId="0" applyBorder="1"/>
    <xf numFmtId="165" fontId="0" fillId="0" borderId="0" xfId="0" applyNumberFormat="1" applyBorder="1"/>
    <xf numFmtId="165" fontId="0" fillId="0" borderId="14" xfId="0" applyNumberFormat="1" applyBorder="1"/>
    <xf numFmtId="165" fontId="0" fillId="0" borderId="13" xfId="0" applyNumberFormat="1" applyBorder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4" borderId="21" xfId="0" applyFont="1" applyFill="1" applyBorder="1"/>
    <xf numFmtId="2" fontId="0" fillId="0" borderId="0" xfId="0" applyNumberFormat="1"/>
    <xf numFmtId="0" fontId="0" fillId="0" borderId="11" xfId="0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 applyAlignment="1">
      <alignment horizontal="left" indent="1"/>
    </xf>
    <xf numFmtId="0" fontId="0" fillId="0" borderId="13" xfId="0" applyFill="1" applyBorder="1" applyAlignment="1">
      <alignment horizontal="left" indent="1"/>
    </xf>
    <xf numFmtId="0" fontId="16" fillId="0" borderId="13" xfId="0" applyFont="1" applyBorder="1"/>
    <xf numFmtId="0" fontId="16" fillId="0" borderId="13" xfId="0" applyFont="1" applyBorder="1" applyAlignment="1">
      <alignment horizontal="left" indent="1"/>
    </xf>
    <xf numFmtId="0" fontId="16" fillId="0" borderId="15" xfId="0" applyFont="1" applyBorder="1"/>
    <xf numFmtId="0" fontId="0" fillId="0" borderId="15" xfId="0" applyBorder="1" applyAlignment="1">
      <alignment horizontal="left" indent="1"/>
    </xf>
    <xf numFmtId="0" fontId="0" fillId="35" borderId="18" xfId="0" applyFill="1" applyBorder="1"/>
    <xf numFmtId="0" fontId="0" fillId="35" borderId="19" xfId="0" applyFill="1" applyBorder="1"/>
    <xf numFmtId="9" fontId="0" fillId="0" borderId="0" xfId="42" applyFont="1" applyBorder="1"/>
    <xf numFmtId="2" fontId="0" fillId="0" borderId="13" xfId="0" applyNumberFormat="1" applyBorder="1"/>
    <xf numFmtId="2" fontId="0" fillId="0" borderId="15" xfId="0" applyNumberFormat="1" applyBorder="1"/>
    <xf numFmtId="0" fontId="0" fillId="35" borderId="0" xfId="0" applyFill="1"/>
    <xf numFmtId="165" fontId="16" fillId="36" borderId="0" xfId="0" applyNumberFormat="1" applyFont="1" applyFill="1" applyBorder="1"/>
    <xf numFmtId="165" fontId="16" fillId="36" borderId="16" xfId="0" applyNumberFormat="1" applyFont="1" applyFill="1" applyBorder="1"/>
    <xf numFmtId="165" fontId="16" fillId="36" borderId="13" xfId="0" applyNumberFormat="1" applyFont="1" applyFill="1" applyBorder="1"/>
    <xf numFmtId="165" fontId="16" fillId="36" borderId="15" xfId="0" applyNumberFormat="1" applyFont="1" applyFill="1" applyBorder="1"/>
    <xf numFmtId="0" fontId="16" fillId="35" borderId="0" xfId="0" applyFont="1" applyFill="1"/>
    <xf numFmtId="0" fontId="16" fillId="33" borderId="10" xfId="0" applyFont="1" applyFill="1" applyBorder="1"/>
    <xf numFmtId="43" fontId="0" fillId="0" borderId="0" xfId="43" applyFont="1"/>
    <xf numFmtId="0" fontId="16" fillId="34" borderId="0" xfId="0" applyFont="1" applyFill="1" applyBorder="1"/>
    <xf numFmtId="10" fontId="0" fillId="0" borderId="0" xfId="42" applyNumberFormat="1" applyFont="1"/>
    <xf numFmtId="0" fontId="16" fillId="34" borderId="21" xfId="0" applyFont="1" applyFill="1" applyBorder="1" applyAlignment="1">
      <alignment horizontal="center"/>
    </xf>
    <xf numFmtId="0" fontId="16" fillId="0" borderId="19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65" fontId="16" fillId="36" borderId="14" xfId="0" applyNumberFormat="1" applyFont="1" applyFill="1" applyBorder="1"/>
    <xf numFmtId="165" fontId="16" fillId="36" borderId="17" xfId="0" applyNumberFormat="1" applyFont="1" applyFill="1" applyBorder="1"/>
    <xf numFmtId="2" fontId="0" fillId="0" borderId="22" xfId="0" applyNumberFormat="1" applyBorder="1"/>
    <xf numFmtId="2" fontId="0" fillId="0" borderId="24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Data Analysis.xlsx]Data Summary!PivotTable2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Summary'!$B$34:$B$35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Summary'!$A$36:$A$47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Summary'!$B$36:$B$47</c:f>
              <c:numCache>
                <c:formatCode>_-[$$-409]* #,##0.00_ ;_-[$$-409]* \-#,##0.00\ ;_-[$$-409]* "-"??_ ;_-@_ 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D-482A-895D-01585AAEC526}"/>
            </c:ext>
          </c:extLst>
        </c:ser>
        <c:ser>
          <c:idx val="1"/>
          <c:order val="1"/>
          <c:tx>
            <c:strRef>
              <c:f>'Data Summary'!$C$34:$C$35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Summary'!$A$36:$A$47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Summary'!$C$36:$C$47</c:f>
              <c:numCache>
                <c:formatCode>_-[$$-409]* #,##0.00_ ;_-[$$-409]* \-#,##0.00\ ;_-[$$-409]* "-"??_ ;_-@_ 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D-482A-895D-01585AAEC526}"/>
            </c:ext>
          </c:extLst>
        </c:ser>
        <c:ser>
          <c:idx val="2"/>
          <c:order val="2"/>
          <c:tx>
            <c:strRef>
              <c:f>'Data Summary'!$D$34:$D$35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Summary'!$A$36:$A$47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Summary'!$D$36:$D$47</c:f>
              <c:numCache>
                <c:formatCode>_-[$$-409]* #,##0.00_ ;_-[$$-409]* \-#,##0.00\ ;_-[$$-409]* "-"??_ ;_-@_ 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AD-482A-895D-01585AAEC526}"/>
            </c:ext>
          </c:extLst>
        </c:ser>
        <c:ser>
          <c:idx val="3"/>
          <c:order val="3"/>
          <c:tx>
            <c:strRef>
              <c:f>'Data Summary'!$E$34:$E$35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Summary'!$A$36:$A$47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'Data Summary'!$E$36:$E$47</c:f>
              <c:numCache>
                <c:formatCode>_-[$$-409]* #,##0.00_ ;_-[$$-409]* \-#,##0.00\ ;_-[$$-409]* "-"??_ ;_-@_ 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AD-482A-895D-01585AAEC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6941328"/>
        <c:axId val="906941656"/>
      </c:barChart>
      <c:catAx>
        <c:axId val="90694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Sectors and Mean Growth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906941656"/>
        <c:crosses val="autoZero"/>
        <c:auto val="1"/>
        <c:lblAlgn val="ctr"/>
        <c:lblOffset val="100"/>
        <c:noMultiLvlLbl val="0"/>
      </c:catAx>
      <c:valAx>
        <c:axId val="90694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90694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4762</xdr:rowOff>
    </xdr:from>
    <xdr:to>
      <xdr:col>6</xdr:col>
      <xdr:colOff>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7F5D69-5D68-458F-8F30-880758F6D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179293</xdr:colOff>
      <xdr:row>4</xdr:row>
      <xdr:rowOff>9524</xdr:rowOff>
    </xdr:from>
    <xdr:to>
      <xdr:col>13</xdr:col>
      <xdr:colOff>44824</xdr:colOff>
      <xdr:row>18</xdr:row>
      <xdr:rowOff>78441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5FA915-7328-48A4-A33E-DDD4DB184969}"/>
            </a:ext>
          </a:extLst>
        </xdr:cNvPr>
        <xdr:cNvSpPr txBox="1"/>
      </xdr:nvSpPr>
      <xdr:spPr>
        <a:xfrm>
          <a:off x="10724028" y="816348"/>
          <a:ext cx="7967384" cy="2892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 rtl="0">
            <a:lnSpc>
              <a:spcPct val="107000"/>
            </a:lnSpc>
            <a:buFont typeface="Wingdings" panose="05000000000000000000" pitchFamily="2" charset="2"/>
            <a:buChar char=""/>
          </a:pPr>
          <a:r>
            <a:rPr lang="en-US" sz="1300">
              <a:effectLst/>
              <a:latin typeface="Calibri" panose="020F0502020204030204" pitchFamily="34" charset="0"/>
              <a:ea typeface="Yu Mincho" panose="02020400000000000000" pitchFamily="18" charset="-128"/>
              <a:cs typeface="Arial" panose="020B0604020202020204" pitchFamily="34" charset="0"/>
            </a:rPr>
            <a:t>The Energy sector experienced a slight growth of 0.99% in 2013, which was followed by a significant decrease of 7.41% and 50.75% in the years of 2014 and 2015 respectively. Consequently, this</a:t>
          </a:r>
          <a:r>
            <a:rPr lang="en-US" sz="1300" baseline="0">
              <a:effectLst/>
              <a:latin typeface="Calibri" panose="020F0502020204030204" pitchFamily="34" charset="0"/>
              <a:ea typeface="Yu Mincho" panose="02020400000000000000" pitchFamily="18" charset="-128"/>
              <a:cs typeface="Arial" panose="020B0604020202020204" pitchFamily="34" charset="0"/>
            </a:rPr>
            <a:t> indicates that the industry is experiencing recession.</a:t>
          </a:r>
          <a:endParaRPr lang="en-US" sz="1300">
            <a:effectLst/>
            <a:latin typeface="Calibri" panose="020F0502020204030204" pitchFamily="34" charset="0"/>
            <a:ea typeface="Yu Mincho" panose="02020400000000000000" pitchFamily="18" charset="-128"/>
            <a:cs typeface="Arial" panose="020B0604020202020204" pitchFamily="34" charset="0"/>
          </a:endParaRPr>
        </a:p>
        <a:p>
          <a:pPr marL="342900" lvl="0" indent="-342900" rtl="0">
            <a:lnSpc>
              <a:spcPct val="107000"/>
            </a:lnSpc>
            <a:buFont typeface="Wingdings" panose="05000000000000000000" pitchFamily="2" charset="2"/>
            <a:buChar char=""/>
          </a:pPr>
          <a:endParaRPr lang="en-150" sz="1300">
            <a:effectLst/>
            <a:latin typeface="Calibri" panose="020F0502020204030204" pitchFamily="34" charset="0"/>
            <a:ea typeface="Yu Mincho" panose="02020400000000000000" pitchFamily="18" charset="-128"/>
            <a:cs typeface="Arial" panose="020B0604020202020204" pitchFamily="34" charset="0"/>
          </a:endParaRPr>
        </a:p>
        <a:p>
          <a:pPr marL="342900" lvl="0" indent="-342900">
            <a:lnSpc>
              <a:spcPct val="107000"/>
            </a:lnSpc>
            <a:buFont typeface="Wingdings" panose="05000000000000000000" pitchFamily="2" charset="2"/>
            <a:buChar char=""/>
          </a:pPr>
          <a:r>
            <a:rPr lang="en-US" sz="1300">
              <a:effectLst/>
              <a:latin typeface="Calibri" panose="020F0502020204030204" pitchFamily="34" charset="0"/>
              <a:ea typeface="Yu Mincho" panose="02020400000000000000" pitchFamily="18" charset="-128"/>
              <a:cs typeface="Arial" panose="020B0604020202020204" pitchFamily="34" charset="0"/>
            </a:rPr>
            <a:t>The Real Estate sector experienced the highest growth increase out of all sectors with a growth of 11.34%, while maintaining the highest overall mean as well. This is followed up closely by the Health Care sector at a mean of 9.1% growth. The third to fifth places are the sectors of Consumer Discretionary, Telecommunications Services and Utilities respectively. Thus,</a:t>
          </a:r>
          <a:r>
            <a:rPr lang="en-US" sz="1300" baseline="0">
              <a:effectLst/>
              <a:latin typeface="Calibri" panose="020F0502020204030204" pitchFamily="34" charset="0"/>
              <a:ea typeface="Yu Mincho" panose="02020400000000000000" pitchFamily="18" charset="-128"/>
              <a:cs typeface="Arial" panose="020B0604020202020204" pitchFamily="34" charset="0"/>
            </a:rPr>
            <a:t> these sectors are worth investing in and are more likely to continue growing in the near future.</a:t>
          </a:r>
          <a:endParaRPr lang="en-US" sz="1300">
            <a:effectLst/>
            <a:latin typeface="Calibri" panose="020F0502020204030204" pitchFamily="34" charset="0"/>
            <a:ea typeface="Yu Mincho" panose="02020400000000000000" pitchFamily="18" charset="-128"/>
            <a:cs typeface="Arial" panose="020B0604020202020204" pitchFamily="34" charset="0"/>
          </a:endParaRPr>
        </a:p>
        <a:p>
          <a:pPr marL="342900" lvl="0" indent="-342900">
            <a:lnSpc>
              <a:spcPct val="107000"/>
            </a:lnSpc>
            <a:buFont typeface="Wingdings" panose="05000000000000000000" pitchFamily="2" charset="2"/>
            <a:buChar char=""/>
          </a:pPr>
          <a:endParaRPr lang="en-150" sz="1300">
            <a:effectLst/>
            <a:latin typeface="Calibri" panose="020F0502020204030204" pitchFamily="34" charset="0"/>
            <a:ea typeface="Yu Mincho" panose="02020400000000000000" pitchFamily="18" charset="-128"/>
            <a:cs typeface="Arial" panose="020B0604020202020204" pitchFamily="34" charset="0"/>
          </a:endParaRPr>
        </a:p>
        <a:p>
          <a:pPr marL="342900" lvl="0" indent="-342900">
            <a:lnSpc>
              <a:spcPct val="107000"/>
            </a:lnSpc>
            <a:spcAft>
              <a:spcPts val="800"/>
            </a:spcAft>
            <a:buFont typeface="Wingdings" panose="05000000000000000000" pitchFamily="2" charset="2"/>
            <a:buChar char=""/>
          </a:pPr>
          <a:r>
            <a:rPr lang="en-US" sz="1300">
              <a:effectLst/>
              <a:latin typeface="Calibri" panose="020F0502020204030204" pitchFamily="34" charset="0"/>
              <a:ea typeface="Yu Mincho" panose="02020400000000000000" pitchFamily="18" charset="-128"/>
              <a:cs typeface="Arial" panose="020B0604020202020204" pitchFamily="34" charset="0"/>
            </a:rPr>
            <a:t>The most stable sectors are both the Consumer Discretionary and the Consumer Staples sectors, with both having a variance of 0.01%. This</a:t>
          </a:r>
          <a:r>
            <a:rPr lang="en-US" sz="1300" baseline="0">
              <a:effectLst/>
              <a:latin typeface="Calibri" panose="020F0502020204030204" pitchFamily="34" charset="0"/>
              <a:ea typeface="Yu Mincho" panose="02020400000000000000" pitchFamily="18" charset="-128"/>
              <a:cs typeface="Arial" panose="020B0604020202020204" pitchFamily="34" charset="0"/>
            </a:rPr>
            <a:t> indicates that these sectors are stable. In other words, the spread of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en-US" sz="1300" baseline="0">
              <a:effectLst/>
              <a:latin typeface="Calibri" panose="020F0502020204030204" pitchFamily="34" charset="0"/>
              <a:ea typeface="Yu Mincho" panose="02020400000000000000" pitchFamily="18" charset="-128"/>
              <a:cs typeface="Arial" panose="020B0604020202020204" pitchFamily="34" charset="0"/>
            </a:rPr>
            <a:t> across the sector is condensed close to the mean.</a:t>
          </a:r>
          <a:endParaRPr lang="en-150" sz="1300">
            <a:effectLst/>
            <a:latin typeface="Calibri" panose="020F0502020204030204" pitchFamily="34" charset="0"/>
            <a:ea typeface="Yu Mincho" panose="02020400000000000000" pitchFamily="18" charset="-128"/>
            <a:cs typeface="Arial" panose="020B0604020202020204" pitchFamily="34" charset="0"/>
          </a:endParaRPr>
        </a:p>
        <a:p>
          <a:endParaRPr lang="en-150" sz="1100"/>
        </a:p>
      </xdr:txBody>
    </xdr:sp>
    <xdr:clientData/>
  </xdr:twoCellAnchor>
  <xdr:twoCellAnchor>
    <xdr:from>
      <xdr:col>1</xdr:col>
      <xdr:colOff>1219200</xdr:colOff>
      <xdr:row>0</xdr:row>
      <xdr:rowOff>95250</xdr:rowOff>
    </xdr:from>
    <xdr:to>
      <xdr:col>4</xdr:col>
      <xdr:colOff>1304925</xdr:colOff>
      <xdr:row>3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B97D4D3-37A1-48BC-A3A2-D400519D3755}"/>
            </a:ext>
          </a:extLst>
        </xdr:cNvPr>
        <xdr:cNvSpPr txBox="1"/>
      </xdr:nvSpPr>
      <xdr:spPr>
        <a:xfrm>
          <a:off x="3133725" y="95250"/>
          <a:ext cx="4829175" cy="619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 b="1"/>
            <a:t>What is the mean growth rate of all NYSE </a:t>
          </a:r>
        </a:p>
        <a:p>
          <a:pPr algn="ctr"/>
          <a:r>
            <a:rPr lang="en-US" sz="1500" b="1"/>
            <a:t>Sectors</a:t>
          </a:r>
          <a:r>
            <a:rPr lang="en-US" sz="1500" b="1" baseline="0"/>
            <a:t> from 2012 to 2015?</a:t>
          </a:r>
          <a:endParaRPr lang="en-150" sz="15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deos\Data%20Analyst%20or%20soft\Business%20Analytics%20Nanodegree%20v2.0.0%20%20Udacity\Busines\_site\Introduction-to-Data\L9-Project-Analyze-NYSE-Data\Misc\analyze-nyse-data-v2\analyse-nyse-data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Forecast_Scenarios"/>
      <sheetName val="Data Validation"/>
      <sheetName val="data_file"/>
      <sheetName val="playground"/>
    </sheetNames>
    <sheetDataSet>
      <sheetData sheetId="0"/>
      <sheetData sheetId="1"/>
      <sheetData sheetId="2"/>
      <sheetData sheetId="3"/>
      <sheetData sheetId="4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90.477482870374" createdVersion="7" refreshedVersion="7" minRefreshableVersion="3" recordCount="1711" xr:uid="{C2F44834-E5D5-4BB7-AB0E-F4A0908D0075}">
  <cacheSource type="worksheet">
    <worksheetSource ref="B1:K1048576" sheet="analyze-nyse-data-original"/>
  </cacheSource>
  <cacheFields count="10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 count="913">
        <n v="845000000"/>
        <n v="853000000"/>
        <n v="1295000000"/>
        <n v="1364000000"/>
        <s v=" $-   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  <m/>
      </sharedItems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x v="0"/>
    <n v="24855000000"/>
    <n v="10499000000"/>
    <n v="12977000000"/>
    <s v=" $-   "/>
    <x v="0"/>
    <x v="0"/>
    <x v="0"/>
  </r>
  <r>
    <x v="0"/>
    <x v="1"/>
    <x v="1"/>
    <n v="26743000000"/>
    <n v="11019000000"/>
    <n v="12913000000"/>
    <s v=" $-   "/>
    <x v="1"/>
    <x v="0"/>
    <x v="0"/>
  </r>
  <r>
    <x v="0"/>
    <x v="2"/>
    <x v="2"/>
    <n v="42650000000"/>
    <n v="15620000000"/>
    <n v="20686000000"/>
    <s v=" $-   "/>
    <x v="2"/>
    <x v="0"/>
    <x v="0"/>
  </r>
  <r>
    <x v="0"/>
    <x v="3"/>
    <x v="3"/>
    <n v="40990000000"/>
    <n v="11096000000"/>
    <n v="21275000000"/>
    <s v=" $-   "/>
    <x v="3"/>
    <x v="0"/>
    <x v="0"/>
  </r>
  <r>
    <x v="1"/>
    <x v="0"/>
    <x v="4"/>
    <n v="6205003000"/>
    <n v="3106967000"/>
    <n v="2440721000"/>
    <s v=" $-   "/>
    <x v="4"/>
    <x v="1"/>
    <x v="1"/>
  </r>
  <r>
    <x v="1"/>
    <x v="1"/>
    <x v="5"/>
    <n v="6493814000"/>
    <n v="3241668000"/>
    <n v="2591828000"/>
    <s v=" $-   "/>
    <x v="4"/>
    <x v="1"/>
    <x v="1"/>
  </r>
  <r>
    <x v="1"/>
    <x v="2"/>
    <x v="6"/>
    <n v="9843861000"/>
    <n v="5390248000"/>
    <n v="3601903000"/>
    <s v=" $-   "/>
    <x v="4"/>
    <x v="1"/>
    <x v="1"/>
  </r>
  <r>
    <x v="1"/>
    <x v="3"/>
    <x v="7"/>
    <n v="9737018000"/>
    <n v="5314246000"/>
    <n v="3596992000"/>
    <s v=" $-   "/>
    <x v="4"/>
    <x v="1"/>
    <x v="1"/>
  </r>
  <r>
    <x v="2"/>
    <x v="0"/>
    <x v="8"/>
    <n v="170910000000"/>
    <n v="106606000000"/>
    <n v="10830000000"/>
    <n v="4475000000"/>
    <x v="4"/>
    <x v="2"/>
    <x v="2"/>
  </r>
  <r>
    <x v="2"/>
    <x v="1"/>
    <x v="9"/>
    <n v="182795000000"/>
    <n v="112258000000"/>
    <n v="11993000000"/>
    <n v="6041000000"/>
    <x v="4"/>
    <x v="2"/>
    <x v="2"/>
  </r>
  <r>
    <x v="2"/>
    <x v="2"/>
    <x v="10"/>
    <n v="233715000000"/>
    <n v="140089000000"/>
    <n v="14329000000"/>
    <n v="8067000000"/>
    <x v="4"/>
    <x v="2"/>
    <x v="2"/>
  </r>
  <r>
    <x v="2"/>
    <x v="3"/>
    <x v="11"/>
    <n v="215639000000"/>
    <n v="131376000000"/>
    <n v="14194000000"/>
    <n v="10045000000"/>
    <x v="4"/>
    <x v="2"/>
    <x v="2"/>
  </r>
  <r>
    <x v="3"/>
    <x v="0"/>
    <x v="0"/>
    <n v="18380000000"/>
    <n v="4508000000"/>
    <n v="4989000000"/>
    <n v="2778000000"/>
    <x v="4"/>
    <x v="3"/>
    <x v="3"/>
  </r>
  <r>
    <x v="3"/>
    <x v="1"/>
    <x v="1"/>
    <n v="18790000000"/>
    <n v="4581000000"/>
    <n v="5352000000"/>
    <n v="2855000000"/>
    <x v="4"/>
    <x v="3"/>
    <x v="3"/>
  </r>
  <r>
    <x v="3"/>
    <x v="2"/>
    <x v="2"/>
    <n v="19960000000"/>
    <n v="4426000000"/>
    <n v="8474000000"/>
    <n v="3297000000"/>
    <x v="4"/>
    <x v="3"/>
    <x v="3"/>
  </r>
  <r>
    <x v="3"/>
    <x v="3"/>
    <x v="3"/>
    <n v="22859000000"/>
    <n v="4500000000"/>
    <n v="6387000000"/>
    <n v="4285000000"/>
    <x v="4"/>
    <x v="3"/>
    <x v="3"/>
  </r>
  <r>
    <x v="4"/>
    <x v="0"/>
    <x v="12"/>
    <n v="87959167000"/>
    <n v="85451348000"/>
    <n v="1447234000"/>
    <s v=" $-   "/>
    <x v="5"/>
    <x v="3"/>
    <x v="4"/>
  </r>
  <r>
    <x v="4"/>
    <x v="1"/>
    <x v="13"/>
    <n v="119569127000"/>
    <n v="116586761000"/>
    <n v="2011595000"/>
    <s v=" $-   "/>
    <x v="6"/>
    <x v="3"/>
    <x v="4"/>
  </r>
  <r>
    <x v="4"/>
    <x v="2"/>
    <x v="14"/>
    <n v="135961803000"/>
    <n v="132432490000"/>
    <n v="2858458000"/>
    <s v=" $-   "/>
    <x v="7"/>
    <x v="3"/>
    <x v="4"/>
  </r>
  <r>
    <x v="4"/>
    <x v="3"/>
    <x v="15"/>
    <n v="146849686000"/>
    <n v="142577080000"/>
    <n v="2382097000"/>
    <s v=" $-   "/>
    <x v="8"/>
    <x v="3"/>
    <x v="4"/>
  </r>
  <r>
    <x v="5"/>
    <x v="0"/>
    <x v="0"/>
    <n v="19050000000"/>
    <n v="8899000000"/>
    <n v="6735000000"/>
    <n v="1461000000"/>
    <x v="9"/>
    <x v="3"/>
    <x v="5"/>
  </r>
  <r>
    <x v="5"/>
    <x v="1"/>
    <x v="1"/>
    <n v="19657000000"/>
    <n v="9193000000"/>
    <n v="6372000000"/>
    <n v="1371000000"/>
    <x v="10"/>
    <x v="3"/>
    <x v="5"/>
  </r>
  <r>
    <x v="5"/>
    <x v="2"/>
    <x v="2"/>
    <n v="20247000000"/>
    <n v="9218000000"/>
    <n v="6530000000"/>
    <n v="1345000000"/>
    <x v="11"/>
    <x v="3"/>
    <x v="5"/>
  </r>
  <r>
    <x v="5"/>
    <x v="3"/>
    <x v="3"/>
    <n v="20405000000"/>
    <n v="8747000000"/>
    <n v="6785000000"/>
    <n v="1405000000"/>
    <x v="12"/>
    <x v="3"/>
    <x v="5"/>
  </r>
  <r>
    <x v="6"/>
    <x v="0"/>
    <x v="16"/>
    <n v="4055240000"/>
    <n v="586557000"/>
    <n v="2140578000"/>
    <n v="826631000"/>
    <x v="13"/>
    <x v="2"/>
    <x v="6"/>
  </r>
  <r>
    <x v="6"/>
    <x v="1"/>
    <x v="17"/>
    <n v="4147065000"/>
    <n v="622080000"/>
    <n v="2195640000"/>
    <n v="844353000"/>
    <x v="14"/>
    <x v="2"/>
    <x v="6"/>
  </r>
  <r>
    <x v="6"/>
    <x v="2"/>
    <x v="18"/>
    <n v="4795511000"/>
    <n v="744317000"/>
    <n v="2215161000"/>
    <n v="862730000"/>
    <x v="15"/>
    <x v="2"/>
    <x v="6"/>
  </r>
  <r>
    <x v="6"/>
    <x v="3"/>
    <x v="19"/>
    <n v="5854430000"/>
    <n v="819908000"/>
    <n v="2487907000"/>
    <n v="975987000"/>
    <x v="16"/>
    <x v="2"/>
    <x v="6"/>
  </r>
  <r>
    <x v="7"/>
    <x v="0"/>
    <x v="20"/>
    <n v="2633689000"/>
    <n v="941278000"/>
    <n v="396233000"/>
    <n v="513035000"/>
    <x v="17"/>
    <x v="2"/>
    <x v="7"/>
  </r>
  <r>
    <x v="7"/>
    <x v="1"/>
    <x v="21"/>
    <n v="2864773000"/>
    <n v="1034585000"/>
    <n v="454676000"/>
    <n v="559686000"/>
    <x v="18"/>
    <x v="2"/>
    <x v="7"/>
  </r>
  <r>
    <x v="7"/>
    <x v="2"/>
    <x v="22"/>
    <n v="3435092000"/>
    <n v="1175830000"/>
    <n v="702644000"/>
    <n v="637459000"/>
    <x v="19"/>
    <x v="2"/>
    <x v="7"/>
  </r>
  <r>
    <x v="7"/>
    <x v="3"/>
    <x v="23"/>
    <n v="3421409000"/>
    <n v="1194236000"/>
    <n v="461438000"/>
    <n v="653816000"/>
    <x v="20"/>
    <x v="2"/>
    <x v="7"/>
  </r>
  <r>
    <x v="8"/>
    <x v="0"/>
    <x v="0"/>
    <n v="90559000000"/>
    <n v="86936000000"/>
    <n v="1665000000"/>
    <s v=" $-   "/>
    <x v="4"/>
    <x v="4"/>
    <x v="8"/>
  </r>
  <r>
    <x v="8"/>
    <x v="1"/>
    <x v="1"/>
    <n v="89804000000"/>
    <n v="85915000000"/>
    <n v="1759000000"/>
    <s v=" $-   "/>
    <x v="4"/>
    <x v="4"/>
    <x v="8"/>
  </r>
  <r>
    <x v="8"/>
    <x v="2"/>
    <x v="2"/>
    <n v="81201000000"/>
    <n v="76433000000"/>
    <n v="1907000000"/>
    <s v=" $-   "/>
    <x v="4"/>
    <x v="4"/>
    <x v="8"/>
  </r>
  <r>
    <x v="8"/>
    <x v="3"/>
    <x v="3"/>
    <n v="67702000000"/>
    <n v="63682000000"/>
    <n v="2010000000"/>
    <s v=" $-   "/>
    <x v="4"/>
    <x v="4"/>
    <x v="8"/>
  </r>
  <r>
    <x v="9"/>
    <x v="0"/>
    <x v="0"/>
    <n v="3641390000"/>
    <n v="2392091000"/>
    <n v="108059000"/>
    <s v=" $-   "/>
    <x v="21"/>
    <x v="2"/>
    <x v="9"/>
  </r>
  <r>
    <x v="9"/>
    <x v="1"/>
    <x v="1"/>
    <n v="4319063000"/>
    <n v="2894917000"/>
    <n v="109115000"/>
    <s v=" $-   "/>
    <x v="22"/>
    <x v="2"/>
    <x v="9"/>
  </r>
  <r>
    <x v="9"/>
    <x v="2"/>
    <x v="2"/>
    <n v="5302940000"/>
    <n v="3643979000"/>
    <n v="247412000"/>
    <s v=" $-   "/>
    <x v="23"/>
    <x v="2"/>
    <x v="9"/>
  </r>
  <r>
    <x v="9"/>
    <x v="3"/>
    <x v="3"/>
    <n v="6439746000"/>
    <n v="4482700000"/>
    <n v="203046000"/>
    <s v=" $-   "/>
    <x v="24"/>
    <x v="2"/>
    <x v="9"/>
  </r>
  <r>
    <x v="10"/>
    <x v="0"/>
    <x v="24"/>
    <n v="2312200000"/>
    <n v="238500000"/>
    <n v="1081800000"/>
    <n v="600000000"/>
    <x v="25"/>
    <x v="2"/>
    <x v="6"/>
  </r>
  <r>
    <x v="10"/>
    <x v="1"/>
    <x v="25"/>
    <n v="2273900000"/>
    <n v="274300000"/>
    <n v="1054400000"/>
    <n v="611100000"/>
    <x v="26"/>
    <x v="2"/>
    <x v="6"/>
  </r>
  <r>
    <x v="10"/>
    <x v="2"/>
    <x v="26"/>
    <n v="2512200000"/>
    <n v="342100000"/>
    <n v="1281300000"/>
    <n v="725200000"/>
    <x v="27"/>
    <x v="2"/>
    <x v="6"/>
  </r>
  <r>
    <x v="10"/>
    <x v="3"/>
    <x v="27"/>
    <n v="2504100000"/>
    <n v="370700000"/>
    <n v="1308900000"/>
    <n v="790000000"/>
    <x v="28"/>
    <x v="2"/>
    <x v="6"/>
  </r>
  <r>
    <x v="11"/>
    <x v="0"/>
    <x v="0"/>
    <n v="5781000000"/>
    <n v="3477000000"/>
    <n v="443000000"/>
    <s v=" $-   "/>
    <x v="29"/>
    <x v="5"/>
    <x v="10"/>
  </r>
  <r>
    <x v="11"/>
    <x v="1"/>
    <x v="1"/>
    <n v="5838000000"/>
    <n v="3490000000"/>
    <n v="458000000"/>
    <s v=" $-   "/>
    <x v="30"/>
    <x v="5"/>
    <x v="10"/>
  </r>
  <r>
    <x v="11"/>
    <x v="2"/>
    <x v="2"/>
    <n v="6053000000"/>
    <n v="3586000000"/>
    <n v="468000000"/>
    <s v=" $-   "/>
    <x v="31"/>
    <x v="5"/>
    <x v="10"/>
  </r>
  <r>
    <x v="11"/>
    <x v="3"/>
    <x v="3"/>
    <n v="6098000000"/>
    <n v="3501000000"/>
    <n v="542000000"/>
    <s v=" $-   "/>
    <x v="32"/>
    <x v="5"/>
    <x v="10"/>
  </r>
  <r>
    <x v="12"/>
    <x v="0"/>
    <x v="0"/>
    <n v="14945000000"/>
    <n v="6395000000"/>
    <n v="3812000000"/>
    <s v=" $-   "/>
    <x v="33"/>
    <x v="5"/>
    <x v="11"/>
  </r>
  <r>
    <x v="12"/>
    <x v="1"/>
    <x v="1"/>
    <n v="14813500000"/>
    <n v="6722300000"/>
    <n v="3329800000"/>
    <s v=" $-   "/>
    <x v="34"/>
    <x v="5"/>
    <x v="11"/>
  </r>
  <r>
    <x v="12"/>
    <x v="2"/>
    <x v="2"/>
    <n v="16378600000"/>
    <n v="7685700000"/>
    <n v="3667900000"/>
    <s v=" $-   "/>
    <x v="35"/>
    <x v="5"/>
    <x v="11"/>
  </r>
  <r>
    <x v="12"/>
    <x v="3"/>
    <x v="3"/>
    <n v="16453200000"/>
    <n v="7433500000"/>
    <n v="3676500000"/>
    <s v=" $-   "/>
    <x v="36"/>
    <x v="5"/>
    <x v="11"/>
  </r>
  <r>
    <x v="13"/>
    <x v="0"/>
    <x v="0"/>
    <n v="25364000000"/>
    <n v="17074000000"/>
    <s v=" $-   "/>
    <s v=" $-   "/>
    <x v="37"/>
    <x v="6"/>
    <x v="12"/>
  </r>
  <r>
    <x v="13"/>
    <x v="1"/>
    <x v="1"/>
    <n v="23939000000"/>
    <n v="15341000000"/>
    <s v=" $-   "/>
    <s v=" $-   "/>
    <x v="38"/>
    <x v="6"/>
    <x v="12"/>
  </r>
  <r>
    <x v="13"/>
    <x v="2"/>
    <x v="2"/>
    <n v="22728000000"/>
    <n v="14373000000"/>
    <s v=" $-   "/>
    <s v=" $-   "/>
    <x v="39"/>
    <x v="6"/>
    <x v="12"/>
  </r>
  <r>
    <x v="13"/>
    <x v="3"/>
    <x v="3"/>
    <n v="20872000000"/>
    <n v="13049000000"/>
    <s v=" $-   "/>
    <s v=" $-   "/>
    <x v="40"/>
    <x v="6"/>
    <x v="12"/>
  </r>
  <r>
    <x v="14"/>
    <x v="0"/>
    <x v="0"/>
    <n v="71214000000"/>
    <n v="37745000000"/>
    <n v="21491000000"/>
    <s v=" $-   "/>
    <x v="4"/>
    <x v="6"/>
    <x v="13"/>
  </r>
  <r>
    <x v="14"/>
    <x v="1"/>
    <x v="1"/>
    <n v="68874000000"/>
    <n v="34660000000"/>
    <n v="22005000000"/>
    <s v=" $-   "/>
    <x v="4"/>
    <x v="6"/>
    <x v="13"/>
  </r>
  <r>
    <x v="14"/>
    <x v="2"/>
    <x v="2"/>
    <n v="64406000000"/>
    <n v="33611000000"/>
    <n v="18491000000"/>
    <s v=" $-   "/>
    <x v="4"/>
    <x v="6"/>
    <x v="13"/>
  </r>
  <r>
    <x v="14"/>
    <x v="3"/>
    <x v="3"/>
    <n v="58327000000"/>
    <n v="36581000000"/>
    <n v="16417000000"/>
    <s v=" $-   "/>
    <x v="4"/>
    <x v="6"/>
    <x v="13"/>
  </r>
  <r>
    <x v="15"/>
    <x v="0"/>
    <x v="0"/>
    <n v="958511000"/>
    <n v="386355000"/>
    <n v="61732000"/>
    <s v=" $-   "/>
    <x v="41"/>
    <x v="7"/>
    <x v="14"/>
  </r>
  <r>
    <x v="15"/>
    <x v="1"/>
    <x v="1"/>
    <n v="974053000"/>
    <n v="380051000"/>
    <n v="53073000"/>
    <s v=" $-   "/>
    <x v="42"/>
    <x v="7"/>
    <x v="14"/>
  </r>
  <r>
    <x v="15"/>
    <x v="2"/>
    <x v="2"/>
    <n v="984363000"/>
    <n v="380964000"/>
    <n v="56621000"/>
    <s v=" $-   "/>
    <x v="43"/>
    <x v="7"/>
    <x v="14"/>
  </r>
  <r>
    <x v="15"/>
    <x v="3"/>
    <x v="3"/>
    <n v="981310000"/>
    <n v="365248000"/>
    <n v="53546000"/>
    <s v=" $-   "/>
    <x v="44"/>
    <x v="7"/>
    <x v="14"/>
  </r>
  <r>
    <x v="16"/>
    <x v="0"/>
    <x v="1"/>
    <n v="9047657000"/>
    <n v="6709936000"/>
    <s v=" $-   "/>
    <s v=" $-   "/>
    <x v="45"/>
    <x v="6"/>
    <x v="15"/>
  </r>
  <r>
    <x v="16"/>
    <x v="1"/>
    <x v="2"/>
    <n v="10381653000"/>
    <n v="8093563000"/>
    <s v=" $-   "/>
    <s v=" $-   "/>
    <x v="46"/>
    <x v="6"/>
    <x v="15"/>
  </r>
  <r>
    <x v="16"/>
    <x v="2"/>
    <x v="3"/>
    <n v="10325494000"/>
    <n v="8666624000"/>
    <s v=" $-   "/>
    <s v=" $-   "/>
    <x v="47"/>
    <x v="6"/>
    <x v="15"/>
  </r>
  <r>
    <x v="16"/>
    <x v="3"/>
    <x v="28"/>
    <n v="7531780000"/>
    <n v="5251228000"/>
    <s v=" $-   "/>
    <s v=" $-   "/>
    <x v="48"/>
    <x v="6"/>
    <x v="15"/>
  </r>
  <r>
    <x v="17"/>
    <x v="0"/>
    <x v="0"/>
    <n v="1373947000"/>
    <n v="529900000"/>
    <n v="433448000"/>
    <n v="74744000"/>
    <x v="49"/>
    <x v="2"/>
    <x v="16"/>
  </r>
  <r>
    <x v="17"/>
    <x v="1"/>
    <x v="1"/>
    <n v="1577922000"/>
    <n v="511087000"/>
    <n v="535598000"/>
    <n v="93879000"/>
    <x v="50"/>
    <x v="2"/>
    <x v="16"/>
  </r>
  <r>
    <x v="17"/>
    <x v="2"/>
    <x v="2"/>
    <n v="1963874000"/>
    <n v="610943000"/>
    <n v="704880000"/>
    <n v="125286000"/>
    <x v="51"/>
    <x v="2"/>
    <x v="16"/>
  </r>
  <r>
    <x v="17"/>
    <x v="3"/>
    <x v="3"/>
    <n v="2197448000"/>
    <n v="725620000"/>
    <n v="829253000"/>
    <n v="148591000"/>
    <x v="52"/>
    <x v="2"/>
    <x v="16"/>
  </r>
  <r>
    <x v="18"/>
    <x v="0"/>
    <x v="0"/>
    <n v="2519154000"/>
    <n v="1620311000"/>
    <n v="308456000"/>
    <n v="78919000"/>
    <x v="4"/>
    <x v="8"/>
    <x v="17"/>
  </r>
  <r>
    <x v="18"/>
    <x v="1"/>
    <x v="1"/>
    <n v="2394270000"/>
    <n v="1543799000"/>
    <n v="158189000"/>
    <n v="82246000"/>
    <x v="4"/>
    <x v="8"/>
    <x v="17"/>
  </r>
  <r>
    <x v="18"/>
    <x v="2"/>
    <x v="2"/>
    <n v="2445548000"/>
    <n v="1674700000"/>
    <n v="355135000"/>
    <n v="88310000"/>
    <x v="4"/>
    <x v="8"/>
    <x v="17"/>
  </r>
  <r>
    <x v="18"/>
    <x v="3"/>
    <x v="3"/>
    <n v="3651335000"/>
    <n v="2454463000"/>
    <n v="512274000"/>
    <n v="102871000"/>
    <x v="4"/>
    <x v="8"/>
    <x v="17"/>
  </r>
  <r>
    <x v="19"/>
    <x v="0"/>
    <x v="0"/>
    <n v="4657000000"/>
    <n v="2319000000"/>
    <n v="1542000000"/>
    <s v=" $-   "/>
    <x v="53"/>
    <x v="0"/>
    <x v="0"/>
  </r>
  <r>
    <x v="19"/>
    <x v="1"/>
    <x v="1"/>
    <n v="5156000000"/>
    <n v="2355000000"/>
    <n v="1693000000"/>
    <s v=" $-   "/>
    <x v="54"/>
    <x v="0"/>
    <x v="0"/>
  </r>
  <r>
    <x v="19"/>
    <x v="2"/>
    <x v="2"/>
    <n v="5368000000"/>
    <n v="2325000000"/>
    <n v="1817000000"/>
    <s v=" $-   "/>
    <x v="55"/>
    <x v="0"/>
    <x v="0"/>
  </r>
  <r>
    <x v="19"/>
    <x v="3"/>
    <x v="3"/>
    <n v="5598000000"/>
    <n v="1935000000"/>
    <n v="2013000000"/>
    <s v=" $-   "/>
    <x v="56"/>
    <x v="0"/>
    <x v="0"/>
  </r>
  <r>
    <x v="20"/>
    <x v="0"/>
    <x v="0"/>
    <n v="33315000000"/>
    <n v="21618000000"/>
    <s v=" $-   "/>
    <s v=" $-   "/>
    <x v="57"/>
    <x v="6"/>
    <x v="13"/>
  </r>
  <r>
    <x v="20"/>
    <x v="1"/>
    <x v="1"/>
    <n v="34507000000"/>
    <n v="19828000000"/>
    <n v="1278000000"/>
    <s v=" $-   "/>
    <x v="58"/>
    <x v="6"/>
    <x v="13"/>
  </r>
  <r>
    <x v="20"/>
    <x v="2"/>
    <x v="2"/>
    <n v="35239000000"/>
    <n v="21193000000"/>
    <n v="919000000"/>
    <s v=" $-   "/>
    <x v="59"/>
    <x v="6"/>
    <x v="13"/>
  </r>
  <r>
    <x v="20"/>
    <x v="3"/>
    <x v="3"/>
    <n v="35653000000"/>
    <n v="22837000000"/>
    <n v="761000000"/>
    <s v=" $-   "/>
    <x v="60"/>
    <x v="6"/>
    <x v="13"/>
  </r>
  <r>
    <x v="21"/>
    <x v="0"/>
    <x v="1"/>
    <n v="2069600000"/>
    <n v="1208100000"/>
    <n v="483100000"/>
    <s v=" $-   "/>
    <x v="4"/>
    <x v="0"/>
    <x v="18"/>
  </r>
  <r>
    <x v="21"/>
    <x v="1"/>
    <x v="2"/>
    <n v="2118300000"/>
    <n v="1264600000"/>
    <n v="527400000"/>
    <s v=" $-   "/>
    <x v="4"/>
    <x v="0"/>
    <x v="18"/>
  </r>
  <r>
    <x v="21"/>
    <x v="2"/>
    <x v="3"/>
    <n v="2068100000"/>
    <n v="1199000000"/>
    <n v="510500000"/>
    <s v=" $-   "/>
    <x v="4"/>
    <x v="0"/>
    <x v="18"/>
  </r>
  <r>
    <x v="21"/>
    <x v="3"/>
    <x v="28"/>
    <n v="2238000000"/>
    <n v="1252700000"/>
    <n v="559800000"/>
    <s v=" $-   "/>
    <x v="4"/>
    <x v="0"/>
    <x v="18"/>
  </r>
  <r>
    <x v="22"/>
    <x v="0"/>
    <x v="1"/>
    <n v="1551346000"/>
    <n v="177556000"/>
    <n v="493726000"/>
    <n v="317093000"/>
    <x v="61"/>
    <x v="3"/>
    <x v="19"/>
  </r>
  <r>
    <x v="22"/>
    <x v="1"/>
    <x v="2"/>
    <n v="2234000000"/>
    <n v="174000000"/>
    <n v="650000000"/>
    <n v="514000000"/>
    <x v="4"/>
    <x v="3"/>
    <x v="19"/>
  </r>
  <r>
    <x v="22"/>
    <x v="2"/>
    <x v="3"/>
    <n v="2604000000"/>
    <n v="233000000"/>
    <n v="927000000"/>
    <n v="709000000"/>
    <x v="62"/>
    <x v="3"/>
    <x v="19"/>
  </r>
  <r>
    <x v="22"/>
    <x v="3"/>
    <x v="28"/>
    <n v="3084000000"/>
    <n v="258000000"/>
    <n v="990000000"/>
    <n v="757000000"/>
    <x v="63"/>
    <x v="3"/>
    <x v="19"/>
  </r>
  <r>
    <x v="23"/>
    <x v="0"/>
    <x v="29"/>
    <n v="7509000000"/>
    <n v="4518000000"/>
    <n v="898000000"/>
    <n v="1320000000"/>
    <x v="4"/>
    <x v="2"/>
    <x v="20"/>
  </r>
  <r>
    <x v="23"/>
    <x v="1"/>
    <x v="30"/>
    <n v="9072000000"/>
    <n v="5229000000"/>
    <n v="895000000"/>
    <n v="1428000000"/>
    <x v="4"/>
    <x v="2"/>
    <x v="20"/>
  </r>
  <r>
    <x v="23"/>
    <x v="2"/>
    <x v="31"/>
    <n v="9659000000"/>
    <n v="5707000000"/>
    <n v="808000000"/>
    <n v="1451000000"/>
    <x v="4"/>
    <x v="2"/>
    <x v="20"/>
  </r>
  <r>
    <x v="23"/>
    <x v="3"/>
    <x v="32"/>
    <n v="10825000000"/>
    <n v="6314000000"/>
    <n v="819000000"/>
    <n v="1540000000"/>
    <x v="4"/>
    <x v="2"/>
    <x v="20"/>
  </r>
  <r>
    <x v="24"/>
    <x v="0"/>
    <x v="0"/>
    <n v="3334213000"/>
    <n v="2154132000"/>
    <n v="380532000"/>
    <s v=" $-   "/>
    <x v="64"/>
    <x v="0"/>
    <x v="21"/>
  </r>
  <r>
    <x v="24"/>
    <x v="1"/>
    <x v="1"/>
    <n v="3594136000"/>
    <n v="2323642000"/>
    <n v="398177000"/>
    <s v=" $-   "/>
    <x v="65"/>
    <x v="0"/>
    <x v="21"/>
  </r>
  <r>
    <x v="24"/>
    <x v="2"/>
    <x v="2"/>
    <n v="4021964000"/>
    <n v="2597017000"/>
    <n v="462637000"/>
    <s v=" $-   "/>
    <x v="66"/>
    <x v="0"/>
    <x v="21"/>
  </r>
  <r>
    <x v="24"/>
    <x v="3"/>
    <x v="3"/>
    <n v="3974295000"/>
    <n v="2549280000"/>
    <n v="448592000"/>
    <s v=" $-   "/>
    <x v="67"/>
    <x v="0"/>
    <x v="21"/>
  </r>
  <r>
    <x v="25"/>
    <x v="0"/>
    <x v="1"/>
    <n v="18676000000"/>
    <n v="3346000000"/>
    <n v="5380000000"/>
    <n v="4083000000"/>
    <x v="4"/>
    <x v="3"/>
    <x v="19"/>
  </r>
  <r>
    <x v="25"/>
    <x v="1"/>
    <x v="2"/>
    <n v="20063000000"/>
    <n v="4422000000"/>
    <n v="5153000000"/>
    <n v="4297000000"/>
    <x v="4"/>
    <x v="3"/>
    <x v="19"/>
  </r>
  <r>
    <x v="25"/>
    <x v="2"/>
    <x v="3"/>
    <n v="21662000000"/>
    <n v="4227000000"/>
    <n v="4895000000"/>
    <n v="4070000000"/>
    <x v="4"/>
    <x v="3"/>
    <x v="19"/>
  </r>
  <r>
    <x v="25"/>
    <x v="3"/>
    <x v="28"/>
    <n v="22991000000"/>
    <n v="4162000000"/>
    <n v="5195000000"/>
    <n v="3840000000"/>
    <x v="4"/>
    <x v="3"/>
    <x v="19"/>
  </r>
  <r>
    <x v="26"/>
    <x v="0"/>
    <x v="0"/>
    <n v="10259000000"/>
    <n v="1899000000"/>
    <n v="3927000000"/>
    <s v=" $-   "/>
    <x v="68"/>
    <x v="6"/>
    <x v="22"/>
  </r>
  <r>
    <x v="26"/>
    <x v="1"/>
    <x v="1"/>
    <n v="11230000000"/>
    <n v="1954000000"/>
    <n v="3862000000"/>
    <s v=" $-   "/>
    <x v="69"/>
    <x v="6"/>
    <x v="22"/>
  </r>
  <r>
    <x v="26"/>
    <x v="2"/>
    <x v="2"/>
    <n v="12296000000"/>
    <n v="1982000000"/>
    <n v="3808000000"/>
    <s v=" $-   "/>
    <x v="70"/>
    <x v="6"/>
    <x v="22"/>
  </r>
  <r>
    <x v="26"/>
    <x v="3"/>
    <x v="3"/>
    <n v="12200000000"/>
    <n v="2261000000"/>
    <n v="3750000000"/>
    <s v=" $-   "/>
    <x v="71"/>
    <x v="6"/>
    <x v="22"/>
  </r>
  <r>
    <x v="27"/>
    <x v="0"/>
    <x v="0"/>
    <n v="2875960000"/>
    <n v="722479000"/>
    <n v="389486000"/>
    <s v=" $-   "/>
    <x v="72"/>
    <x v="7"/>
    <x v="23"/>
  </r>
  <r>
    <x v="27"/>
    <x v="1"/>
    <x v="1"/>
    <n v="3361407000"/>
    <n v="859873000"/>
    <n v="487084000"/>
    <s v=" $-   "/>
    <x v="73"/>
    <x v="7"/>
    <x v="23"/>
  </r>
  <r>
    <x v="27"/>
    <x v="2"/>
    <x v="2"/>
    <n v="4100048000"/>
    <n v="1094265000"/>
    <n v="515059000"/>
    <s v=" $-   "/>
    <x v="74"/>
    <x v="7"/>
    <x v="23"/>
  </r>
  <r>
    <x v="27"/>
    <x v="3"/>
    <x v="3"/>
    <n v="4771516000"/>
    <n v="1308868000"/>
    <n v="564531000"/>
    <s v=" $-   "/>
    <x v="75"/>
    <x v="7"/>
    <x v="23"/>
  </r>
  <r>
    <x v="28"/>
    <x v="0"/>
    <x v="1"/>
    <n v="74452000000"/>
    <n v="54181000000"/>
    <n v="19526000000"/>
    <s v=" $-   "/>
    <x v="4"/>
    <x v="1"/>
    <x v="24"/>
  </r>
  <r>
    <x v="28"/>
    <x v="1"/>
    <x v="2"/>
    <n v="88988000000"/>
    <n v="62752000000"/>
    <n v="26058000000"/>
    <s v=" $-   "/>
    <x v="4"/>
    <x v="1"/>
    <x v="24"/>
  </r>
  <r>
    <x v="28"/>
    <x v="2"/>
    <x v="3"/>
    <n v="107006000000"/>
    <n v="71651000000"/>
    <n v="33122000000"/>
    <s v=" $-   "/>
    <x v="4"/>
    <x v="1"/>
    <x v="24"/>
  </r>
  <r>
    <x v="28"/>
    <x v="3"/>
    <x v="28"/>
    <n v="135987000000"/>
    <n v="88265000000"/>
    <n v="43536000000"/>
    <s v=" $-   "/>
    <x v="4"/>
    <x v="1"/>
    <x v="24"/>
  </r>
  <r>
    <x v="29"/>
    <x v="0"/>
    <x v="1"/>
    <n v="17517600000"/>
    <n v="14757700000"/>
    <n v="1924300000"/>
    <s v=" $-   "/>
    <x v="76"/>
    <x v="1"/>
    <x v="25"/>
  </r>
  <r>
    <x v="29"/>
    <x v="1"/>
    <x v="2"/>
    <n v="19108800000"/>
    <n v="16120100000"/>
    <n v="2061000000"/>
    <s v=" $-   "/>
    <x v="77"/>
    <x v="1"/>
    <x v="25"/>
  </r>
  <r>
    <x v="29"/>
    <x v="2"/>
    <x v="3"/>
    <n v="20862000000"/>
    <n v="17600500000"/>
    <n v="2245600000"/>
    <s v=" $-   "/>
    <x v="78"/>
    <x v="1"/>
    <x v="25"/>
  </r>
  <r>
    <x v="29"/>
    <x v="3"/>
    <x v="28"/>
    <n v="21609000000"/>
    <n v="18295800000"/>
    <n v="2280300000"/>
    <s v=" $-   "/>
    <x v="79"/>
    <x v="1"/>
    <x v="25"/>
  </r>
  <r>
    <x v="30"/>
    <x v="0"/>
    <x v="0"/>
    <n v="61497200000"/>
    <n v="48213600000"/>
    <n v="8680500000"/>
    <s v=" $-   "/>
    <x v="80"/>
    <x v="3"/>
    <x v="26"/>
  </r>
  <r>
    <x v="30"/>
    <x v="1"/>
    <x v="1"/>
    <n v="71023500000"/>
    <n v="56237100000"/>
    <n v="9952900000"/>
    <s v=" $-   "/>
    <x v="81"/>
    <x v="3"/>
    <x v="26"/>
  </r>
  <r>
    <x v="30"/>
    <x v="2"/>
    <x v="2"/>
    <n v="73874100000"/>
    <n v="56854900000"/>
    <n v="11748400000"/>
    <s v=" $-   "/>
    <x v="82"/>
    <x v="3"/>
    <x v="26"/>
  </r>
  <r>
    <x v="30"/>
    <x v="3"/>
    <x v="3"/>
    <n v="79156500000"/>
    <n v="61116900000"/>
    <n v="12534800000"/>
    <s v=" $-   "/>
    <x v="83"/>
    <x v="3"/>
    <x v="26"/>
  </r>
  <r>
    <x v="31"/>
    <x v="0"/>
    <x v="0"/>
    <n v="16428000000"/>
    <n v="3079000000"/>
    <n v="1333000000"/>
    <s v=" $-   "/>
    <x v="84"/>
    <x v="9"/>
    <x v="27"/>
  </r>
  <r>
    <x v="31"/>
    <x v="1"/>
    <x v="1"/>
    <n v="14771000000"/>
    <n v="2938000000"/>
    <n v="1286000000"/>
    <s v=" $-   "/>
    <x v="85"/>
    <x v="9"/>
    <x v="27"/>
  </r>
  <r>
    <x v="31"/>
    <x v="2"/>
    <x v="2"/>
    <n v="12691000000"/>
    <n v="2511000000"/>
    <n v="1095000000"/>
    <s v=" $-   "/>
    <x v="86"/>
    <x v="9"/>
    <x v="27"/>
  </r>
  <r>
    <x v="31"/>
    <x v="3"/>
    <x v="3"/>
    <n v="6383000000"/>
    <n v="2065000000"/>
    <n v="791000000"/>
    <s v=" $-   "/>
    <x v="87"/>
    <x v="9"/>
    <x v="27"/>
  </r>
  <r>
    <x v="32"/>
    <x v="0"/>
    <x v="1"/>
    <n v="14581000000"/>
    <n v="2942000000"/>
    <n v="2256000000"/>
    <s v=" $-   "/>
    <x v="88"/>
    <x v="9"/>
    <x v="27"/>
  </r>
  <r>
    <x v="32"/>
    <x v="1"/>
    <x v="2"/>
    <n v="18470000000"/>
    <n v="3317000000"/>
    <n v="2725000000"/>
    <s v=" $-   "/>
    <x v="89"/>
    <x v="9"/>
    <x v="27"/>
  </r>
  <r>
    <x v="32"/>
    <x v="2"/>
    <x v="3"/>
    <n v="8698000000"/>
    <n v="3185000000"/>
    <n v="2000000000"/>
    <s v=" $-   "/>
    <x v="90"/>
    <x v="9"/>
    <x v="27"/>
  </r>
  <r>
    <x v="32"/>
    <x v="3"/>
    <x v="28"/>
    <n v="7869000000"/>
    <n v="2900000000"/>
    <n v="2094000000"/>
    <s v=" $-   "/>
    <x v="91"/>
    <x v="9"/>
    <x v="27"/>
  </r>
  <r>
    <x v="33"/>
    <x v="0"/>
    <x v="12"/>
    <n v="10180400000"/>
    <n v="7472100000"/>
    <n v="1018600000"/>
    <n v="133700000"/>
    <x v="4"/>
    <x v="8"/>
    <x v="28"/>
  </r>
  <r>
    <x v="33"/>
    <x v="1"/>
    <x v="13"/>
    <n v="10439000000"/>
    <n v="7629900000"/>
    <n v="1007400000"/>
    <n v="139800000"/>
    <x v="4"/>
    <x v="8"/>
    <x v="28"/>
  </r>
  <r>
    <x v="33"/>
    <x v="2"/>
    <x v="14"/>
    <n v="9894900000"/>
    <n v="6939000000"/>
    <n v="895300000"/>
    <n v="137100000"/>
    <x v="4"/>
    <x v="8"/>
    <x v="28"/>
  </r>
  <r>
    <x v="33"/>
    <x v="3"/>
    <x v="15"/>
    <n v="9524400000"/>
    <n v="6402700000"/>
    <n v="797600000"/>
    <n v="132000000"/>
    <x v="4"/>
    <x v="8"/>
    <x v="28"/>
  </r>
  <r>
    <x v="34"/>
    <x v="0"/>
    <x v="0"/>
    <n v="4292100000"/>
    <n v="2948900000"/>
    <n v="512900000"/>
    <s v=" $-   "/>
    <x v="4"/>
    <x v="2"/>
    <x v="29"/>
  </r>
  <r>
    <x v="34"/>
    <x v="1"/>
    <x v="1"/>
    <n v="4614700000"/>
    <n v="3163900000"/>
    <n v="548000000"/>
    <s v=" $-   "/>
    <x v="4"/>
    <x v="2"/>
    <x v="29"/>
  </r>
  <r>
    <x v="34"/>
    <x v="2"/>
    <x v="2"/>
    <n v="5345500000"/>
    <n v="3651700000"/>
    <n v="645100000"/>
    <s v=" $-   "/>
    <x v="4"/>
    <x v="2"/>
    <x v="29"/>
  </r>
  <r>
    <x v="34"/>
    <x v="3"/>
    <x v="3"/>
    <n v="5568700000"/>
    <n v="3789200000"/>
    <n v="669100000"/>
    <s v=" $-   "/>
    <x v="4"/>
    <x v="2"/>
    <x v="29"/>
  </r>
  <r>
    <x v="35"/>
    <x v="0"/>
    <x v="0"/>
    <n v="23700000000"/>
    <n v="20401000000"/>
    <n v="997000000"/>
    <n v="197000000"/>
    <x v="92"/>
    <x v="0"/>
    <x v="30"/>
  </r>
  <r>
    <x v="35"/>
    <x v="1"/>
    <x v="1"/>
    <n v="23032000000"/>
    <n v="19286000000"/>
    <n v="1008000000"/>
    <n v="192000000"/>
    <x v="93"/>
    <x v="0"/>
    <x v="30"/>
  </r>
  <r>
    <x v="35"/>
    <x v="2"/>
    <x v="2"/>
    <n v="23906000000"/>
    <n v="19137000000"/>
    <n v="995000000"/>
    <n v="218000000"/>
    <x v="94"/>
    <x v="0"/>
    <x v="30"/>
  </r>
  <r>
    <x v="35"/>
    <x v="3"/>
    <x v="3"/>
    <n v="22534000000"/>
    <n v="18069000000"/>
    <n v="979000000"/>
    <n v="238000000"/>
    <x v="95"/>
    <x v="0"/>
    <x v="30"/>
  </r>
  <r>
    <x v="36"/>
    <x v="0"/>
    <x v="0"/>
    <n v="4856000000"/>
    <n v="1662000000"/>
    <n v="1139000000"/>
    <n v="604000000"/>
    <x v="4"/>
    <x v="2"/>
    <x v="31"/>
  </r>
  <r>
    <x v="36"/>
    <x v="1"/>
    <x v="1"/>
    <n v="4583000000"/>
    <n v="1531000000"/>
    <n v="1096000000"/>
    <n v="584000000"/>
    <x v="4"/>
    <x v="2"/>
    <x v="31"/>
  </r>
  <r>
    <x v="36"/>
    <x v="2"/>
    <x v="2"/>
    <n v="4408000000"/>
    <n v="1525000000"/>
    <n v="1129000000"/>
    <n v="571000000"/>
    <x v="4"/>
    <x v="2"/>
    <x v="31"/>
  </r>
  <r>
    <x v="36"/>
    <x v="3"/>
    <x v="3"/>
    <n v="4664000000"/>
    <n v="1585000000"/>
    <n v="1114000000"/>
    <n v="646000000"/>
    <x v="4"/>
    <x v="2"/>
    <x v="31"/>
  </r>
  <r>
    <x v="37"/>
    <x v="0"/>
    <x v="33"/>
    <n v="6824000000"/>
    <n v="3271000000"/>
    <n v="486000000"/>
    <n v="1049000000"/>
    <x v="96"/>
    <x v="2"/>
    <x v="7"/>
  </r>
  <r>
    <x v="37"/>
    <x v="1"/>
    <x v="32"/>
    <n v="13240000000"/>
    <n v="7300000000"/>
    <n v="806000000"/>
    <n v="2674000000"/>
    <x v="97"/>
    <x v="2"/>
    <x v="7"/>
  </r>
  <r>
    <x v="38"/>
    <x v="0"/>
    <x v="0"/>
    <n v="5863500000"/>
    <n v="4335300000"/>
    <n v="1148900000"/>
    <s v=" $-   "/>
    <x v="4"/>
    <x v="8"/>
    <x v="32"/>
  </r>
  <r>
    <x v="38"/>
    <x v="1"/>
    <x v="5"/>
    <n v="6140000000"/>
    <n v="4502300000"/>
    <n v="1174200000"/>
    <s v=" $-   "/>
    <x v="4"/>
    <x v="8"/>
    <x v="32"/>
  </r>
  <r>
    <x v="38"/>
    <x v="2"/>
    <x v="6"/>
    <n v="6330300000"/>
    <n v="4679100000"/>
    <n v="1158900000"/>
    <s v=" $-   "/>
    <x v="4"/>
    <x v="8"/>
    <x v="32"/>
  </r>
  <r>
    <x v="38"/>
    <x v="3"/>
    <x v="7"/>
    <n v="5966900000"/>
    <n v="4321100000"/>
    <n v="1108100000"/>
    <s v=" $-   "/>
    <x v="4"/>
    <x v="8"/>
    <x v="32"/>
  </r>
  <r>
    <x v="39"/>
    <x v="0"/>
    <x v="0"/>
    <n v="2853926000"/>
    <n v="1329500000"/>
    <n v="220758000"/>
    <s v=" $-   "/>
    <x v="98"/>
    <x v="5"/>
    <x v="33"/>
  </r>
  <r>
    <x v="39"/>
    <x v="1"/>
    <x v="1"/>
    <n v="2879000000"/>
    <n v="1289000000"/>
    <n v="234000000"/>
    <s v=" $-   "/>
    <x v="99"/>
    <x v="5"/>
    <x v="33"/>
  </r>
  <r>
    <x v="39"/>
    <x v="2"/>
    <x v="2"/>
    <n v="3011000000"/>
    <n v="1350000000"/>
    <n v="236000000"/>
    <s v=" $-   "/>
    <x v="100"/>
    <x v="5"/>
    <x v="33"/>
  </r>
  <r>
    <x v="39"/>
    <x v="3"/>
    <x v="3"/>
    <n v="3159000000"/>
    <n v="1404000000"/>
    <n v="243000000"/>
    <s v=" $-   "/>
    <x v="101"/>
    <x v="5"/>
    <x v="33"/>
  </r>
  <r>
    <x v="40"/>
    <x v="0"/>
    <x v="0"/>
    <n v="33781000000"/>
    <n v="480000000"/>
    <n v="23392000000"/>
    <s v=" $-   "/>
    <x v="102"/>
    <x v="6"/>
    <x v="34"/>
  </r>
  <r>
    <x v="40"/>
    <x v="1"/>
    <x v="1"/>
    <n v="34828000000"/>
    <n v="442000000"/>
    <n v="23150000000"/>
    <s v=" $-   "/>
    <x v="103"/>
    <x v="6"/>
    <x v="34"/>
  </r>
  <r>
    <x v="40"/>
    <x v="2"/>
    <x v="2"/>
    <n v="35895000000"/>
    <n v="373000000"/>
    <n v="23153000000"/>
    <s v=" $-   "/>
    <x v="104"/>
    <x v="6"/>
    <x v="34"/>
  </r>
  <r>
    <x v="40"/>
    <x v="3"/>
    <x v="3"/>
    <n v="34441000000"/>
    <n v="475000000"/>
    <n v="22892000000"/>
    <s v=" $-   "/>
    <x v="105"/>
    <x v="6"/>
    <x v="34"/>
  </r>
  <r>
    <x v="41"/>
    <x v="0"/>
    <x v="34"/>
    <n v="2089100000"/>
    <n v="1251500000"/>
    <n v="607600000"/>
    <s v=" $-   "/>
    <x v="4"/>
    <x v="0"/>
    <x v="21"/>
  </r>
  <r>
    <x v="41"/>
    <x v="1"/>
    <x v="35"/>
    <n v="2393500000"/>
    <n v="1414300000"/>
    <n v="680300000"/>
    <s v=" $-   "/>
    <x v="4"/>
    <x v="0"/>
    <x v="21"/>
  </r>
  <r>
    <x v="41"/>
    <x v="2"/>
    <x v="36"/>
    <n v="2706700000"/>
    <n v="1561100000"/>
    <n v="756900000"/>
    <s v=" $-   "/>
    <x v="4"/>
    <x v="0"/>
    <x v="21"/>
  </r>
  <r>
    <x v="41"/>
    <x v="3"/>
    <x v="37"/>
    <n v="3291300000"/>
    <n v="1855100000"/>
    <n v="946000000"/>
    <s v=" $-   "/>
    <x v="4"/>
    <x v="0"/>
    <x v="21"/>
  </r>
  <r>
    <x v="42"/>
    <x v="0"/>
    <x v="34"/>
    <n v="9147530000"/>
    <n v="4406595000"/>
    <n v="2967837000"/>
    <s v=" $-   "/>
    <x v="4"/>
    <x v="1"/>
    <x v="25"/>
  </r>
  <r>
    <x v="42"/>
    <x v="1"/>
    <x v="38"/>
    <n v="9475313000"/>
    <n v="4540406000"/>
    <n v="3104684000"/>
    <s v=" $-   "/>
    <x v="4"/>
    <x v="1"/>
    <x v="25"/>
  </r>
  <r>
    <x v="42"/>
    <x v="2"/>
    <x v="39"/>
    <n v="10187340000"/>
    <n v="4860309000"/>
    <n v="3373980000"/>
    <s v=" $-   "/>
    <x v="4"/>
    <x v="1"/>
    <x v="25"/>
  </r>
  <r>
    <x v="42"/>
    <x v="3"/>
    <x v="40"/>
    <n v="10635676000"/>
    <n v="5026940000"/>
    <n v="3548341000"/>
    <s v=" $-   "/>
    <x v="4"/>
    <x v="1"/>
    <x v="25"/>
  </r>
  <r>
    <x v="43"/>
    <x v="0"/>
    <x v="1"/>
    <n v="86623000000"/>
    <n v="73268000000"/>
    <n v="3742000000"/>
    <n v="3071000000"/>
    <x v="4"/>
    <x v="0"/>
    <x v="30"/>
  </r>
  <r>
    <x v="43"/>
    <x v="1"/>
    <x v="2"/>
    <n v="90762000000"/>
    <n v="76752000000"/>
    <n v="3480000000"/>
    <n v="3047000000"/>
    <x v="4"/>
    <x v="0"/>
    <x v="30"/>
  </r>
  <r>
    <x v="43"/>
    <x v="2"/>
    <x v="3"/>
    <n v="96114000000"/>
    <n v="82088000000"/>
    <n v="3251000000"/>
    <n v="3331000000"/>
    <x v="4"/>
    <x v="0"/>
    <x v="30"/>
  </r>
  <r>
    <x v="43"/>
    <x v="3"/>
    <x v="28"/>
    <n v="94571000000"/>
    <n v="80790000000"/>
    <n v="3313000000"/>
    <n v="4627000000"/>
    <x v="4"/>
    <x v="0"/>
    <x v="30"/>
  </r>
  <r>
    <x v="44"/>
    <x v="0"/>
    <x v="0"/>
    <n v="100078000000"/>
    <n v="3753000000"/>
    <n v="70829000000"/>
    <s v=" $-   "/>
    <x v="106"/>
    <x v="6"/>
    <x v="35"/>
  </r>
  <r>
    <x v="44"/>
    <x v="1"/>
    <x v="1"/>
    <n v="101697000000"/>
    <n v="3034000000"/>
    <n v="68128000000"/>
    <s v=" $-   "/>
    <x v="107"/>
    <x v="6"/>
    <x v="35"/>
  </r>
  <r>
    <x v="44"/>
    <x v="2"/>
    <x v="2"/>
    <n v="95181000000"/>
    <n v="2656000000"/>
    <n v="74181000000"/>
    <s v=" $-   "/>
    <x v="108"/>
    <x v="6"/>
    <x v="35"/>
  </r>
  <r>
    <x v="44"/>
    <x v="3"/>
    <x v="3"/>
    <n v="93056000000"/>
    <n v="2204000000"/>
    <n v="56358000000"/>
    <s v=" $-   "/>
    <x v="109"/>
    <x v="6"/>
    <x v="35"/>
  </r>
  <r>
    <x v="45"/>
    <x v="0"/>
    <x v="0"/>
    <n v="13936000000"/>
    <n v="6802000000"/>
    <n v="3283000000"/>
    <n v="1081000000"/>
    <x v="4"/>
    <x v="3"/>
    <x v="5"/>
  </r>
  <r>
    <x v="45"/>
    <x v="1"/>
    <x v="1"/>
    <n v="9413000000"/>
    <n v="5251000000"/>
    <n v="3084000000"/>
    <n v="582000000"/>
    <x v="4"/>
    <x v="3"/>
    <x v="5"/>
  </r>
  <r>
    <x v="45"/>
    <x v="2"/>
    <x v="2"/>
    <n v="10719000000"/>
    <n v="6138000000"/>
    <n v="3315000000"/>
    <n v="610000000"/>
    <x v="4"/>
    <x v="3"/>
    <x v="5"/>
  </r>
  <r>
    <x v="45"/>
    <x v="3"/>
    <x v="3"/>
    <n v="9968000000"/>
    <n v="5822000000"/>
    <n v="3094000000"/>
    <n v="603000000"/>
    <x v="4"/>
    <x v="3"/>
    <x v="5"/>
  </r>
  <r>
    <x v="46"/>
    <x v="0"/>
    <x v="41"/>
    <n v="10914585000"/>
    <n v="6525830000"/>
    <n v="2750537000"/>
    <s v=" $-   "/>
    <x v="4"/>
    <x v="1"/>
    <x v="25"/>
  </r>
  <r>
    <x v="46"/>
    <x v="1"/>
    <x v="42"/>
    <n v="11503963000"/>
    <n v="6938381000"/>
    <n v="2950995000"/>
    <s v=" $-   "/>
    <x v="4"/>
    <x v="1"/>
    <x v="25"/>
  </r>
  <r>
    <x v="46"/>
    <x v="2"/>
    <x v="43"/>
    <n v="11881176000"/>
    <n v="7261397000"/>
    <n v="3065486000"/>
    <s v=" $-   "/>
    <x v="4"/>
    <x v="1"/>
    <x v="25"/>
  </r>
  <r>
    <x v="46"/>
    <x v="3"/>
    <x v="44"/>
    <n v="12103887000"/>
    <n v="7483577000"/>
    <n v="3205407000"/>
    <s v=" $-   "/>
    <x v="4"/>
    <x v="1"/>
    <x v="25"/>
  </r>
  <r>
    <x v="47"/>
    <x v="0"/>
    <x v="0"/>
    <n v="10737000000"/>
    <n v="429000000"/>
    <n v="5650000000"/>
    <s v=" $-   "/>
    <x v="110"/>
    <x v="6"/>
    <x v="35"/>
  </r>
  <r>
    <x v="47"/>
    <x v="1"/>
    <x v="1"/>
    <n v="10543000000"/>
    <n v="301000000"/>
    <n v="5625000000"/>
    <s v=" $-   "/>
    <x v="111"/>
    <x v="6"/>
    <x v="35"/>
  </r>
  <r>
    <x v="47"/>
    <x v="2"/>
    <x v="2"/>
    <n v="9998000000"/>
    <n v="239000000"/>
    <n v="5715000000"/>
    <s v=" $-   "/>
    <x v="112"/>
    <x v="6"/>
    <x v="35"/>
  </r>
  <r>
    <x v="47"/>
    <x v="3"/>
    <x v="3"/>
    <n v="10346000000"/>
    <n v="233000000"/>
    <n v="5996000000"/>
    <s v=" $-   "/>
    <x v="113"/>
    <x v="6"/>
    <x v="35"/>
  </r>
  <r>
    <x v="48"/>
    <x v="0"/>
    <x v="45"/>
    <n v="45457000000"/>
    <n v="34473000000"/>
    <n v="8755000000"/>
    <s v=" $-   "/>
    <x v="4"/>
    <x v="1"/>
    <x v="36"/>
  </r>
  <r>
    <x v="48"/>
    <x v="1"/>
    <x v="46"/>
    <n v="40611000000"/>
    <n v="31212000000"/>
    <n v="8106000000"/>
    <s v=" $-   "/>
    <x v="4"/>
    <x v="1"/>
    <x v="36"/>
  </r>
  <r>
    <x v="48"/>
    <x v="2"/>
    <x v="26"/>
    <n v="40339000000"/>
    <n v="31292000000"/>
    <n v="7592000000"/>
    <s v=" $-   "/>
    <x v="4"/>
    <x v="1"/>
    <x v="36"/>
  </r>
  <r>
    <x v="48"/>
    <x v="3"/>
    <x v="47"/>
    <n v="39528000000"/>
    <n v="30337000000"/>
    <n v="7618000000"/>
    <s v=" $-   "/>
    <x v="4"/>
    <x v="1"/>
    <x v="36"/>
  </r>
  <r>
    <x v="49"/>
    <x v="0"/>
    <x v="1"/>
    <n v="3049500000"/>
    <n v="1194400000"/>
    <n v="920300000"/>
    <n v="295700000"/>
    <x v="4"/>
    <x v="3"/>
    <x v="5"/>
  </r>
  <r>
    <x v="49"/>
    <x v="1"/>
    <x v="2"/>
    <n v="3323600000"/>
    <n v="1258600000"/>
    <n v="981500000"/>
    <n v="302000000"/>
    <x v="4"/>
    <x v="3"/>
    <x v="5"/>
  </r>
  <r>
    <x v="49"/>
    <x v="2"/>
    <x v="3"/>
    <n v="3416000000"/>
    <n v="1301200000"/>
    <n v="1012100000"/>
    <n v="259200000"/>
    <x v="4"/>
    <x v="3"/>
    <x v="5"/>
  </r>
  <r>
    <x v="49"/>
    <x v="3"/>
    <x v="28"/>
    <n v="3714000000"/>
    <n v="1371700000"/>
    <n v="1101900000"/>
    <n v="292800000"/>
    <x v="4"/>
    <x v="3"/>
    <x v="5"/>
  </r>
  <r>
    <x v="50"/>
    <x v="0"/>
    <x v="12"/>
    <n v="8054000000"/>
    <n v="3883000000"/>
    <n v="2422000000"/>
    <n v="494000000"/>
    <x v="4"/>
    <x v="3"/>
    <x v="5"/>
  </r>
  <r>
    <x v="50"/>
    <x v="1"/>
    <x v="13"/>
    <n v="8446000000"/>
    <n v="4145000000"/>
    <n v="2145000000"/>
    <n v="550000000"/>
    <x v="4"/>
    <x v="3"/>
    <x v="5"/>
  </r>
  <r>
    <x v="50"/>
    <x v="2"/>
    <x v="14"/>
    <n v="10282000000"/>
    <n v="5587000000"/>
    <n v="2563000000"/>
    <n v="632000000"/>
    <x v="4"/>
    <x v="3"/>
    <x v="5"/>
  </r>
  <r>
    <x v="50"/>
    <x v="3"/>
    <x v="15"/>
    <n v="12483000000"/>
    <n v="6492000000"/>
    <n v="3005000000"/>
    <n v="828000000"/>
    <x v="4"/>
    <x v="3"/>
    <x v="5"/>
  </r>
  <r>
    <x v="51"/>
    <x v="0"/>
    <x v="1"/>
    <n v="22364000000"/>
    <n v="18553000000"/>
    <n v="1306000000"/>
    <n v="556000000"/>
    <x v="4"/>
    <x v="9"/>
    <x v="37"/>
  </r>
  <r>
    <x v="51"/>
    <x v="1"/>
    <x v="2"/>
    <n v="24551000000"/>
    <n v="19746000000"/>
    <n v="1333000000"/>
    <n v="613000000"/>
    <x v="4"/>
    <x v="9"/>
    <x v="37"/>
  </r>
  <r>
    <x v="51"/>
    <x v="2"/>
    <x v="3"/>
    <n v="15742000000"/>
    <n v="14415000000"/>
    <n v="969000000"/>
    <n v="466000000"/>
    <x v="4"/>
    <x v="9"/>
    <x v="37"/>
  </r>
  <r>
    <x v="51"/>
    <x v="3"/>
    <x v="28"/>
    <n v="9841000000"/>
    <n v="9973000000"/>
    <n v="815000000"/>
    <n v="384000000"/>
    <x v="4"/>
    <x v="9"/>
    <x v="37"/>
  </r>
  <r>
    <x v="52"/>
    <x v="0"/>
    <x v="1"/>
    <n v="6932200000"/>
    <n v="857700000"/>
    <n v="1797000000"/>
    <n v="1444100000"/>
    <x v="114"/>
    <x v="3"/>
    <x v="19"/>
  </r>
  <r>
    <x v="52"/>
    <x v="1"/>
    <x v="2"/>
    <n v="9703300000"/>
    <n v="1171000000"/>
    <n v="2193400000"/>
    <n v="1893400000"/>
    <x v="115"/>
    <x v="3"/>
    <x v="19"/>
  </r>
  <r>
    <x v="52"/>
    <x v="2"/>
    <x v="3"/>
    <n v="10763800000"/>
    <n v="1240400000"/>
    <n v="2143600000"/>
    <n v="2012800000"/>
    <x v="116"/>
    <x v="3"/>
    <x v="19"/>
  </r>
  <r>
    <x v="52"/>
    <x v="3"/>
    <x v="28"/>
    <n v="11448800000"/>
    <n v="1478700000"/>
    <n v="1972900000"/>
    <n v="1973300000"/>
    <x v="117"/>
    <x v="3"/>
    <x v="19"/>
  </r>
  <r>
    <x v="53"/>
    <x v="0"/>
    <x v="0"/>
    <n v="8735700000"/>
    <n v="7174000000"/>
    <n v="488300000"/>
    <s v=" $-   "/>
    <x v="118"/>
    <x v="8"/>
    <x v="38"/>
  </r>
  <r>
    <x v="53"/>
    <x v="1"/>
    <x v="1"/>
    <n v="8468100000"/>
    <n v="6875400000"/>
    <n v="497400000"/>
    <s v=" $-   "/>
    <x v="119"/>
    <x v="8"/>
    <x v="38"/>
  </r>
  <r>
    <x v="53"/>
    <x v="2"/>
    <x v="2"/>
    <n v="8570000000"/>
    <n v="6903500000"/>
    <n v="547000000"/>
    <s v=" $-   "/>
    <x v="120"/>
    <x v="8"/>
    <x v="38"/>
  </r>
  <r>
    <x v="53"/>
    <x v="3"/>
    <x v="3"/>
    <n v="7997000000"/>
    <n v="6460300000"/>
    <n v="646000000"/>
    <s v=" $-   "/>
    <x v="121"/>
    <x v="8"/>
    <x v="38"/>
  </r>
  <r>
    <x v="54"/>
    <x v="0"/>
    <x v="0"/>
    <n v="17621000000"/>
    <n v="4610000000"/>
    <n v="5017000000"/>
    <n v="3904000000"/>
    <x v="4"/>
    <x v="3"/>
    <x v="4"/>
  </r>
  <r>
    <x v="54"/>
    <x v="1"/>
    <x v="1"/>
    <n v="16385000000"/>
    <n v="4619000000"/>
    <n v="4939000000"/>
    <n v="3731000000"/>
    <x v="4"/>
    <x v="3"/>
    <x v="4"/>
  </r>
  <r>
    <x v="54"/>
    <x v="2"/>
    <x v="2"/>
    <n v="15879000000"/>
    <n v="3932000000"/>
    <n v="4822000000"/>
    <n v="4534000000"/>
    <x v="4"/>
    <x v="3"/>
    <x v="4"/>
  </r>
  <r>
    <x v="54"/>
    <x v="3"/>
    <x v="3"/>
    <n v="16560000000"/>
    <n v="3909000000"/>
    <n v="4841000000"/>
    <n v="5920000000"/>
    <x v="4"/>
    <x v="3"/>
    <x v="4"/>
  </r>
  <r>
    <x v="55"/>
    <x v="0"/>
    <x v="0"/>
    <n v="7249000000"/>
    <n v="2349000000"/>
    <n v="2529000000"/>
    <n v="886000000"/>
    <x v="122"/>
    <x v="3"/>
    <x v="5"/>
  </r>
  <r>
    <x v="55"/>
    <x v="1"/>
    <x v="1"/>
    <n v="7143000000"/>
    <n v="2174000000"/>
    <n v="2678000000"/>
    <n v="861000000"/>
    <x v="123"/>
    <x v="3"/>
    <x v="5"/>
  </r>
  <r>
    <x v="55"/>
    <x v="2"/>
    <x v="2"/>
    <n v="7380000000"/>
    <n v="2210000000"/>
    <n v="2817000000"/>
    <n v="817000000"/>
    <x v="124"/>
    <x v="3"/>
    <x v="5"/>
  </r>
  <r>
    <x v="55"/>
    <x v="3"/>
    <x v="3"/>
    <n v="7477000000"/>
    <n v="2173000000"/>
    <n v="2996000000"/>
    <n v="876000000"/>
    <x v="125"/>
    <x v="3"/>
    <x v="5"/>
  </r>
  <r>
    <x v="56"/>
    <x v="0"/>
    <x v="1"/>
    <n v="7436600000"/>
    <n v="5879100000"/>
    <n v="702300000"/>
    <s v=" $-   "/>
    <x v="4"/>
    <x v="1"/>
    <x v="39"/>
  </r>
  <r>
    <x v="56"/>
    <x v="1"/>
    <x v="2"/>
    <n v="8305100000"/>
    <n v="6548700000"/>
    <n v="792700000"/>
    <s v=" $-   "/>
    <x v="4"/>
    <x v="1"/>
    <x v="39"/>
  </r>
  <r>
    <x v="56"/>
    <x v="2"/>
    <x v="3"/>
    <n v="8023200000"/>
    <n v="6320100000"/>
    <n v="763400000"/>
    <s v=" $-   "/>
    <x v="4"/>
    <x v="1"/>
    <x v="39"/>
  </r>
  <r>
    <x v="56"/>
    <x v="3"/>
    <x v="28"/>
    <n v="9071000000"/>
    <n v="7137900000"/>
    <n v="1707200000"/>
    <s v=" $-   "/>
    <x v="4"/>
    <x v="1"/>
    <x v="39"/>
  </r>
  <r>
    <x v="57"/>
    <x v="0"/>
    <x v="0"/>
    <n v="1847186000"/>
    <n v="667208000"/>
    <n v="93782000"/>
    <s v=" $-   "/>
    <x v="126"/>
    <x v="7"/>
    <x v="14"/>
  </r>
  <r>
    <x v="57"/>
    <x v="1"/>
    <x v="1"/>
    <n v="2135539000"/>
    <n v="771403000"/>
    <n v="117073000"/>
    <s v=" $-   "/>
    <x v="127"/>
    <x v="7"/>
    <x v="14"/>
  </r>
  <r>
    <x v="57"/>
    <x v="2"/>
    <x v="2"/>
    <n v="2396998000"/>
    <n v="864526000"/>
    <n v="102077000"/>
    <s v=" $-   "/>
    <x v="128"/>
    <x v="7"/>
    <x v="14"/>
  </r>
  <r>
    <x v="57"/>
    <x v="3"/>
    <x v="3"/>
    <n v="2490821000"/>
    <n v="904336000"/>
    <n v="97578000"/>
    <s v=" $-   "/>
    <x v="129"/>
    <x v="7"/>
    <x v="14"/>
  </r>
  <r>
    <x v="58"/>
    <x v="0"/>
    <x v="48"/>
    <n v="13469300000"/>
    <n v="10104400000"/>
    <n v="2065900000"/>
    <s v=" $-   "/>
    <x v="4"/>
    <x v="4"/>
    <x v="40"/>
  </r>
  <r>
    <x v="58"/>
    <x v="1"/>
    <x v="49"/>
    <n v="11838200000"/>
    <n v="8910800000"/>
    <n v="1778900000"/>
    <s v=" $-   "/>
    <x v="4"/>
    <x v="4"/>
    <x v="40"/>
  </r>
  <r>
    <x v="58"/>
    <x v="2"/>
    <x v="50"/>
    <n v="11937000000"/>
    <n v="9061400000"/>
    <n v="1545300000"/>
    <s v=" $-   "/>
    <x v="4"/>
    <x v="4"/>
    <x v="40"/>
  </r>
  <r>
    <x v="58"/>
    <x v="3"/>
    <x v="51"/>
    <n v="11642900000"/>
    <n v="8552100000"/>
    <n v="2209400000"/>
    <s v=" $-   "/>
    <x v="4"/>
    <x v="4"/>
    <x v="40"/>
  </r>
  <r>
    <x v="59"/>
    <x v="0"/>
    <x v="52"/>
    <n v="101093000000"/>
    <n v="96172000000"/>
    <n v="2875000000"/>
    <s v=" $-   "/>
    <x v="130"/>
    <x v="3"/>
    <x v="4"/>
  </r>
  <r>
    <x v="59"/>
    <x v="1"/>
    <x v="53"/>
    <n v="91084000000"/>
    <n v="85923000000"/>
    <n v="3028000000"/>
    <s v=" $-   "/>
    <x v="131"/>
    <x v="3"/>
    <x v="4"/>
  </r>
  <r>
    <x v="59"/>
    <x v="2"/>
    <x v="54"/>
    <n v="102531000000"/>
    <n v="96819000000"/>
    <n v="3240000000"/>
    <s v=" $-   "/>
    <x v="132"/>
    <x v="3"/>
    <x v="4"/>
  </r>
  <r>
    <x v="59"/>
    <x v="3"/>
    <x v="55"/>
    <n v="121546000000"/>
    <n v="115003000000"/>
    <n v="3648000000"/>
    <s v=" $-   "/>
    <x v="133"/>
    <x v="3"/>
    <x v="4"/>
  </r>
  <r>
    <x v="60"/>
    <x v="0"/>
    <x v="1"/>
    <n v="55656000000"/>
    <n v="41454000000"/>
    <n v="6528000000"/>
    <n v="2046000000"/>
    <x v="4"/>
    <x v="0"/>
    <x v="41"/>
  </r>
  <r>
    <x v="60"/>
    <x v="1"/>
    <x v="2"/>
    <n v="55184000000"/>
    <n v="41342000000"/>
    <n v="8148000000"/>
    <n v="2380000000"/>
    <x v="4"/>
    <x v="0"/>
    <x v="41"/>
  </r>
  <r>
    <x v="60"/>
    <x v="2"/>
    <x v="3"/>
    <n v="47011000000"/>
    <n v="34133000000"/>
    <n v="6974000000"/>
    <n v="2119000000"/>
    <x v="4"/>
    <x v="0"/>
    <x v="41"/>
  </r>
  <r>
    <x v="60"/>
    <x v="3"/>
    <x v="28"/>
    <n v="38537000000"/>
    <n v="28905000000"/>
    <n v="6588000000"/>
    <n v="1951000000"/>
    <x v="4"/>
    <x v="0"/>
    <x v="41"/>
  </r>
  <r>
    <x v="61"/>
    <x v="0"/>
    <x v="0"/>
    <n v="17936000000"/>
    <n v="12620000000"/>
    <n v="2096000000"/>
    <s v=" $-   "/>
    <x v="134"/>
    <x v="6"/>
    <x v="13"/>
  </r>
  <r>
    <x v="61"/>
    <x v="1"/>
    <x v="1"/>
    <n v="19261000000"/>
    <n v="12522000000"/>
    <n v="2211000000"/>
    <s v=" $-   "/>
    <x v="135"/>
    <x v="6"/>
    <x v="13"/>
  </r>
  <r>
    <x v="61"/>
    <x v="2"/>
    <x v="2"/>
    <n v="19171000000"/>
    <n v="13241000000"/>
    <n v="2245000000"/>
    <s v=" $-   "/>
    <x v="136"/>
    <x v="6"/>
    <x v="13"/>
  </r>
  <r>
    <x v="61"/>
    <x v="3"/>
    <x v="3"/>
    <n v="18987000000"/>
    <n v="12968000000"/>
    <n v="2270000000"/>
    <s v=" $-   "/>
    <x v="137"/>
    <x v="6"/>
    <x v="13"/>
  </r>
  <r>
    <x v="62"/>
    <x v="0"/>
    <x v="0"/>
    <n v="6514099000"/>
    <n v="5745428000"/>
    <s v=" $-   "/>
    <s v=" $-   "/>
    <x v="138"/>
    <x v="7"/>
    <x v="42"/>
  </r>
  <r>
    <x v="62"/>
    <x v="1"/>
    <x v="1"/>
    <n v="7184794000"/>
    <n v="6293699000"/>
    <s v=" $-   "/>
    <s v=" $-   "/>
    <x v="139"/>
    <x v="7"/>
    <x v="42"/>
  </r>
  <r>
    <x v="62"/>
    <x v="2"/>
    <x v="2"/>
    <n v="9049918000"/>
    <n v="8050222000"/>
    <s v=" $-   "/>
    <s v=" $-   "/>
    <x v="140"/>
    <x v="7"/>
    <x v="42"/>
  </r>
  <r>
    <x v="62"/>
    <x v="3"/>
    <x v="3"/>
    <n v="10855810000"/>
    <n v="9716541000"/>
    <s v=" $-   "/>
    <s v=" $-   "/>
    <x v="141"/>
    <x v="7"/>
    <x v="42"/>
  </r>
  <r>
    <x v="63"/>
    <x v="0"/>
    <x v="0"/>
    <n v="2432680000"/>
    <n v="728989000"/>
    <n v="212572000"/>
    <s v=" $-   "/>
    <x v="142"/>
    <x v="7"/>
    <x v="14"/>
  </r>
  <r>
    <x v="63"/>
    <x v="1"/>
    <x v="1"/>
    <n v="2865751000"/>
    <n v="991017000"/>
    <n v="213519000"/>
    <s v=" $-   "/>
    <x v="143"/>
    <x v="7"/>
    <x v="14"/>
  </r>
  <r>
    <x v="63"/>
    <x v="2"/>
    <x v="2"/>
    <n v="3538756000"/>
    <n v="1306606000"/>
    <n v="257296000"/>
    <s v=" $-   "/>
    <x v="144"/>
    <x v="7"/>
    <x v="14"/>
  </r>
  <r>
    <x v="63"/>
    <x v="3"/>
    <x v="3"/>
    <n v="3663851000"/>
    <n v="1321426000"/>
    <n v="310921000"/>
    <s v=" $-   "/>
    <x v="145"/>
    <x v="7"/>
    <x v="14"/>
  </r>
  <r>
    <x v="64"/>
    <x v="0"/>
    <x v="56"/>
    <n v="15456000000"/>
    <n v="10645000000"/>
    <n v="1879000000"/>
    <s v=" $-   "/>
    <x v="146"/>
    <x v="1"/>
    <x v="43"/>
  </r>
  <r>
    <x v="64"/>
    <x v="1"/>
    <x v="57"/>
    <n v="15884000000"/>
    <n v="10421000000"/>
    <n v="2054000000"/>
    <s v=" $-   "/>
    <x v="147"/>
    <x v="1"/>
    <x v="43"/>
  </r>
  <r>
    <x v="64"/>
    <x v="2"/>
    <x v="58"/>
    <n v="15714000000"/>
    <n v="9447000000"/>
    <n v="2067000000"/>
    <s v=" $-   "/>
    <x v="148"/>
    <x v="1"/>
    <x v="43"/>
  </r>
  <r>
    <x v="64"/>
    <x v="3"/>
    <x v="59"/>
    <n v="16389000000"/>
    <n v="9383000000"/>
    <n v="2197000000"/>
    <s v=" $-   "/>
    <x v="149"/>
    <x v="1"/>
    <x v="43"/>
  </r>
  <r>
    <x v="65"/>
    <x v="0"/>
    <x v="1"/>
    <n v="6493900000"/>
    <n v="340400000"/>
    <n v="1684500000"/>
    <n v="2226200000"/>
    <x v="150"/>
    <x v="3"/>
    <x v="19"/>
  </r>
  <r>
    <x v="65"/>
    <x v="1"/>
    <x v="2"/>
    <n v="7670400000"/>
    <n v="385900000"/>
    <n v="2027900000"/>
    <n v="2430600000"/>
    <x v="151"/>
    <x v="3"/>
    <x v="19"/>
  </r>
  <r>
    <x v="65"/>
    <x v="2"/>
    <x v="3"/>
    <n v="9256000000"/>
    <n v="420100000"/>
    <n v="2305400000"/>
    <n v="3697300000"/>
    <x v="152"/>
    <x v="3"/>
    <x v="19"/>
  </r>
  <r>
    <x v="65"/>
    <x v="3"/>
    <x v="28"/>
    <n v="11229200000"/>
    <n v="438000000"/>
    <n v="2657700000"/>
    <n v="4470100000"/>
    <x v="133"/>
    <x v="3"/>
    <x v="19"/>
  </r>
  <r>
    <x v="66"/>
    <x v="0"/>
    <x v="5"/>
    <n v="2910748000"/>
    <n v="514722000"/>
    <n v="1468434000"/>
    <n v="338786000"/>
    <x v="153"/>
    <x v="3"/>
    <x v="44"/>
  </r>
  <r>
    <x v="66"/>
    <x v="1"/>
    <x v="6"/>
    <n v="3402703000"/>
    <n v="604377000"/>
    <n v="1628961000"/>
    <n v="392805000"/>
    <x v="154"/>
    <x v="3"/>
    <x v="44"/>
  </r>
  <r>
    <x v="66"/>
    <x v="2"/>
    <x v="7"/>
    <n v="4425267000"/>
    <n v="750781000"/>
    <n v="2262024000"/>
    <n v="539799000"/>
    <x v="155"/>
    <x v="3"/>
    <x v="44"/>
  </r>
  <r>
    <x v="66"/>
    <x v="3"/>
    <x v="28"/>
    <n v="4796473000"/>
    <n v="779116000"/>
    <n v="2464380000"/>
    <n v="551418000"/>
    <x v="156"/>
    <x v="3"/>
    <x v="44"/>
  </r>
  <r>
    <x v="67"/>
    <x v="0"/>
    <x v="0"/>
    <n v="6104000000"/>
    <n v="2990700000"/>
    <n v="200900000"/>
    <s v=" $-   "/>
    <x v="4"/>
    <x v="8"/>
    <x v="45"/>
  </r>
  <r>
    <x v="67"/>
    <x v="1"/>
    <x v="1"/>
    <n v="5474700000"/>
    <n v="2954500000"/>
    <n v="150200000"/>
    <s v=" $-   "/>
    <x v="4"/>
    <x v="8"/>
    <x v="45"/>
  </r>
  <r>
    <x v="67"/>
    <x v="2"/>
    <x v="2"/>
    <n v="4743200000"/>
    <n v="2964700000"/>
    <n v="205200000"/>
    <s v=" $-   "/>
    <x v="4"/>
    <x v="8"/>
    <x v="45"/>
  </r>
  <r>
    <x v="67"/>
    <x v="3"/>
    <x v="3"/>
    <n v="4308300000"/>
    <n v="2761200000"/>
    <n v="319000000"/>
    <s v=" $-   "/>
    <x v="4"/>
    <x v="8"/>
    <x v="45"/>
  </r>
  <r>
    <x v="68"/>
    <x v="0"/>
    <x v="0"/>
    <n v="5513000000"/>
    <n v="375000000"/>
    <n v="3380000000"/>
    <s v=" $-   "/>
    <x v="157"/>
    <x v="6"/>
    <x v="46"/>
  </r>
  <r>
    <x v="68"/>
    <x v="1"/>
    <x v="1"/>
    <n v="5133000000"/>
    <n v="216000000"/>
    <n v="3142000000"/>
    <s v=" $-   "/>
    <x v="158"/>
    <x v="6"/>
    <x v="46"/>
  </r>
  <r>
    <x v="68"/>
    <x v="2"/>
    <x v="2"/>
    <n v="5342000000"/>
    <n v="160000000"/>
    <n v="3247000000"/>
    <s v=" $-   "/>
    <x v="159"/>
    <x v="6"/>
    <x v="46"/>
  </r>
  <r>
    <x v="68"/>
    <x v="3"/>
    <x v="3"/>
    <n v="5276000000"/>
    <n v="237000000"/>
    <n v="3113000000"/>
    <s v=" $-   "/>
    <x v="160"/>
    <x v="6"/>
    <x v="46"/>
  </r>
  <r>
    <x v="69"/>
    <x v="0"/>
    <x v="0"/>
    <n v="2921900000"/>
    <n v="1630500000"/>
    <n v="746300000"/>
    <s v=" $-   "/>
    <x v="4"/>
    <x v="4"/>
    <x v="47"/>
  </r>
  <r>
    <x v="69"/>
    <x v="1"/>
    <x v="1"/>
    <n v="3194300000"/>
    <n v="1756300000"/>
    <n v="815800000"/>
    <s v=" $-   "/>
    <x v="4"/>
    <x v="4"/>
    <x v="47"/>
  </r>
  <r>
    <x v="69"/>
    <x v="2"/>
    <x v="2"/>
    <n v="3297600000"/>
    <n v="1844700000"/>
    <n v="811700000"/>
    <s v=" $-   "/>
    <x v="4"/>
    <x v="4"/>
    <x v="47"/>
  </r>
  <r>
    <x v="69"/>
    <x v="3"/>
    <x v="3"/>
    <n v="3394800000"/>
    <n v="1883000000"/>
    <n v="837600000"/>
    <s v=" $-   "/>
    <x v="4"/>
    <x v="4"/>
    <x v="47"/>
  </r>
  <r>
    <x v="70"/>
    <x v="0"/>
    <x v="0"/>
    <n v="12316000000"/>
    <n v="7081000000"/>
    <n v="723000000"/>
    <s v=" $-   "/>
    <x v="161"/>
    <x v="9"/>
    <x v="48"/>
  </r>
  <r>
    <x v="70"/>
    <x v="1"/>
    <x v="1"/>
    <n v="19080000000"/>
    <n v="12930000000"/>
    <n v="686000000"/>
    <s v=" $-   "/>
    <x v="162"/>
    <x v="9"/>
    <x v="48"/>
  </r>
  <r>
    <x v="70"/>
    <x v="2"/>
    <x v="2"/>
    <n v="23125000000"/>
    <n v="16049000000"/>
    <n v="554000000"/>
    <s v=" $-   "/>
    <x v="163"/>
    <x v="9"/>
    <x v="48"/>
  </r>
  <r>
    <x v="70"/>
    <x v="3"/>
    <x v="3"/>
    <n v="12764000000"/>
    <n v="10295000000"/>
    <n v="334000000"/>
    <s v=" $-   "/>
    <x v="164"/>
    <x v="9"/>
    <x v="48"/>
  </r>
  <r>
    <x v="71"/>
    <x v="0"/>
    <x v="0"/>
    <n v="11359113000"/>
    <n v="9641542000"/>
    <n v="1042251000"/>
    <s v=" $-   "/>
    <x v="4"/>
    <x v="0"/>
    <x v="49"/>
  </r>
  <r>
    <x v="71"/>
    <x v="1"/>
    <x v="1"/>
    <n v="12752076000"/>
    <n v="10915981000"/>
    <n v="1153445000"/>
    <s v=" $-   "/>
    <x v="4"/>
    <x v="0"/>
    <x v="49"/>
  </r>
  <r>
    <x v="71"/>
    <x v="2"/>
    <x v="2"/>
    <n v="13470067000"/>
    <n v="11462415000"/>
    <n v="1259234000"/>
    <s v=" $-   "/>
    <x v="4"/>
    <x v="0"/>
    <x v="49"/>
  </r>
  <r>
    <x v="71"/>
    <x v="3"/>
    <x v="3"/>
    <n v="13476084000"/>
    <n v="11207604000"/>
    <n v="1410170000"/>
    <s v=" $-   "/>
    <x v="4"/>
    <x v="0"/>
    <x v="49"/>
  </r>
  <r>
    <x v="72"/>
    <x v="0"/>
    <x v="1"/>
    <n v="8155000000"/>
    <n v="5345000000"/>
    <n v="47000000"/>
    <s v=" $-   "/>
    <x v="165"/>
    <x v="1"/>
    <x v="50"/>
  </r>
  <r>
    <x v="72"/>
    <x v="1"/>
    <x v="2"/>
    <n v="9108000000"/>
    <n v="5973000000"/>
    <n v="62000000"/>
    <s v=" $-   "/>
    <x v="166"/>
    <x v="1"/>
    <x v="50"/>
  </r>
  <r>
    <x v="72"/>
    <x v="2"/>
    <x v="3"/>
    <n v="9754000000"/>
    <n v="6426000000"/>
    <n v="89000000"/>
    <s v=" $-   "/>
    <x v="167"/>
    <x v="1"/>
    <x v="50"/>
  </r>
  <r>
    <x v="72"/>
    <x v="3"/>
    <x v="28"/>
    <n v="29003000000"/>
    <n v="18655000000"/>
    <n v="86000000"/>
    <s v=" $-   "/>
    <x v="168"/>
    <x v="1"/>
    <x v="50"/>
  </r>
  <r>
    <x v="73"/>
    <x v="0"/>
    <x v="0"/>
    <n v="29119000000"/>
    <n v="17900000000"/>
    <s v=" $-   "/>
    <s v=" $-   "/>
    <x v="169"/>
    <x v="3"/>
    <x v="26"/>
  </r>
  <r>
    <x v="73"/>
    <x v="1"/>
    <x v="1"/>
    <n v="32380000000"/>
    <n v="20865000000"/>
    <s v=" $-   "/>
    <s v=" $-   "/>
    <x v="170"/>
    <x v="3"/>
    <x v="26"/>
  </r>
  <r>
    <x v="73"/>
    <x v="2"/>
    <x v="2"/>
    <n v="34914000000"/>
    <n v="21334000000"/>
    <s v=" $-   "/>
    <s v=" $-   "/>
    <x v="171"/>
    <x v="3"/>
    <x v="26"/>
  </r>
  <r>
    <x v="73"/>
    <x v="3"/>
    <x v="3"/>
    <n v="37876000000"/>
    <n v="23290000000"/>
    <s v=" $-   "/>
    <s v=" $-   "/>
    <x v="172"/>
    <x v="3"/>
    <x v="26"/>
  </r>
  <r>
    <x v="74"/>
    <x v="0"/>
    <x v="0"/>
    <n v="4111000000"/>
    <n v="3477000000"/>
    <s v=" $-   "/>
    <s v=" $-   "/>
    <x v="173"/>
    <x v="6"/>
    <x v="13"/>
  </r>
  <r>
    <x v="74"/>
    <x v="1"/>
    <x v="1"/>
    <n v="4531000000"/>
    <n v="3748000000"/>
    <s v=" $-   "/>
    <s v=" $-   "/>
    <x v="135"/>
    <x v="6"/>
    <x v="13"/>
  </r>
  <r>
    <x v="74"/>
    <x v="2"/>
    <x v="2"/>
    <n v="4945000000"/>
    <n v="4157000000"/>
    <s v=" $-   "/>
    <s v=" $-   "/>
    <x v="173"/>
    <x v="6"/>
    <x v="13"/>
  </r>
  <r>
    <x v="74"/>
    <x v="3"/>
    <x v="3"/>
    <n v="5142000000"/>
    <n v="4195000000"/>
    <s v=" $-   "/>
    <s v=" $-   "/>
    <x v="174"/>
    <x v="6"/>
    <x v="13"/>
  </r>
  <r>
    <x v="75"/>
    <x v="0"/>
    <x v="0"/>
    <n v="17085000000"/>
    <n v="7153000000"/>
    <n v="6043000000"/>
    <s v=" $-   "/>
    <x v="4"/>
    <x v="4"/>
    <x v="47"/>
  </r>
  <r>
    <x v="75"/>
    <x v="1"/>
    <x v="1"/>
    <n v="17420000000"/>
    <n v="7219000000"/>
    <n v="6645000000"/>
    <s v=" $-   "/>
    <x v="4"/>
    <x v="4"/>
    <x v="47"/>
  </r>
  <r>
    <x v="75"/>
    <x v="2"/>
    <x v="2"/>
    <n v="17277000000"/>
    <n v="7168000000"/>
    <n v="6552000000"/>
    <s v=" $-   "/>
    <x v="4"/>
    <x v="4"/>
    <x v="47"/>
  </r>
  <r>
    <x v="75"/>
    <x v="3"/>
    <x v="3"/>
    <n v="16034000000"/>
    <n v="6635000000"/>
    <n v="6610000000"/>
    <s v=" $-   "/>
    <x v="4"/>
    <x v="4"/>
    <x v="47"/>
  </r>
  <r>
    <x v="76"/>
    <x v="0"/>
    <x v="52"/>
    <n v="5533000000"/>
    <n v="3142000000"/>
    <n v="1291000000"/>
    <n v="130000000"/>
    <x v="4"/>
    <x v="4"/>
    <x v="47"/>
  </r>
  <r>
    <x v="76"/>
    <x v="1"/>
    <x v="53"/>
    <n v="5514000000"/>
    <n v="3158000000"/>
    <n v="1254000000"/>
    <n v="125000000"/>
    <x v="4"/>
    <x v="4"/>
    <x v="47"/>
  </r>
  <r>
    <x v="76"/>
    <x v="2"/>
    <x v="54"/>
    <n v="5655000000"/>
    <n v="3190000000"/>
    <n v="1321000000"/>
    <n v="136000000"/>
    <x v="4"/>
    <x v="4"/>
    <x v="47"/>
  </r>
  <r>
    <x v="76"/>
    <x v="3"/>
    <x v="55"/>
    <n v="5761000000"/>
    <n v="3163000000"/>
    <n v="1393000000"/>
    <n v="141000000"/>
    <x v="4"/>
    <x v="4"/>
    <x v="47"/>
  </r>
  <r>
    <x v="77"/>
    <x v="0"/>
    <x v="1"/>
    <n v="2666000000"/>
    <n v="55000000"/>
    <n v="1670000000"/>
    <s v=" $-   "/>
    <x v="175"/>
    <x v="6"/>
    <x v="46"/>
  </r>
  <r>
    <x v="77"/>
    <x v="1"/>
    <x v="2"/>
    <n v="2607000000"/>
    <n v="45000000"/>
    <n v="1611000000"/>
    <s v=" $-   "/>
    <x v="176"/>
    <x v="6"/>
    <x v="46"/>
  </r>
  <r>
    <x v="77"/>
    <x v="2"/>
    <x v="3"/>
    <n v="2819000000"/>
    <n v="43000000"/>
    <n v="1859000000"/>
    <s v=" $-   "/>
    <x v="177"/>
    <x v="6"/>
    <x v="46"/>
  </r>
  <r>
    <x v="77"/>
    <x v="3"/>
    <x v="28"/>
    <n v="2960000000"/>
    <n v="40000000"/>
    <n v="1836000000"/>
    <s v=" $-   "/>
    <x v="178"/>
    <x v="6"/>
    <x v="46"/>
  </r>
  <r>
    <x v="78"/>
    <x v="0"/>
    <x v="1"/>
    <n v="3214591000"/>
    <n v="2359822000"/>
    <n v="203733000"/>
    <s v=" $-   "/>
    <x v="179"/>
    <x v="1"/>
    <x v="51"/>
  </r>
  <r>
    <x v="78"/>
    <x v="1"/>
    <x v="2"/>
    <n v="4108269000"/>
    <n v="2990513000"/>
    <n v="273897000"/>
    <s v=" $-   "/>
    <x v="180"/>
    <x v="1"/>
    <x v="51"/>
  </r>
  <r>
    <x v="78"/>
    <x v="2"/>
    <x v="3"/>
    <n v="4501223000"/>
    <n v="3326936000"/>
    <n v="250214000"/>
    <s v=" $-   "/>
    <x v="181"/>
    <x v="1"/>
    <x v="51"/>
  </r>
  <r>
    <x v="78"/>
    <x v="3"/>
    <x v="28"/>
    <n v="3904384000"/>
    <n v="3406170000"/>
    <n v="276240000"/>
    <s v=" $-   "/>
    <x v="182"/>
    <x v="1"/>
    <x v="51"/>
  </r>
  <r>
    <x v="79"/>
    <x v="0"/>
    <x v="1"/>
    <n v="17301000000"/>
    <n v="13021000000"/>
    <n v="1827000000"/>
    <n v="713000000"/>
    <x v="4"/>
    <x v="0"/>
    <x v="52"/>
  </r>
  <r>
    <x v="79"/>
    <x v="1"/>
    <x v="2"/>
    <n v="19221000000"/>
    <n v="14360000000"/>
    <n v="2112000000"/>
    <n v="754000000"/>
    <x v="4"/>
    <x v="0"/>
    <x v="52"/>
  </r>
  <r>
    <x v="79"/>
    <x v="2"/>
    <x v="3"/>
    <n v="19110000000"/>
    <n v="14163000000"/>
    <n v="2169000000"/>
    <n v="735000000"/>
    <x v="4"/>
    <x v="0"/>
    <x v="52"/>
  </r>
  <r>
    <x v="79"/>
    <x v="3"/>
    <x v="28"/>
    <n v="17509000000"/>
    <n v="13057000000"/>
    <n v="2189000000"/>
    <n v="636000000"/>
    <x v="4"/>
    <x v="0"/>
    <x v="52"/>
  </r>
  <r>
    <x v="80"/>
    <x v="0"/>
    <x v="1"/>
    <n v="6566000000"/>
    <n v="4562000000"/>
    <n v="234000000"/>
    <s v=" $-   "/>
    <x v="183"/>
    <x v="5"/>
    <x v="10"/>
  </r>
  <r>
    <x v="80"/>
    <x v="1"/>
    <x v="2"/>
    <n v="7179000000"/>
    <n v="5090000000"/>
    <n v="252000000"/>
    <s v=" $-   "/>
    <x v="184"/>
    <x v="5"/>
    <x v="10"/>
  </r>
  <r>
    <x v="80"/>
    <x v="2"/>
    <x v="3"/>
    <n v="6456000000"/>
    <n v="4281000000"/>
    <n v="262000000"/>
    <s v=" $-   "/>
    <x v="185"/>
    <x v="5"/>
    <x v="10"/>
  </r>
  <r>
    <x v="80"/>
    <x v="3"/>
    <x v="28"/>
    <n v="6399000000"/>
    <n v="4010000000"/>
    <n v="281000000"/>
    <s v=" $-   "/>
    <x v="186"/>
    <x v="5"/>
    <x v="10"/>
  </r>
  <r>
    <x v="81"/>
    <x v="0"/>
    <x v="0"/>
    <n v="8110000000"/>
    <n v="6781000000"/>
    <n v="1105000000"/>
    <s v=" $-   "/>
    <x v="187"/>
    <x v="3"/>
    <x v="26"/>
  </r>
  <r>
    <x v="81"/>
    <x v="1"/>
    <x v="1"/>
    <n v="10863000000"/>
    <n v="8995000000"/>
    <n v="1264000000"/>
    <s v=" $-   "/>
    <x v="188"/>
    <x v="3"/>
    <x v="26"/>
  </r>
  <r>
    <x v="81"/>
    <x v="2"/>
    <x v="2"/>
    <n v="16560000000"/>
    <n v="12678000000"/>
    <n v="2012000000"/>
    <s v=" $-   "/>
    <x v="189"/>
    <x v="3"/>
    <x v="26"/>
  </r>
  <r>
    <x v="81"/>
    <x v="3"/>
    <x v="3"/>
    <n v="22760000000"/>
    <n v="17242000000"/>
    <n v="2977000000"/>
    <s v=" $-   "/>
    <x v="190"/>
    <x v="3"/>
    <x v="26"/>
  </r>
  <r>
    <x v="82"/>
    <x v="0"/>
    <x v="0"/>
    <n v="7452000000"/>
    <n v="4747000000"/>
    <n v="365000000"/>
    <s v=" $-   "/>
    <x v="191"/>
    <x v="5"/>
    <x v="10"/>
  </r>
  <r>
    <x v="82"/>
    <x v="1"/>
    <x v="1"/>
    <n v="8106000000"/>
    <n v="5755000000"/>
    <n v="387000000"/>
    <s v=" $-   "/>
    <x v="192"/>
    <x v="5"/>
    <x v="10"/>
  </r>
  <r>
    <x v="82"/>
    <x v="2"/>
    <x v="2"/>
    <n v="9226000000"/>
    <n v="6890000000"/>
    <n v="388000000"/>
    <s v=" $-   "/>
    <x v="193"/>
    <x v="5"/>
    <x v="10"/>
  </r>
  <r>
    <x v="82"/>
    <x v="3"/>
    <x v="3"/>
    <n v="7386000000"/>
    <n v="5109000000"/>
    <n v="374000000"/>
    <s v=" $-   "/>
    <x v="194"/>
    <x v="5"/>
    <x v="10"/>
  </r>
  <r>
    <x v="83"/>
    <x v="0"/>
    <x v="0"/>
    <n v="23771000000"/>
    <n v="1403000000"/>
    <n v="11188000000"/>
    <s v=" $-   "/>
    <x v="195"/>
    <x v="6"/>
    <x v="34"/>
  </r>
  <r>
    <x v="83"/>
    <x v="1"/>
    <x v="1"/>
    <n v="24176000000"/>
    <n v="1241000000"/>
    <n v="11682000000"/>
    <s v=" $-   "/>
    <x v="196"/>
    <x v="6"/>
    <x v="34"/>
  </r>
  <r>
    <x v="83"/>
    <x v="2"/>
    <x v="2"/>
    <n v="23869000000"/>
    <n v="1088000000"/>
    <n v="11648000000"/>
    <s v=" $-   "/>
    <x v="197"/>
    <x v="6"/>
    <x v="34"/>
  </r>
  <r>
    <x v="83"/>
    <x v="3"/>
    <x v="3"/>
    <n v="25038000000"/>
    <n v="1091000000"/>
    <n v="12566000000"/>
    <s v=" $-   "/>
    <x v="198"/>
    <x v="6"/>
    <x v="34"/>
  </r>
  <r>
    <x v="84"/>
    <x v="0"/>
    <x v="0"/>
    <n v="1204546000"/>
    <n v="290054000"/>
    <n v="170113000"/>
    <s v=" $-   "/>
    <x v="199"/>
    <x v="9"/>
    <x v="27"/>
  </r>
  <r>
    <x v="84"/>
    <x v="1"/>
    <x v="1"/>
    <n v="1746278000"/>
    <n v="400281000"/>
    <n v="147651000"/>
    <s v=" $-   "/>
    <x v="200"/>
    <x v="9"/>
    <x v="27"/>
  </r>
  <r>
    <x v="84"/>
    <x v="2"/>
    <x v="2"/>
    <n v="2173011000"/>
    <n v="524880000"/>
    <n v="129602000"/>
    <s v=" $-   "/>
    <x v="201"/>
    <x v="9"/>
    <x v="27"/>
  </r>
  <r>
    <x v="84"/>
    <x v="3"/>
    <x v="3"/>
    <n v="1357150000"/>
    <n v="580994000"/>
    <n v="112253000"/>
    <s v=" $-   "/>
    <x v="202"/>
    <x v="9"/>
    <x v="27"/>
  </r>
  <r>
    <x v="85"/>
    <x v="0"/>
    <x v="12"/>
    <n v="4474000000"/>
    <n v="3103000000"/>
    <n v="495000000"/>
    <s v=" $-   "/>
    <x v="4"/>
    <x v="0"/>
    <x v="53"/>
  </r>
  <r>
    <x v="85"/>
    <x v="1"/>
    <x v="13"/>
    <n v="4979000000"/>
    <n v="3469000000"/>
    <n v="594000000"/>
    <s v=" $-   "/>
    <x v="4"/>
    <x v="0"/>
    <x v="53"/>
  </r>
  <r>
    <x v="85"/>
    <x v="2"/>
    <x v="14"/>
    <n v="5244000000"/>
    <n v="3630000000"/>
    <n v="606000000"/>
    <s v=" $-   "/>
    <x v="4"/>
    <x v="0"/>
    <x v="53"/>
  </r>
  <r>
    <x v="85"/>
    <x v="3"/>
    <x v="15"/>
    <n v="5259000000"/>
    <n v="3642000000"/>
    <n v="638000000"/>
    <s v=" $-   "/>
    <x v="4"/>
    <x v="0"/>
    <x v="53"/>
  </r>
  <r>
    <x v="86"/>
    <x v="0"/>
    <x v="60"/>
    <n v="1587725000"/>
    <n v="560917000"/>
    <n v="610735000"/>
    <n v="58827000"/>
    <x v="203"/>
    <x v="3"/>
    <x v="54"/>
  </r>
  <r>
    <x v="86"/>
    <x v="1"/>
    <x v="61"/>
    <n v="1717776000"/>
    <n v="626206000"/>
    <n v="683115000"/>
    <n v="66259000"/>
    <x v="204"/>
    <x v="3"/>
    <x v="54"/>
  </r>
  <r>
    <x v="86"/>
    <x v="2"/>
    <x v="22"/>
    <n v="1797060000"/>
    <n v="726798000"/>
    <n v="712543000"/>
    <n v="69589000"/>
    <x v="205"/>
    <x v="3"/>
    <x v="54"/>
  </r>
  <r>
    <x v="86"/>
    <x v="3"/>
    <x v="62"/>
    <n v="1966814000"/>
    <n v="793735000"/>
    <n v="722798000"/>
    <n v="65411000"/>
    <x v="206"/>
    <x v="3"/>
    <x v="54"/>
  </r>
  <r>
    <x v="87"/>
    <x v="0"/>
    <x v="63"/>
    <n v="105156000000"/>
    <n v="91948000000"/>
    <n v="10104000000"/>
    <s v=" $-   "/>
    <x v="4"/>
    <x v="4"/>
    <x v="55"/>
  </r>
  <r>
    <x v="87"/>
    <x v="1"/>
    <x v="35"/>
    <n v="112640000000"/>
    <n v="98458000000"/>
    <n v="10899000000"/>
    <s v=" $-   "/>
    <x v="4"/>
    <x v="4"/>
    <x v="55"/>
  </r>
  <r>
    <x v="87"/>
    <x v="2"/>
    <x v="64"/>
    <n v="116199000000"/>
    <n v="101065000000"/>
    <n v="11445000000"/>
    <s v=" $-   "/>
    <x v="4"/>
    <x v="4"/>
    <x v="55"/>
  </r>
  <r>
    <x v="87"/>
    <x v="3"/>
    <x v="65"/>
    <n v="118719000000"/>
    <n v="102901000000"/>
    <n v="12068000000"/>
    <s v=" $-   "/>
    <x v="4"/>
    <x v="4"/>
    <x v="55"/>
  </r>
  <r>
    <x v="88"/>
    <x v="0"/>
    <x v="66"/>
    <n v="1577000"/>
    <n v="258000"/>
    <n v="2410000"/>
    <n v="65000"/>
    <x v="4"/>
    <x v="4"/>
    <x v="56"/>
  </r>
  <r>
    <x v="88"/>
    <x v="1"/>
    <x v="67"/>
    <n v="1514000"/>
    <n v="142000"/>
    <n v="3940000"/>
    <n v="30000"/>
    <x v="207"/>
    <x v="4"/>
    <x v="56"/>
  </r>
  <r>
    <x v="88"/>
    <x v="2"/>
    <x v="68"/>
    <n v="79562000"/>
    <n v="75508000"/>
    <n v="15359000"/>
    <s v=" $-   "/>
    <x v="4"/>
    <x v="4"/>
    <x v="56"/>
  </r>
  <r>
    <x v="88"/>
    <x v="3"/>
    <x v="69"/>
    <n v="99642000"/>
    <n v="84477000"/>
    <n v="25853000"/>
    <s v=" $-   "/>
    <x v="4"/>
    <x v="4"/>
    <x v="56"/>
  </r>
  <r>
    <x v="89"/>
    <x v="0"/>
    <x v="70"/>
    <n v="8052000000"/>
    <n v="5140000000"/>
    <n v="1653000000"/>
    <n v="128000000"/>
    <x v="4"/>
    <x v="4"/>
    <x v="40"/>
  </r>
  <r>
    <x v="89"/>
    <x v="1"/>
    <x v="71"/>
    <n v="8268000000"/>
    <n v="5297000000"/>
    <n v="1527000000"/>
    <n v="122000000"/>
    <x v="4"/>
    <x v="4"/>
    <x v="40"/>
  </r>
  <r>
    <x v="89"/>
    <x v="2"/>
    <x v="72"/>
    <n v="8082000000"/>
    <n v="5300000000"/>
    <n v="1509000000"/>
    <n v="117000000"/>
    <x v="4"/>
    <x v="4"/>
    <x v="40"/>
  </r>
  <r>
    <x v="89"/>
    <x v="3"/>
    <x v="73"/>
    <n v="7961000000"/>
    <n v="5181000000"/>
    <n v="1665000000"/>
    <n v="124000000"/>
    <x v="4"/>
    <x v="4"/>
    <x v="40"/>
  </r>
  <r>
    <x v="90"/>
    <x v="0"/>
    <x v="24"/>
    <n v="3050195000"/>
    <n v="683579000"/>
    <n v="2047847000"/>
    <n v="429479000"/>
    <x v="4"/>
    <x v="2"/>
    <x v="16"/>
  </r>
  <r>
    <x v="90"/>
    <x v="1"/>
    <x v="25"/>
    <n v="4071003000"/>
    <n v="968428000"/>
    <n v="2764851000"/>
    <n v="623798000"/>
    <x v="4"/>
    <x v="2"/>
    <x v="16"/>
  </r>
  <r>
    <x v="90"/>
    <x v="2"/>
    <x v="26"/>
    <n v="5373586000"/>
    <n v="1289270000"/>
    <n v="3437032000"/>
    <n v="792917000"/>
    <x v="4"/>
    <x v="2"/>
    <x v="16"/>
  </r>
  <r>
    <x v="90"/>
    <x v="3"/>
    <x v="27"/>
    <n v="6667216000"/>
    <n v="1654548000"/>
    <n v="3951445000"/>
    <n v="946300000"/>
    <x v="4"/>
    <x v="2"/>
    <x v="16"/>
  </r>
  <r>
    <x v="91"/>
    <x v="0"/>
    <x v="74"/>
    <n v="48607000000"/>
    <n v="19167000000"/>
    <n v="11802000000"/>
    <n v="5942000000"/>
    <x v="122"/>
    <x v="2"/>
    <x v="57"/>
  </r>
  <r>
    <x v="91"/>
    <x v="1"/>
    <x v="75"/>
    <n v="47142000000"/>
    <n v="19373000000"/>
    <n v="11437000000"/>
    <n v="6294000000"/>
    <x v="208"/>
    <x v="2"/>
    <x v="57"/>
  </r>
  <r>
    <x v="91"/>
    <x v="2"/>
    <x v="76"/>
    <n v="49161000000"/>
    <n v="19480000000"/>
    <n v="11861000000"/>
    <n v="6207000000"/>
    <x v="209"/>
    <x v="2"/>
    <x v="57"/>
  </r>
  <r>
    <x v="91"/>
    <x v="3"/>
    <x v="77"/>
    <n v="49247000000"/>
    <n v="18287000000"/>
    <n v="11433000000"/>
    <n v="6296000000"/>
    <x v="210"/>
    <x v="2"/>
    <x v="57"/>
  </r>
  <r>
    <x v="92"/>
    <x v="0"/>
    <x v="78"/>
    <n v="4069746000"/>
    <n v="3282301000"/>
    <n v="194207000"/>
    <s v=" $-   "/>
    <x v="211"/>
    <x v="2"/>
    <x v="58"/>
  </r>
  <r>
    <x v="92"/>
    <x v="1"/>
    <x v="79"/>
    <n v="4250447000"/>
    <n v="3575631000"/>
    <n v="187244000"/>
    <s v=" $-   "/>
    <x v="212"/>
    <x v="2"/>
    <x v="58"/>
  </r>
  <r>
    <x v="93"/>
    <x v="0"/>
    <x v="1"/>
    <n v="12026000000"/>
    <n v="3931000000"/>
    <n v="3518000000"/>
    <s v=" $-   "/>
    <x v="213"/>
    <x v="0"/>
    <x v="59"/>
  </r>
  <r>
    <x v="93"/>
    <x v="1"/>
    <x v="80"/>
    <n v="12669000000"/>
    <n v="4100000000"/>
    <n v="3805000000"/>
    <s v=" $-   "/>
    <x v="214"/>
    <x v="0"/>
    <x v="59"/>
  </r>
  <r>
    <x v="93"/>
    <x v="2"/>
    <x v="81"/>
    <n v="11811000000"/>
    <n v="3293000000"/>
    <n v="3726000000"/>
    <s v=" $-   "/>
    <x v="215"/>
    <x v="0"/>
    <x v="59"/>
  </r>
  <r>
    <x v="93"/>
    <x v="3"/>
    <x v="82"/>
    <n v="11069000000"/>
    <n v="2782000000"/>
    <n v="3597000000"/>
    <s v=" $-   "/>
    <x v="216"/>
    <x v="0"/>
    <x v="59"/>
  </r>
  <r>
    <x v="94"/>
    <x v="0"/>
    <x v="83"/>
    <n v="4245964000"/>
    <n v="2492655000"/>
    <n v="1187331000"/>
    <s v=" $-   "/>
    <x v="4"/>
    <x v="0"/>
    <x v="60"/>
  </r>
  <r>
    <x v="94"/>
    <x v="1"/>
    <x v="84"/>
    <n v="4193844000"/>
    <n v="2444085000"/>
    <n v="1147039000"/>
    <s v=" $-   "/>
    <x v="4"/>
    <x v="0"/>
    <x v="60"/>
  </r>
  <r>
    <x v="94"/>
    <x v="2"/>
    <x v="50"/>
    <n v="4476886000"/>
    <n v="2555549000"/>
    <n v="1224930000"/>
    <s v=" $-   "/>
    <x v="4"/>
    <x v="0"/>
    <x v="60"/>
  </r>
  <r>
    <x v="94"/>
    <x v="3"/>
    <x v="85"/>
    <n v="4905458000"/>
    <n v="2775588000"/>
    <n v="1348122000"/>
    <s v=" $-   "/>
    <x v="4"/>
    <x v="0"/>
    <x v="60"/>
  </r>
  <r>
    <x v="95"/>
    <x v="0"/>
    <x v="0"/>
    <n v="18376000000"/>
    <n v="7639000000"/>
    <n v="3244000000"/>
    <s v=" $-   "/>
    <x v="217"/>
    <x v="10"/>
    <x v="61"/>
  </r>
  <r>
    <x v="95"/>
    <x v="1"/>
    <x v="1"/>
    <n v="18095000000"/>
    <n v="7507000000"/>
    <n v="3502000000"/>
    <s v=" $-   "/>
    <x v="218"/>
    <x v="10"/>
    <x v="61"/>
  </r>
  <r>
    <x v="95"/>
    <x v="2"/>
    <x v="2"/>
    <n v="18031000000"/>
    <n v="7846000000"/>
    <n v="3347000000"/>
    <s v=" $-   "/>
    <x v="219"/>
    <x v="10"/>
    <x v="61"/>
  </r>
  <r>
    <x v="95"/>
    <x v="3"/>
    <x v="3"/>
    <n v="17900000000"/>
    <n v="7778000000"/>
    <n v="3328000000"/>
    <s v=" $-   "/>
    <x v="220"/>
    <x v="10"/>
    <x v="61"/>
  </r>
  <r>
    <x v="96"/>
    <x v="0"/>
    <x v="0"/>
    <n v="7346472000"/>
    <n v="4278241000"/>
    <n v="1557646000"/>
    <s v=" $-   "/>
    <x v="221"/>
    <x v="2"/>
    <x v="58"/>
  </r>
  <r>
    <x v="96"/>
    <x v="1"/>
    <x v="1"/>
    <n v="8843200000"/>
    <n v="5265500000"/>
    <n v="1727600000"/>
    <s v=" $-   "/>
    <x v="222"/>
    <x v="2"/>
    <x v="58"/>
  </r>
  <r>
    <x v="96"/>
    <x v="2"/>
    <x v="2"/>
    <n v="10262700000"/>
    <n v="6141100000"/>
    <n v="2037000000"/>
    <s v=" $-   "/>
    <x v="223"/>
    <x v="2"/>
    <x v="58"/>
  </r>
  <r>
    <x v="96"/>
    <x v="3"/>
    <x v="3"/>
    <n v="12416000000"/>
    <n v="7440200000"/>
    <n v="2508600000"/>
    <s v=" $-   "/>
    <x v="224"/>
    <x v="2"/>
    <x v="58"/>
  </r>
  <r>
    <x v="97"/>
    <x v="0"/>
    <x v="1"/>
    <n v="2918434000"/>
    <n v="502795000"/>
    <n v="1476916000"/>
    <n v="516338000"/>
    <x v="225"/>
    <x v="2"/>
    <x v="16"/>
  </r>
  <r>
    <x v="97"/>
    <x v="1"/>
    <x v="2"/>
    <n v="3142856000"/>
    <n v="620219000"/>
    <n v="1600187000"/>
    <n v="553817000"/>
    <x v="226"/>
    <x v="2"/>
    <x v="16"/>
  </r>
  <r>
    <x v="97"/>
    <x v="2"/>
    <x v="3"/>
    <n v="3275594000"/>
    <n v="614364000"/>
    <n v="1538027000"/>
    <n v="563975000"/>
    <x v="227"/>
    <x v="2"/>
    <x v="16"/>
  </r>
  <r>
    <x v="97"/>
    <x v="3"/>
    <x v="28"/>
    <n v="3418265000"/>
    <n v="559541000"/>
    <n v="1620006000"/>
    <n v="489265000"/>
    <x v="228"/>
    <x v="2"/>
    <x v="16"/>
  </r>
  <r>
    <x v="98"/>
    <x v="0"/>
    <x v="1"/>
    <n v="126761000000"/>
    <n v="102978000000"/>
    <s v=" $-   "/>
    <s v=" $-   "/>
    <x v="4"/>
    <x v="4"/>
    <x v="62"/>
  </r>
  <r>
    <x v="98"/>
    <x v="1"/>
    <x v="2"/>
    <n v="139367000000"/>
    <n v="114000000000"/>
    <s v=" $-   "/>
    <s v=" $-   "/>
    <x v="4"/>
    <x v="4"/>
    <x v="62"/>
  </r>
  <r>
    <x v="98"/>
    <x v="2"/>
    <x v="3"/>
    <n v="153290000000"/>
    <n v="126762000000"/>
    <s v=" $-   "/>
    <s v=" $-   "/>
    <x v="4"/>
    <x v="4"/>
    <x v="62"/>
  </r>
  <r>
    <x v="98"/>
    <x v="3"/>
    <x v="28"/>
    <n v="177526000000"/>
    <n v="148669000000"/>
    <s v=" $-   "/>
    <s v=" $-   "/>
    <x v="4"/>
    <x v="4"/>
    <x v="62"/>
  </r>
  <r>
    <x v="99"/>
    <x v="0"/>
    <x v="0"/>
    <n v="230590000000"/>
    <n v="163336000000"/>
    <n v="17100000000"/>
    <s v=" $-   "/>
    <x v="229"/>
    <x v="9"/>
    <x v="48"/>
  </r>
  <r>
    <x v="99"/>
    <x v="1"/>
    <x v="1"/>
    <n v="220156000000"/>
    <n v="159323000000"/>
    <n v="17573000000"/>
    <s v=" $-   "/>
    <x v="230"/>
    <x v="9"/>
    <x v="48"/>
  </r>
  <r>
    <x v="99"/>
    <x v="2"/>
    <x v="2"/>
    <n v="200494000000"/>
    <n v="144956000000"/>
    <n v="17034000000"/>
    <s v=" $-   "/>
    <x v="231"/>
    <x v="9"/>
    <x v="48"/>
  </r>
  <r>
    <x v="99"/>
    <x v="3"/>
    <x v="3"/>
    <n v="129925000000"/>
    <n v="92785000000"/>
    <n v="16473000000"/>
    <s v=" $-   "/>
    <x v="232"/>
    <x v="9"/>
    <x v="48"/>
  </r>
  <r>
    <x v="100"/>
    <x v="0"/>
    <x v="0"/>
    <n v="1819814000"/>
    <n v="343743000"/>
    <n v="133796000"/>
    <s v=" $-   "/>
    <x v="233"/>
    <x v="9"/>
    <x v="27"/>
  </r>
  <r>
    <x v="100"/>
    <x v="1"/>
    <x v="1"/>
    <n v="2319919000"/>
    <n v="455436000"/>
    <n v="169815000"/>
    <s v=" $-   "/>
    <x v="234"/>
    <x v="9"/>
    <x v="27"/>
  </r>
  <r>
    <x v="100"/>
    <x v="2"/>
    <x v="2"/>
    <n v="2660147000"/>
    <n v="538374000"/>
    <n v="204161000"/>
    <s v=" $-   "/>
    <x v="235"/>
    <x v="9"/>
    <x v="27"/>
  </r>
  <r>
    <x v="100"/>
    <x v="3"/>
    <x v="3"/>
    <n v="1803573000"/>
    <n v="541359000"/>
    <n v="230734000"/>
    <s v=" $-   "/>
    <x v="236"/>
    <x v="9"/>
    <x v="27"/>
  </r>
  <r>
    <x v="101"/>
    <x v="0"/>
    <x v="0"/>
    <n v="12835000000"/>
    <n v="8300000000"/>
    <n v="550000000"/>
    <s v=" $-   "/>
    <x v="237"/>
    <x v="5"/>
    <x v="11"/>
  </r>
  <r>
    <x v="101"/>
    <x v="1"/>
    <x v="1"/>
    <n v="13120000000"/>
    <n v="8033000000"/>
    <n v="563000000"/>
    <s v=" $-   "/>
    <x v="215"/>
    <x v="5"/>
    <x v="11"/>
  </r>
  <r>
    <x v="101"/>
    <x v="2"/>
    <x v="2"/>
    <n v="12436000000"/>
    <n v="7881000000"/>
    <n v="542000000"/>
    <s v=" $-   "/>
    <x v="238"/>
    <x v="5"/>
    <x v="11"/>
  </r>
  <r>
    <x v="101"/>
    <x v="3"/>
    <x v="3"/>
    <n v="11683000000"/>
    <n v="6201000000"/>
    <n v="551000000"/>
    <s v=" $-   "/>
    <x v="239"/>
    <x v="5"/>
    <x v="11"/>
  </r>
  <r>
    <x v="102"/>
    <x v="0"/>
    <x v="1"/>
    <n v="37773000000"/>
    <n v="20964000000"/>
    <n v="11349000000"/>
    <s v=" $-   "/>
    <x v="240"/>
    <x v="0"/>
    <x v="0"/>
  </r>
  <r>
    <x v="102"/>
    <x v="1"/>
    <x v="2"/>
    <n v="40362000000"/>
    <n v="22967000000"/>
    <n v="12702000000"/>
    <s v=" $-   "/>
    <x v="241"/>
    <x v="0"/>
    <x v="0"/>
  </r>
  <r>
    <x v="102"/>
    <x v="2"/>
    <x v="3"/>
    <n v="40704000000"/>
    <n v="17096000000"/>
    <n v="13936000000"/>
    <s v=" $-   "/>
    <x v="242"/>
    <x v="0"/>
    <x v="0"/>
  </r>
  <r>
    <x v="102"/>
    <x v="3"/>
    <x v="28"/>
    <n v="39639000000"/>
    <n v="15940000000"/>
    <n v="14845000000"/>
    <s v=" $-   "/>
    <x v="243"/>
    <x v="0"/>
    <x v="0"/>
  </r>
  <r>
    <x v="103"/>
    <x v="0"/>
    <x v="1"/>
    <n v="28998000000"/>
    <n v="17642000000"/>
    <n v="6564000000"/>
    <n v="2037000000"/>
    <x v="4"/>
    <x v="8"/>
    <x v="63"/>
  </r>
  <r>
    <x v="103"/>
    <x v="1"/>
    <x v="2"/>
    <n v="28406000000"/>
    <n v="17023000000"/>
    <n v="5536000000"/>
    <n v="1958000000"/>
    <x v="4"/>
    <x v="8"/>
    <x v="63"/>
  </r>
  <r>
    <x v="103"/>
    <x v="2"/>
    <x v="3"/>
    <n v="25130000000"/>
    <n v="15112000000"/>
    <n v="5074000000"/>
    <n v="1898000000"/>
    <x v="4"/>
    <x v="8"/>
    <x v="63"/>
  </r>
  <r>
    <x v="103"/>
    <x v="3"/>
    <x v="28"/>
    <n v="24594000000"/>
    <n v="14469000000"/>
    <n v="5005000000"/>
    <n v="1641000000"/>
    <x v="4"/>
    <x v="8"/>
    <x v="63"/>
  </r>
  <r>
    <x v="104"/>
    <x v="0"/>
    <x v="60"/>
    <n v="37795400000"/>
    <n v="25667300000"/>
    <n v="4426100000"/>
    <n v="1477300000"/>
    <x v="4"/>
    <x v="0"/>
    <x v="41"/>
  </r>
  <r>
    <x v="104"/>
    <x v="1"/>
    <x v="61"/>
    <n v="36066900000"/>
    <n v="24775800000"/>
    <n v="4377700000"/>
    <n v="1452000000"/>
    <x v="4"/>
    <x v="0"/>
    <x v="41"/>
  </r>
  <r>
    <x v="104"/>
    <x v="2"/>
    <x v="22"/>
    <n v="28862800000"/>
    <n v="20143200000"/>
    <n v="3834400000"/>
    <n v="1425100000"/>
    <x v="4"/>
    <x v="0"/>
    <x v="41"/>
  </r>
  <r>
    <x v="104"/>
    <x v="3"/>
    <x v="62"/>
    <n v="26644000000"/>
    <n v="18248900000"/>
    <n v="4018300000"/>
    <n v="1389100000"/>
    <x v="4"/>
    <x v="0"/>
    <x v="41"/>
  </r>
  <r>
    <x v="105"/>
    <x v="0"/>
    <x v="86"/>
    <n v="8984000000"/>
    <n v="845000000"/>
    <n v="3052000000"/>
    <s v=" $-   "/>
    <x v="244"/>
    <x v="6"/>
    <x v="34"/>
  </r>
  <r>
    <x v="105"/>
    <x v="1"/>
    <x v="1"/>
    <n v="9370000000"/>
    <n v="698000000"/>
    <n v="3194000000"/>
    <s v=" $-   "/>
    <x v="245"/>
    <x v="6"/>
    <x v="34"/>
  </r>
  <r>
    <x v="105"/>
    <x v="2"/>
    <x v="2"/>
    <n v="9611000000"/>
    <n v="614000000"/>
    <n v="3340000000"/>
    <s v=" $-   "/>
    <x v="246"/>
    <x v="6"/>
    <x v="34"/>
  </r>
  <r>
    <x v="105"/>
    <x v="3"/>
    <x v="3"/>
    <n v="10002000000"/>
    <n v="623000000"/>
    <n v="3615000000"/>
    <s v=" $-   "/>
    <x v="247"/>
    <x v="6"/>
    <x v="34"/>
  </r>
  <r>
    <x v="106"/>
    <x v="0"/>
    <x v="87"/>
    <n v="16022128000"/>
    <n v="10936727000"/>
    <n v="3430125000"/>
    <s v=" $-   "/>
    <x v="4"/>
    <x v="1"/>
    <x v="64"/>
  </r>
  <r>
    <x v="106"/>
    <x v="1"/>
    <x v="25"/>
    <n v="17504167000"/>
    <n v="12068425000"/>
    <n v="3699557000"/>
    <s v=" $-   "/>
    <x v="4"/>
    <x v="1"/>
    <x v="64"/>
  </r>
  <r>
    <x v="106"/>
    <x v="2"/>
    <x v="88"/>
    <n v="18909588000"/>
    <n v="13107081000"/>
    <n v="4033414000"/>
    <s v=" $-   "/>
    <x v="4"/>
    <x v="1"/>
    <x v="64"/>
  </r>
  <r>
    <x v="106"/>
    <x v="3"/>
    <x v="89"/>
    <n v="20368562000"/>
    <n v="14062471000"/>
    <n v="4365797000"/>
    <s v=" $-   "/>
    <x v="4"/>
    <x v="1"/>
    <x v="64"/>
  </r>
  <r>
    <x v="107"/>
    <x v="0"/>
    <x v="0"/>
    <n v="7383000000"/>
    <n v="4365000000"/>
    <n v="1742000000"/>
    <s v=" $-   "/>
    <x v="248"/>
    <x v="3"/>
    <x v="65"/>
  </r>
  <r>
    <x v="107"/>
    <x v="1"/>
    <x v="1"/>
    <n v="7146000000"/>
    <n v="4326000000"/>
    <n v="1740000000"/>
    <s v=" $-   "/>
    <x v="249"/>
    <x v="3"/>
    <x v="65"/>
  </r>
  <r>
    <x v="107"/>
    <x v="2"/>
    <x v="2"/>
    <n v="7435000000"/>
    <n v="4637000000"/>
    <n v="1721000000"/>
    <s v=" $-   "/>
    <x v="250"/>
    <x v="3"/>
    <x v="65"/>
  </r>
  <r>
    <x v="107"/>
    <x v="3"/>
    <x v="3"/>
    <n v="7493000000"/>
    <n v="4657000000"/>
    <n v="1356000000"/>
    <s v=" $-   "/>
    <x v="251"/>
    <x v="3"/>
    <x v="65"/>
  </r>
  <r>
    <x v="108"/>
    <x v="0"/>
    <x v="12"/>
    <n v="6259300000"/>
    <n v="4853500000"/>
    <n v="649900000"/>
    <s v=" $-   "/>
    <x v="4"/>
    <x v="1"/>
    <x v="66"/>
  </r>
  <r>
    <x v="108"/>
    <x v="1"/>
    <x v="13"/>
    <n v="8024900000"/>
    <n v="6268600000"/>
    <n v="826900000"/>
    <s v=" $-   "/>
    <x v="4"/>
    <x v="1"/>
    <x v="66"/>
  </r>
  <r>
    <x v="108"/>
    <x v="2"/>
    <x v="14"/>
    <n v="10824000000"/>
    <n v="8535700000"/>
    <n v="1003000000"/>
    <s v=" $-   "/>
    <x v="4"/>
    <x v="1"/>
    <x v="66"/>
  </r>
  <r>
    <x v="108"/>
    <x v="3"/>
    <x v="15"/>
    <n v="12157400000"/>
    <n v="9502600000"/>
    <n v="1100300000"/>
    <s v=" $-   "/>
    <x v="4"/>
    <x v="1"/>
    <x v="66"/>
  </r>
  <r>
    <x v="109"/>
    <x v="0"/>
    <x v="0"/>
    <n v="18260400000"/>
    <n v="8846100000"/>
    <n v="5181200000"/>
    <n v="1137900000"/>
    <x v="4"/>
    <x v="0"/>
    <x v="53"/>
  </r>
  <r>
    <x v="109"/>
    <x v="1"/>
    <x v="1"/>
    <n v="18283100000"/>
    <n v="8941100000"/>
    <n v="5117100000"/>
    <n v="1104400000"/>
    <x v="4"/>
    <x v="0"/>
    <x v="53"/>
  </r>
  <r>
    <x v="109"/>
    <x v="2"/>
    <x v="2"/>
    <n v="19154000000"/>
    <n v="9261400000"/>
    <n v="5389000000"/>
    <n v="1157000000"/>
    <x v="4"/>
    <x v="0"/>
    <x v="53"/>
  </r>
  <r>
    <x v="109"/>
    <x v="3"/>
    <x v="3"/>
    <n v="20563100000"/>
    <n v="9800600000"/>
    <n v="6054300000"/>
    <n v="1239100000"/>
    <x v="4"/>
    <x v="0"/>
    <x v="53"/>
  </r>
  <r>
    <x v="110"/>
    <x v="0"/>
    <x v="8"/>
    <n v="45041000000"/>
    <n v="25034000000"/>
    <n v="8365000000"/>
    <s v=" $-   "/>
    <x v="252"/>
    <x v="1"/>
    <x v="67"/>
  </r>
  <r>
    <x v="110"/>
    <x v="1"/>
    <x v="9"/>
    <n v="48813000000"/>
    <n v="26420000000"/>
    <n v="8565000000"/>
    <s v=" $-   "/>
    <x v="253"/>
    <x v="1"/>
    <x v="67"/>
  </r>
  <r>
    <x v="110"/>
    <x v="2"/>
    <x v="90"/>
    <n v="52465000000"/>
    <n v="28364000000"/>
    <n v="8523000000"/>
    <s v=" $-   "/>
    <x v="254"/>
    <x v="1"/>
    <x v="67"/>
  </r>
  <r>
    <x v="110"/>
    <x v="3"/>
    <x v="91"/>
    <n v="55632000000"/>
    <n v="29993000000"/>
    <n v="8754000000"/>
    <s v=" $-   "/>
    <x v="255"/>
    <x v="1"/>
    <x v="67"/>
  </r>
  <r>
    <x v="111"/>
    <x v="0"/>
    <x v="1"/>
    <n v="5535000000"/>
    <n v="1689000000"/>
    <n v="1598000000"/>
    <s v=" $-   "/>
    <x v="256"/>
    <x v="1"/>
    <x v="50"/>
  </r>
  <r>
    <x v="111"/>
    <x v="1"/>
    <x v="2"/>
    <n v="6265000000"/>
    <n v="2124000000"/>
    <n v="1692000000"/>
    <s v=" $-   "/>
    <x v="257"/>
    <x v="1"/>
    <x v="50"/>
  </r>
  <r>
    <x v="111"/>
    <x v="2"/>
    <x v="3"/>
    <n v="6394000000"/>
    <n v="2343000000"/>
    <n v="1669000000"/>
    <s v=" $-   "/>
    <x v="258"/>
    <x v="1"/>
    <x v="50"/>
  </r>
  <r>
    <x v="111"/>
    <x v="3"/>
    <x v="28"/>
    <n v="6497000000"/>
    <n v="2432000000"/>
    <n v="1690000000"/>
    <s v=" $-   "/>
    <x v="63"/>
    <x v="1"/>
    <x v="50"/>
  </r>
  <r>
    <x v="112"/>
    <x v="0"/>
    <x v="1"/>
    <n v="5535000000"/>
    <n v="1689000000"/>
    <n v="1598000000"/>
    <s v=" $-   "/>
    <x v="256"/>
    <x v="1"/>
    <x v="50"/>
  </r>
  <r>
    <x v="112"/>
    <x v="1"/>
    <x v="2"/>
    <n v="6265000000"/>
    <n v="2124000000"/>
    <n v="1692000000"/>
    <s v=" $-   "/>
    <x v="257"/>
    <x v="1"/>
    <x v="50"/>
  </r>
  <r>
    <x v="112"/>
    <x v="2"/>
    <x v="3"/>
    <n v="6394000000"/>
    <n v="2343000000"/>
    <n v="1669000000"/>
    <s v=" $-   "/>
    <x v="258"/>
    <x v="1"/>
    <x v="50"/>
  </r>
  <r>
    <x v="112"/>
    <x v="3"/>
    <x v="28"/>
    <n v="6497000000"/>
    <n v="2432000000"/>
    <n v="1690000000"/>
    <s v=" $-   "/>
    <x v="63"/>
    <x v="1"/>
    <x v="50"/>
  </r>
  <r>
    <x v="113"/>
    <x v="0"/>
    <x v="1"/>
    <n v="15051000000"/>
    <n v="12274000000"/>
    <n v="916000000"/>
    <s v=" $-   "/>
    <x v="259"/>
    <x v="1"/>
    <x v="39"/>
  </r>
  <r>
    <x v="113"/>
    <x v="1"/>
    <x v="2"/>
    <n v="15499000000"/>
    <n v="12471000000"/>
    <n v="1036000000"/>
    <s v=" $-   "/>
    <x v="250"/>
    <x v="1"/>
    <x v="39"/>
  </r>
  <r>
    <x v="113"/>
    <x v="2"/>
    <x v="3"/>
    <n v="15165000000"/>
    <n v="12155000000"/>
    <n v="1017000000"/>
    <s v=" $-   "/>
    <x v="260"/>
    <x v="1"/>
    <x v="39"/>
  </r>
  <r>
    <x v="113"/>
    <x v="3"/>
    <x v="28"/>
    <n v="16661000000"/>
    <n v="13107000000"/>
    <n v="1145000000"/>
    <s v=" $-   "/>
    <x v="261"/>
    <x v="1"/>
    <x v="39"/>
  </r>
  <r>
    <x v="114"/>
    <x v="0"/>
    <x v="0"/>
    <n v="1279067000"/>
    <n v="461898000"/>
    <n v="68538000"/>
    <s v=" $-   "/>
    <x v="262"/>
    <x v="7"/>
    <x v="23"/>
  </r>
  <r>
    <x v="114"/>
    <x v="1"/>
    <x v="1"/>
    <n v="1482259000"/>
    <n v="555660000"/>
    <n v="69323000"/>
    <s v=" $-   "/>
    <x v="263"/>
    <x v="7"/>
    <x v="23"/>
  </r>
  <r>
    <x v="114"/>
    <x v="2"/>
    <x v="2"/>
    <n v="1616438000"/>
    <n v="603321000"/>
    <n v="89468000"/>
    <s v=" $-   "/>
    <x v="264"/>
    <x v="7"/>
    <x v="23"/>
  </r>
  <r>
    <x v="114"/>
    <x v="3"/>
    <x v="3"/>
    <n v="1763336000"/>
    <n v="651282000"/>
    <n v="139616000"/>
    <s v=" $-   "/>
    <x v="265"/>
    <x v="7"/>
    <x v="23"/>
  </r>
  <r>
    <x v="115"/>
    <x v="0"/>
    <x v="92"/>
    <n v="7394500000"/>
    <n v="4741800000"/>
    <n v="1732600000"/>
    <s v=" $-   "/>
    <x v="4"/>
    <x v="1"/>
    <x v="64"/>
  </r>
  <r>
    <x v="115"/>
    <x v="1"/>
    <x v="46"/>
    <n v="7840300000"/>
    <n v="5050500000"/>
    <n v="1819500000"/>
    <s v=" $-   "/>
    <x v="4"/>
    <x v="1"/>
    <x v="64"/>
  </r>
  <r>
    <x v="115"/>
    <x v="2"/>
    <x v="26"/>
    <n v="8602200000"/>
    <n v="5568200000"/>
    <n v="1993800000"/>
    <s v=" $-   "/>
    <x v="4"/>
    <x v="1"/>
    <x v="64"/>
  </r>
  <r>
    <x v="115"/>
    <x v="3"/>
    <x v="47"/>
    <n v="15498400000"/>
    <n v="10841700000"/>
    <n v="3607000000"/>
    <s v=" $-   "/>
    <x v="4"/>
    <x v="1"/>
    <x v="64"/>
  </r>
  <r>
    <x v="116"/>
    <x v="0"/>
    <x v="0"/>
    <n v="1663000000"/>
    <s v=" $-   "/>
    <n v="1123200000"/>
    <s v=" $-   "/>
    <x v="266"/>
    <x v="0"/>
    <x v="68"/>
  </r>
  <r>
    <x v="116"/>
    <x v="1"/>
    <x v="1"/>
    <n v="1558400000"/>
    <s v=" $-   "/>
    <n v="1058000000"/>
    <s v=" $-   "/>
    <x v="267"/>
    <x v="0"/>
    <x v="68"/>
  </r>
  <r>
    <x v="116"/>
    <x v="2"/>
    <x v="2"/>
    <n v="1584500000"/>
    <s v=" $-   "/>
    <n v="1105700000"/>
    <s v=" $-   "/>
    <x v="268"/>
    <x v="0"/>
    <x v="68"/>
  </r>
  <r>
    <x v="116"/>
    <x v="3"/>
    <x v="3"/>
    <n v="1637100000"/>
    <s v=" $-   "/>
    <n v="1209100000"/>
    <s v=" $-   "/>
    <x v="269"/>
    <x v="0"/>
    <x v="68"/>
  </r>
  <r>
    <x v="117"/>
    <x v="0"/>
    <x v="1"/>
    <n v="7155096000"/>
    <n v="4376505000"/>
    <n v="1616921000"/>
    <s v=" $-   "/>
    <x v="4"/>
    <x v="0"/>
    <x v="52"/>
  </r>
  <r>
    <x v="117"/>
    <x v="1"/>
    <x v="2"/>
    <n v="7752728000"/>
    <n v="4778479000"/>
    <n v="1758765000"/>
    <s v=" $-   "/>
    <x v="4"/>
    <x v="0"/>
    <x v="52"/>
  </r>
  <r>
    <x v="117"/>
    <x v="2"/>
    <x v="3"/>
    <n v="6956311000"/>
    <n v="4388167000"/>
    <n v="1647382000"/>
    <s v=" $-   "/>
    <x v="4"/>
    <x v="0"/>
    <x v="52"/>
  </r>
  <r>
    <x v="117"/>
    <x v="3"/>
    <x v="28"/>
    <n v="6794342000"/>
    <n v="4322373000"/>
    <n v="1757523000"/>
    <s v=" $-   "/>
    <x v="4"/>
    <x v="0"/>
    <x v="52"/>
  </r>
  <r>
    <x v="118"/>
    <x v="0"/>
    <x v="1"/>
    <n v="5997000000"/>
    <n v="2499000000"/>
    <n v="2337000000"/>
    <s v=" $-   "/>
    <x v="270"/>
    <x v="4"/>
    <x v="69"/>
  </r>
  <r>
    <x v="118"/>
    <x v="1"/>
    <x v="2"/>
    <n v="6121000000"/>
    <n v="2491000000"/>
    <n v="2335000000"/>
    <s v=" $-   "/>
    <x v="270"/>
    <x v="4"/>
    <x v="69"/>
  </r>
  <r>
    <x v="118"/>
    <x v="2"/>
    <x v="3"/>
    <n v="6282000000"/>
    <n v="2559000000"/>
    <n v="2320000000"/>
    <s v=" $-   "/>
    <x v="271"/>
    <x v="4"/>
    <x v="69"/>
  </r>
  <r>
    <x v="118"/>
    <x v="3"/>
    <x v="28"/>
    <n v="6440000000"/>
    <n v="2582000000"/>
    <n v="2326000000"/>
    <s v=" $-   "/>
    <x v="272"/>
    <x v="4"/>
    <x v="69"/>
  </r>
  <r>
    <x v="119"/>
    <x v="0"/>
    <x v="48"/>
    <n v="5921000000"/>
    <n v="4616600000"/>
    <n v="625200000"/>
    <s v=" $-   "/>
    <x v="273"/>
    <x v="1"/>
    <x v="51"/>
  </r>
  <r>
    <x v="119"/>
    <x v="1"/>
    <x v="49"/>
    <n v="6285600000"/>
    <n v="4990500000"/>
    <n v="665400000"/>
    <s v=" $-   "/>
    <x v="274"/>
    <x v="1"/>
    <x v="51"/>
  </r>
  <r>
    <x v="119"/>
    <x v="2"/>
    <x v="50"/>
    <n v="6764000000"/>
    <n v="5341500000"/>
    <n v="673500000"/>
    <s v=" $-   "/>
    <x v="275"/>
    <x v="1"/>
    <x v="51"/>
  </r>
  <r>
    <x v="119"/>
    <x v="3"/>
    <x v="51"/>
    <n v="6933500000"/>
    <n v="5392400000"/>
    <n v="622900000"/>
    <s v=" $-   "/>
    <x v="276"/>
    <x v="1"/>
    <x v="51"/>
  </r>
  <r>
    <x v="120"/>
    <x v="0"/>
    <x v="0"/>
    <n v="17912000000"/>
    <n v="11235000000"/>
    <n v="965000000"/>
    <s v=" $-   "/>
    <x v="277"/>
    <x v="5"/>
    <x v="11"/>
  </r>
  <r>
    <x v="120"/>
    <x v="1"/>
    <x v="1"/>
    <n v="22756000000"/>
    <n v="13545000000"/>
    <n v="1274000000"/>
    <s v=" $-   "/>
    <x v="278"/>
    <x v="5"/>
    <x v="11"/>
  </r>
  <r>
    <x v="120"/>
    <x v="2"/>
    <x v="2"/>
    <n v="23925000000"/>
    <n v="14323000000"/>
    <n v="1213000000"/>
    <s v=" $-   "/>
    <x v="279"/>
    <x v="5"/>
    <x v="11"/>
  </r>
  <r>
    <x v="120"/>
    <x v="3"/>
    <x v="3"/>
    <n v="23459000000"/>
    <n v="13728000000"/>
    <n v="1135000000"/>
    <s v=" $-   "/>
    <x v="280"/>
    <x v="5"/>
    <x v="11"/>
  </r>
  <r>
    <x v="121"/>
    <x v="0"/>
    <x v="0"/>
    <n v="8186280000"/>
    <n v="5583549000"/>
    <n v="889879000"/>
    <s v=" $-   "/>
    <x v="281"/>
    <x v="3"/>
    <x v="65"/>
  </r>
  <r>
    <x v="121"/>
    <x v="1"/>
    <x v="1"/>
    <n v="11764050000"/>
    <n v="8198377000"/>
    <n v="1516508000"/>
    <s v=" $-   "/>
    <x v="282"/>
    <x v="3"/>
    <x v="65"/>
  </r>
  <r>
    <x v="121"/>
    <x v="2"/>
    <x v="2"/>
    <n v="12795106000"/>
    <n v="9119305000"/>
    <n v="1278506000"/>
    <s v=" $-   "/>
    <x v="283"/>
    <x v="3"/>
    <x v="65"/>
  </r>
  <r>
    <x v="121"/>
    <x v="3"/>
    <x v="3"/>
    <n v="13781837000"/>
    <n v="9824834000"/>
    <n v="1947135000"/>
    <s v=" $-   "/>
    <x v="284"/>
    <x v="3"/>
    <x v="65"/>
  </r>
  <r>
    <x v="122"/>
    <x v="0"/>
    <x v="1"/>
    <n v="10397000000"/>
    <n v="2268000000"/>
    <n v="2743000000"/>
    <s v=" $-   "/>
    <x v="285"/>
    <x v="9"/>
    <x v="27"/>
  </r>
  <r>
    <x v="122"/>
    <x v="1"/>
    <x v="2"/>
    <n v="20638000000"/>
    <n v="2332000000"/>
    <n v="8290000000"/>
    <s v=" $-   "/>
    <x v="286"/>
    <x v="9"/>
    <x v="27"/>
  </r>
  <r>
    <x v="122"/>
    <x v="2"/>
    <x v="3"/>
    <n v="13145000000"/>
    <n v="2104000000"/>
    <n v="7741000000"/>
    <s v=" $-   "/>
    <x v="287"/>
    <x v="9"/>
    <x v="27"/>
  </r>
  <r>
    <x v="122"/>
    <x v="3"/>
    <x v="28"/>
    <n v="12197000000"/>
    <n v="1582000000"/>
    <n v="6476000000"/>
    <s v=" $-   "/>
    <x v="288"/>
    <x v="9"/>
    <x v="27"/>
  </r>
  <r>
    <x v="123"/>
    <x v="0"/>
    <x v="93"/>
    <n v="3797000000"/>
    <n v="1388000000"/>
    <n v="1078000000"/>
    <n v="1153000000"/>
    <x v="289"/>
    <x v="2"/>
    <x v="31"/>
  </r>
  <r>
    <x v="123"/>
    <x v="1"/>
    <x v="94"/>
    <n v="3575000000"/>
    <n v="1347000000"/>
    <n v="1055000000"/>
    <n v="1125000000"/>
    <x v="290"/>
    <x v="2"/>
    <x v="31"/>
  </r>
  <r>
    <x v="123"/>
    <x v="2"/>
    <x v="95"/>
    <n v="4515000000"/>
    <n v="1429000000"/>
    <n v="1030000000"/>
    <n v="1094000000"/>
    <x v="173"/>
    <x v="2"/>
    <x v="31"/>
  </r>
  <r>
    <x v="123"/>
    <x v="3"/>
    <x v="96"/>
    <n v="4396000000"/>
    <n v="1354000000"/>
    <n v="1028000000"/>
    <n v="1109000000"/>
    <x v="291"/>
    <x v="2"/>
    <x v="31"/>
  </r>
  <r>
    <x v="124"/>
    <x v="0"/>
    <x v="1"/>
    <n v="8257000000"/>
    <n v="1492000000"/>
    <n v="3260000000"/>
    <n v="915000000"/>
    <x v="292"/>
    <x v="2"/>
    <x v="16"/>
  </r>
  <r>
    <x v="124"/>
    <x v="1"/>
    <x v="2"/>
    <n v="8790000000"/>
    <n v="1663000000"/>
    <n v="3593000000"/>
    <n v="983000000"/>
    <x v="248"/>
    <x v="2"/>
    <x v="16"/>
  </r>
  <r>
    <x v="124"/>
    <x v="2"/>
    <x v="3"/>
    <n v="8592000000"/>
    <n v="1771000000"/>
    <n v="3660000000"/>
    <n v="923000000"/>
    <x v="293"/>
    <x v="2"/>
    <x v="16"/>
  </r>
  <r>
    <x v="124"/>
    <x v="3"/>
    <x v="28"/>
    <n v="8979000000"/>
    <n v="2007000000"/>
    <n v="3499000000"/>
    <n v="1114000000"/>
    <x v="294"/>
    <x v="2"/>
    <x v="16"/>
  </r>
  <r>
    <x v="125"/>
    <x v="0"/>
    <x v="0"/>
    <n v="11838700000"/>
    <n v="6385400000"/>
    <n v="4018300000"/>
    <s v=" $-   "/>
    <x v="4"/>
    <x v="8"/>
    <x v="17"/>
  </r>
  <r>
    <x v="125"/>
    <x v="1"/>
    <x v="1"/>
    <n v="13253400000"/>
    <n v="7161200000"/>
    <n v="4360300000"/>
    <s v=" $-   "/>
    <x v="4"/>
    <x v="8"/>
    <x v="17"/>
  </r>
  <r>
    <x v="125"/>
    <x v="2"/>
    <x v="2"/>
    <n v="14280500000"/>
    <n v="7679100000"/>
    <n v="4577600000"/>
    <s v=" $-   "/>
    <x v="4"/>
    <x v="8"/>
    <x v="17"/>
  </r>
  <r>
    <x v="125"/>
    <x v="3"/>
    <x v="3"/>
    <n v="13545100000"/>
    <n v="7223500000"/>
    <n v="4345500000"/>
    <s v=" $-   "/>
    <x v="4"/>
    <x v="8"/>
    <x v="17"/>
  </r>
  <r>
    <x v="126"/>
    <x v="0"/>
    <x v="1"/>
    <n v="12354000000"/>
    <n v="7191000000"/>
    <n v="1895000000"/>
    <s v=" $-   "/>
    <x v="295"/>
    <x v="5"/>
    <x v="11"/>
  </r>
  <r>
    <x v="126"/>
    <x v="1"/>
    <x v="2"/>
    <n v="12919000000"/>
    <n v="7807000000"/>
    <n v="1877000000"/>
    <s v=" $-   "/>
    <x v="296"/>
    <x v="5"/>
    <x v="11"/>
  </r>
  <r>
    <x v="126"/>
    <x v="2"/>
    <x v="3"/>
    <n v="12554000000"/>
    <n v="7060000000"/>
    <n v="1937000000"/>
    <s v=" $-   "/>
    <x v="297"/>
    <x v="5"/>
    <x v="11"/>
  </r>
  <r>
    <x v="126"/>
    <x v="3"/>
    <x v="28"/>
    <n v="12075000000"/>
    <n v="6357000000"/>
    <n v="2031000000"/>
    <s v=" $-   "/>
    <x v="298"/>
    <x v="5"/>
    <x v="11"/>
  </r>
  <r>
    <x v="127"/>
    <x v="0"/>
    <x v="0"/>
    <n v="2073000000"/>
    <n v="759500000"/>
    <n v="673500000"/>
    <s v=" $-   "/>
    <x v="299"/>
    <x v="0"/>
    <x v="68"/>
  </r>
  <r>
    <x v="127"/>
    <x v="1"/>
    <x v="1"/>
    <n v="2303900000"/>
    <n v="787300000"/>
    <n v="715800000"/>
    <s v=" $-   "/>
    <x v="300"/>
    <x v="0"/>
    <x v="68"/>
  </r>
  <r>
    <x v="127"/>
    <x v="2"/>
    <x v="2"/>
    <n v="2436400000"/>
    <n v="844700000"/>
    <n v="751700000"/>
    <s v=" $-   "/>
    <x v="301"/>
    <x v="0"/>
    <x v="68"/>
  </r>
  <r>
    <x v="127"/>
    <x v="3"/>
    <x v="3"/>
    <n v="2663600000"/>
    <n v="887400000"/>
    <n v="884300000"/>
    <s v=" $-   "/>
    <x v="302"/>
    <x v="0"/>
    <x v="68"/>
  </r>
  <r>
    <x v="128"/>
    <x v="0"/>
    <x v="0"/>
    <n v="11862000000"/>
    <n v="7747000000"/>
    <n v="296000000"/>
    <s v=" $-   "/>
    <x v="303"/>
    <x v="5"/>
    <x v="11"/>
  </r>
  <r>
    <x v="128"/>
    <x v="1"/>
    <x v="1"/>
    <n v="12581000000"/>
    <n v="8364000000"/>
    <n v="309000000"/>
    <s v=" $-   "/>
    <x v="304"/>
    <x v="5"/>
    <x v="11"/>
  </r>
  <r>
    <x v="128"/>
    <x v="2"/>
    <x v="2"/>
    <n v="13413000000"/>
    <n v="8742000000"/>
    <n v="322000000"/>
    <s v=" $-   "/>
    <x v="305"/>
    <x v="5"/>
    <x v="11"/>
  </r>
  <r>
    <x v="128"/>
    <x v="3"/>
    <x v="3"/>
    <n v="11524000000"/>
    <n v="7256000000"/>
    <n v="336000000"/>
    <s v=" $-   "/>
    <x v="306"/>
    <x v="5"/>
    <x v="11"/>
  </r>
  <r>
    <x v="129"/>
    <x v="0"/>
    <x v="52"/>
    <n v="10181700000"/>
    <n v="2025900000"/>
    <n v="6597000000"/>
    <s v=" $-   "/>
    <x v="4"/>
    <x v="4"/>
    <x v="56"/>
  </r>
  <r>
    <x v="129"/>
    <x v="1"/>
    <x v="53"/>
    <n v="10968800000"/>
    <n v="2158200000"/>
    <n v="6985900000"/>
    <s v=" $-   "/>
    <x v="4"/>
    <x v="4"/>
    <x v="56"/>
  </r>
  <r>
    <x v="129"/>
    <x v="2"/>
    <x v="54"/>
    <n v="10780400000"/>
    <n v="2100600000"/>
    <n v="7073500000"/>
    <s v=" $-   "/>
    <x v="4"/>
    <x v="4"/>
    <x v="56"/>
  </r>
  <r>
    <x v="129"/>
    <x v="3"/>
    <x v="55"/>
    <n v="11262300000"/>
    <n v="2181100000"/>
    <n v="7337800000"/>
    <s v=" $-   "/>
    <x v="4"/>
    <x v="4"/>
    <x v="56"/>
  </r>
  <r>
    <x v="130"/>
    <x v="0"/>
    <x v="0"/>
    <n v="8102000000"/>
    <n v="6340000000"/>
    <n v="644000000"/>
    <n v="198000000"/>
    <x v="4"/>
    <x v="8"/>
    <x v="63"/>
  </r>
  <r>
    <x v="130"/>
    <x v="1"/>
    <x v="1"/>
    <n v="9350000000"/>
    <n v="6574000000"/>
    <n v="645000000"/>
    <n v="193000000"/>
    <x v="4"/>
    <x v="8"/>
    <x v="63"/>
  </r>
  <r>
    <x v="130"/>
    <x v="2"/>
    <x v="2"/>
    <n v="9527000000"/>
    <n v="7306000000"/>
    <n v="755000000"/>
    <n v="227000000"/>
    <x v="4"/>
    <x v="8"/>
    <x v="63"/>
  </r>
  <r>
    <x v="130"/>
    <x v="3"/>
    <x v="3"/>
    <n v="9648000000"/>
    <n v="7068000000"/>
    <n v="762000000"/>
    <n v="251000000"/>
    <x v="4"/>
    <x v="8"/>
    <x v="63"/>
  </r>
  <r>
    <x v="131"/>
    <x v="0"/>
    <x v="12"/>
    <n v="24669000000"/>
    <n v="14717000000"/>
    <n v="6010000000"/>
    <s v=" $-   "/>
    <x v="4"/>
    <x v="0"/>
    <x v="53"/>
  </r>
  <r>
    <x v="131"/>
    <x v="1"/>
    <x v="13"/>
    <n v="17733000000"/>
    <n v="9971000000"/>
    <n v="4375000000"/>
    <s v=" $-   "/>
    <x v="4"/>
    <x v="0"/>
    <x v="53"/>
  </r>
  <r>
    <x v="131"/>
    <x v="2"/>
    <x v="14"/>
    <n v="16249000000"/>
    <n v="9241000000"/>
    <n v="4065000000"/>
    <s v=" $-   "/>
    <x v="4"/>
    <x v="0"/>
    <x v="53"/>
  </r>
  <r>
    <x v="131"/>
    <x v="3"/>
    <x v="15"/>
    <n v="14522000000"/>
    <n v="8260000000"/>
    <n v="3758000000"/>
    <s v=" $-   "/>
    <x v="4"/>
    <x v="0"/>
    <x v="53"/>
  </r>
  <r>
    <x v="132"/>
    <x v="0"/>
    <x v="0"/>
    <n v="11682636000"/>
    <n v="1699428000"/>
    <n v="3862434000"/>
    <s v=" $-   "/>
    <x v="307"/>
    <x v="9"/>
    <x v="27"/>
  </r>
  <r>
    <x v="132"/>
    <x v="1"/>
    <x v="1"/>
    <n v="14487118000"/>
    <n v="2066893000"/>
    <n v="4621096000"/>
    <s v=" $-   "/>
    <x v="308"/>
    <x v="9"/>
    <x v="27"/>
  </r>
  <r>
    <x v="132"/>
    <x v="2"/>
    <x v="2"/>
    <n v="18035340000"/>
    <n v="2534389000"/>
    <n v="5285634000"/>
    <s v=" $-   "/>
    <x v="309"/>
    <x v="9"/>
    <x v="27"/>
  </r>
  <r>
    <x v="132"/>
    <x v="3"/>
    <x v="3"/>
    <n v="8757428000"/>
    <n v="2177757000"/>
    <n v="3174320000"/>
    <s v=" $-   "/>
    <x v="310"/>
    <x v="9"/>
    <x v="27"/>
  </r>
  <r>
    <x v="133"/>
    <x v="0"/>
    <x v="0"/>
    <n v="1887376000"/>
    <n v="944617000"/>
    <n v="531180000"/>
    <s v=" $-   "/>
    <x v="4"/>
    <x v="7"/>
    <x v="14"/>
  </r>
  <r>
    <x v="133"/>
    <x v="1"/>
    <x v="1"/>
    <n v="2152766000"/>
    <n v="1064403000"/>
    <n v="621413000"/>
    <s v=" $-   "/>
    <x v="4"/>
    <x v="7"/>
    <x v="14"/>
  </r>
  <r>
    <x v="133"/>
    <x v="2"/>
    <x v="2"/>
    <n v="2443776000"/>
    <n v="1197885000"/>
    <n v="734119000"/>
    <s v=" $-   "/>
    <x v="4"/>
    <x v="7"/>
    <x v="14"/>
  </r>
  <r>
    <x v="133"/>
    <x v="3"/>
    <x v="3"/>
    <n v="2725867000"/>
    <n v="1291506000"/>
    <n v="825296000"/>
    <s v=" $-   "/>
    <x v="4"/>
    <x v="7"/>
    <x v="14"/>
  </r>
  <r>
    <x v="134"/>
    <x v="0"/>
    <x v="0"/>
    <n v="1747502000"/>
    <n v="625507000"/>
    <n v="47233000"/>
    <s v=" $-   "/>
    <x v="311"/>
    <x v="7"/>
    <x v="14"/>
  </r>
  <r>
    <x v="134"/>
    <x v="1"/>
    <x v="1"/>
    <n v="2387702000"/>
    <n v="834228000"/>
    <n v="62179000"/>
    <s v=" $-   "/>
    <x v="312"/>
    <x v="7"/>
    <x v="14"/>
  </r>
  <r>
    <x v="134"/>
    <x v="2"/>
    <x v="2"/>
    <n v="2614748000"/>
    <n v="883564000"/>
    <n v="50948000"/>
    <s v=" $-   "/>
    <x v="313"/>
    <x v="7"/>
    <x v="14"/>
  </r>
  <r>
    <x v="134"/>
    <x v="3"/>
    <x v="3"/>
    <n v="2744965000"/>
    <n v="905168000"/>
    <n v="65082000"/>
    <s v=" $-   "/>
    <x v="314"/>
    <x v="7"/>
    <x v="14"/>
  </r>
  <r>
    <x v="135"/>
    <x v="0"/>
    <x v="1"/>
    <n v="1859177000"/>
    <n v="354561000"/>
    <n v="200849000"/>
    <s v=" $-   "/>
    <x v="315"/>
    <x v="9"/>
    <x v="27"/>
  </r>
  <r>
    <x v="135"/>
    <x v="1"/>
    <x v="2"/>
    <n v="2388768000"/>
    <n v="443974000"/>
    <n v="238134000"/>
    <s v=" $-   "/>
    <x v="316"/>
    <x v="9"/>
    <x v="27"/>
  </r>
  <r>
    <x v="135"/>
    <x v="2"/>
    <x v="3"/>
    <n v="1954000000"/>
    <n v="523043000"/>
    <n v="249925000"/>
    <s v=" $-   "/>
    <x v="317"/>
    <x v="9"/>
    <x v="27"/>
  </r>
  <r>
    <x v="135"/>
    <x v="3"/>
    <x v="28"/>
    <n v="1857339000"/>
    <n v="613909000"/>
    <n v="272747000"/>
    <s v=" $-   "/>
    <x v="318"/>
    <x v="9"/>
    <x v="27"/>
  </r>
  <r>
    <x v="136"/>
    <x v="0"/>
    <x v="0"/>
    <n v="6273787000"/>
    <n v="3667434000"/>
    <n v="747356000"/>
    <s v=" $-   "/>
    <x v="319"/>
    <x v="5"/>
    <x v="10"/>
  </r>
  <r>
    <x v="136"/>
    <x v="1"/>
    <x v="1"/>
    <n v="7301204000"/>
    <n v="3997940000"/>
    <n v="914149000"/>
    <s v=" $-   "/>
    <x v="320"/>
    <x v="5"/>
    <x v="10"/>
  </r>
  <r>
    <x v="136"/>
    <x v="2"/>
    <x v="2"/>
    <n v="7741856000"/>
    <n v="4449139000"/>
    <n v="1034507000"/>
    <s v=" $-   "/>
    <x v="321"/>
    <x v="5"/>
    <x v="10"/>
  </r>
  <r>
    <x v="136"/>
    <x v="3"/>
    <x v="3"/>
    <n v="7954827000"/>
    <n v="4416194000"/>
    <n v="1086274000"/>
    <s v=" $-   "/>
    <x v="322"/>
    <x v="5"/>
    <x v="10"/>
  </r>
  <r>
    <x v="137"/>
    <x v="0"/>
    <x v="0"/>
    <n v="535153000"/>
    <n v="172167000"/>
    <n v="24573000"/>
    <s v=" $-   "/>
    <x v="323"/>
    <x v="7"/>
    <x v="70"/>
  </r>
  <r>
    <x v="137"/>
    <x v="1"/>
    <x v="1"/>
    <n v="610590000"/>
    <n v="197336000"/>
    <n v="26684000"/>
    <s v=" $-   "/>
    <x v="324"/>
    <x v="7"/>
    <x v="70"/>
  </r>
  <r>
    <x v="137"/>
    <x v="2"/>
    <x v="2"/>
    <n v="970938000"/>
    <n v="312546000"/>
    <n v="40878000"/>
    <s v=" $-   "/>
    <x v="325"/>
    <x v="7"/>
    <x v="70"/>
  </r>
  <r>
    <x v="137"/>
    <x v="3"/>
    <x v="3"/>
    <n v="1194407000"/>
    <n v="363508000"/>
    <n v="40090000"/>
    <s v=" $-   "/>
    <x v="326"/>
    <x v="7"/>
    <x v="70"/>
  </r>
  <r>
    <x v="138"/>
    <x v="0"/>
    <x v="0"/>
    <n v="1365000000"/>
    <s v=" $-   "/>
    <n v="921000000"/>
    <s v=" $-   "/>
    <x v="327"/>
    <x v="6"/>
    <x v="71"/>
  </r>
  <r>
    <x v="138"/>
    <x v="1"/>
    <x v="1"/>
    <n v="1466000000"/>
    <s v=" $-   "/>
    <n v="888000000"/>
    <s v=" $-   "/>
    <x v="328"/>
    <x v="6"/>
    <x v="71"/>
  </r>
  <r>
    <x v="138"/>
    <x v="2"/>
    <x v="2"/>
    <n v="1665000000"/>
    <s v=" $-   "/>
    <n v="958000000"/>
    <s v=" $-   "/>
    <x v="292"/>
    <x v="6"/>
    <x v="71"/>
  </r>
  <r>
    <x v="138"/>
    <x v="3"/>
    <x v="3"/>
    <n v="1403000000"/>
    <s v=" $-   "/>
    <n v="1048000000"/>
    <s v=" $-   "/>
    <x v="329"/>
    <x v="6"/>
    <x v="71"/>
  </r>
  <r>
    <x v="139"/>
    <x v="0"/>
    <x v="0"/>
    <n v="16311000000"/>
    <n v="11448000000"/>
    <n v="2894000000"/>
    <n v="439000000"/>
    <x v="4"/>
    <x v="0"/>
    <x v="53"/>
  </r>
  <r>
    <x v="139"/>
    <x v="1"/>
    <x v="1"/>
    <n v="22046000000"/>
    <n v="15369000000"/>
    <n v="3886000000"/>
    <n v="644000000"/>
    <x v="4"/>
    <x v="0"/>
    <x v="53"/>
  </r>
  <r>
    <x v="139"/>
    <x v="2"/>
    <x v="2"/>
    <n v="22552000000"/>
    <n v="15646000000"/>
    <n v="3810000000"/>
    <n v="647000000"/>
    <x v="4"/>
    <x v="0"/>
    <x v="53"/>
  </r>
  <r>
    <x v="139"/>
    <x v="3"/>
    <x v="3"/>
    <n v="20855000000"/>
    <n v="14292000000"/>
    <n v="3596000000"/>
    <n v="625000000"/>
    <x v="4"/>
    <x v="0"/>
    <x v="53"/>
  </r>
  <r>
    <x v="140"/>
    <x v="0"/>
    <x v="0"/>
    <n v="10302079000"/>
    <n v="6583627000"/>
    <n v="917162000"/>
    <s v=" $-   "/>
    <x v="330"/>
    <x v="5"/>
    <x v="11"/>
  </r>
  <r>
    <x v="140"/>
    <x v="1"/>
    <x v="1"/>
    <n v="11390947000"/>
    <n v="7588885000"/>
    <n v="888051000"/>
    <s v=" $-   "/>
    <x v="331"/>
    <x v="5"/>
    <x v="11"/>
  </r>
  <r>
    <x v="140"/>
    <x v="2"/>
    <x v="2"/>
    <n v="12494921000"/>
    <n v="8126187000"/>
    <n v="863455000"/>
    <s v=" $-   "/>
    <x v="332"/>
    <x v="5"/>
    <x v="11"/>
  </r>
  <r>
    <x v="140"/>
    <x v="3"/>
    <x v="3"/>
    <n v="11513251000"/>
    <n v="7449273000"/>
    <n v="1074998000"/>
    <s v=" $-   "/>
    <x v="333"/>
    <x v="5"/>
    <x v="11"/>
  </r>
  <r>
    <x v="141"/>
    <x v="0"/>
    <x v="0"/>
    <n v="1899600000"/>
    <n v="491000000"/>
    <n v="697400000"/>
    <n v="291300000"/>
    <x v="4"/>
    <x v="3"/>
    <x v="5"/>
  </r>
  <r>
    <x v="141"/>
    <x v="1"/>
    <x v="1"/>
    <n v="2045500000"/>
    <n v="516600000"/>
    <n v="749700000"/>
    <n v="323000000"/>
    <x v="4"/>
    <x v="3"/>
    <x v="5"/>
  </r>
  <r>
    <x v="141"/>
    <x v="2"/>
    <x v="2"/>
    <n v="2322900000"/>
    <n v="625600000"/>
    <n v="928700000"/>
    <n v="346500000"/>
    <x v="4"/>
    <x v="3"/>
    <x v="5"/>
  </r>
  <r>
    <x v="141"/>
    <x v="3"/>
    <x v="3"/>
    <n v="2493700000"/>
    <n v="617200000"/>
    <n v="850700000"/>
    <n v="383100000"/>
    <x v="4"/>
    <x v="3"/>
    <x v="5"/>
  </r>
  <r>
    <x v="142"/>
    <x v="0"/>
    <x v="1"/>
    <n v="24888000000"/>
    <n v="17994000000"/>
    <n v="1095000000"/>
    <s v=" $-   "/>
    <x v="334"/>
    <x v="5"/>
    <x v="10"/>
  </r>
  <r>
    <x v="142"/>
    <x v="1"/>
    <x v="2"/>
    <n v="27429000000"/>
    <n v="21571000000"/>
    <n v="1154000000"/>
    <s v=" $-   "/>
    <x v="335"/>
    <x v="5"/>
    <x v="10"/>
  </r>
  <r>
    <x v="142"/>
    <x v="2"/>
    <x v="3"/>
    <n v="29447000000"/>
    <n v="21406000000"/>
    <n v="1200000000"/>
    <s v=" $-   "/>
    <x v="336"/>
    <x v="5"/>
    <x v="10"/>
  </r>
  <r>
    <x v="142"/>
    <x v="3"/>
    <x v="28"/>
    <n v="31360000000"/>
    <n v="22688000000"/>
    <n v="1576000000"/>
    <s v=" $-   "/>
    <x v="337"/>
    <x v="5"/>
    <x v="10"/>
  </r>
  <r>
    <x v="143"/>
    <x v="0"/>
    <x v="0"/>
    <n v="5992215000"/>
    <n v="4156845000"/>
    <n v="1264632000"/>
    <s v=" $-   "/>
    <x v="338"/>
    <x v="0"/>
    <x v="49"/>
  </r>
  <r>
    <x v="143"/>
    <x v="1"/>
    <x v="1"/>
    <n v="6080257000"/>
    <n v="4197404000"/>
    <n v="1282709000"/>
    <s v=" $-   "/>
    <x v="339"/>
    <x v="0"/>
    <x v="49"/>
  </r>
  <r>
    <x v="143"/>
    <x v="2"/>
    <x v="2"/>
    <n v="6564721000"/>
    <n v="4583294000"/>
    <n v="1337487000"/>
    <s v=" $-   "/>
    <x v="340"/>
    <x v="0"/>
    <x v="49"/>
  </r>
  <r>
    <x v="143"/>
    <x v="3"/>
    <x v="3"/>
    <n v="6616632000"/>
    <n v="4428855000"/>
    <n v="1420281000"/>
    <s v=" $-   "/>
    <x v="341"/>
    <x v="0"/>
    <x v="49"/>
  </r>
  <r>
    <x v="144"/>
    <x v="0"/>
    <x v="1"/>
    <n v="4771259000"/>
    <n v="1038034000"/>
    <n v="3151043000"/>
    <s v=" $-   "/>
    <x v="342"/>
    <x v="1"/>
    <x v="24"/>
  </r>
  <r>
    <x v="144"/>
    <x v="1"/>
    <x v="2"/>
    <n v="5763485000"/>
    <n v="1179081000"/>
    <n v="3919856000"/>
    <s v=" $-   "/>
    <x v="343"/>
    <x v="1"/>
    <x v="24"/>
  </r>
  <r>
    <x v="144"/>
    <x v="2"/>
    <x v="3"/>
    <n v="6672317000"/>
    <n v="1309559000"/>
    <n v="4785243000"/>
    <s v=" $-   "/>
    <x v="344"/>
    <x v="1"/>
    <x v="24"/>
  </r>
  <r>
    <x v="144"/>
    <x v="3"/>
    <x v="28"/>
    <n v="8773564000"/>
    <n v="1596698000"/>
    <n v="6280728000"/>
    <s v=" $-   "/>
    <x v="345"/>
    <x v="1"/>
    <x v="24"/>
  </r>
  <r>
    <x v="145"/>
    <x v="0"/>
    <x v="0"/>
    <n v="409396000"/>
    <n v="114028000"/>
    <n v="58323000"/>
    <s v=" $-   "/>
    <x v="346"/>
    <x v="7"/>
    <x v="23"/>
  </r>
  <r>
    <x v="145"/>
    <x v="1"/>
    <x v="1"/>
    <n v="520613000"/>
    <n v="140012000"/>
    <n v="63268000"/>
    <s v=" $-   "/>
    <x v="347"/>
    <x v="7"/>
    <x v="23"/>
  </r>
  <r>
    <x v="145"/>
    <x v="2"/>
    <x v="2"/>
    <n v="647155000"/>
    <n v="172416000"/>
    <n v="71369000"/>
    <s v=" $-   "/>
    <x v="348"/>
    <x v="7"/>
    <x v="23"/>
  </r>
  <r>
    <x v="145"/>
    <x v="3"/>
    <x v="3"/>
    <n v="782270000"/>
    <n v="203965000"/>
    <n v="80791000"/>
    <s v=" $-   "/>
    <x v="349"/>
    <x v="7"/>
    <x v="23"/>
  </r>
  <r>
    <x v="146"/>
    <x v="0"/>
    <x v="1"/>
    <n v="146917000000"/>
    <n v="123050000000"/>
    <n v="10850000000"/>
    <s v=" $-   "/>
    <x v="4"/>
    <x v="1"/>
    <x v="72"/>
  </r>
  <r>
    <x v="146"/>
    <x v="1"/>
    <x v="2"/>
    <n v="144077000000"/>
    <n v="131903000000"/>
    <n v="11842000000"/>
    <s v=" $-   "/>
    <x v="4"/>
    <x v="1"/>
    <x v="72"/>
  </r>
  <r>
    <x v="146"/>
    <x v="2"/>
    <x v="3"/>
    <n v="149558000000"/>
    <n v="131409000000"/>
    <n v="10502000000"/>
    <s v=" $-   "/>
    <x v="4"/>
    <x v="1"/>
    <x v="72"/>
  </r>
  <r>
    <x v="146"/>
    <x v="3"/>
    <x v="28"/>
    <n v="151800000000"/>
    <n v="135488000000"/>
    <n v="12196000000"/>
    <s v=" $-   "/>
    <x v="4"/>
    <x v="1"/>
    <x v="72"/>
  </r>
  <r>
    <x v="147"/>
    <x v="0"/>
    <x v="1"/>
    <n v="3326106000"/>
    <n v="1606661000"/>
    <n v="1007431000"/>
    <s v=" $-   "/>
    <x v="4"/>
    <x v="0"/>
    <x v="18"/>
  </r>
  <r>
    <x v="147"/>
    <x v="1"/>
    <x v="2"/>
    <n v="3733507000"/>
    <n v="1836105000"/>
    <n v="1110776000"/>
    <s v=" $-   "/>
    <x v="4"/>
    <x v="0"/>
    <x v="18"/>
  </r>
  <r>
    <x v="147"/>
    <x v="2"/>
    <x v="3"/>
    <n v="3869187000"/>
    <n v="1920253000"/>
    <n v="1121590000"/>
    <s v=" $-   "/>
    <x v="4"/>
    <x v="0"/>
    <x v="18"/>
  </r>
  <r>
    <x v="147"/>
    <x v="3"/>
    <x v="28"/>
    <n v="3962036000"/>
    <n v="1997259000"/>
    <n v="1169470000"/>
    <s v=" $-   "/>
    <x v="4"/>
    <x v="0"/>
    <x v="18"/>
  </r>
  <r>
    <x v="148"/>
    <x v="0"/>
    <x v="1"/>
    <n v="7872000000"/>
    <n v="1875000000"/>
    <n v="1778000000"/>
    <n v="1415000000"/>
    <x v="4"/>
    <x v="2"/>
    <x v="16"/>
  </r>
  <r>
    <x v="148"/>
    <x v="1"/>
    <x v="2"/>
    <n v="12466000000"/>
    <n v="2153000000"/>
    <n v="2653000000"/>
    <n v="2666000000"/>
    <x v="4"/>
    <x v="2"/>
    <x v="16"/>
  </r>
  <r>
    <x v="148"/>
    <x v="2"/>
    <x v="3"/>
    <n v="17928000000"/>
    <n v="2867000000"/>
    <n v="4020000000"/>
    <n v="4816000000"/>
    <x v="4"/>
    <x v="2"/>
    <x v="16"/>
  </r>
  <r>
    <x v="148"/>
    <x v="3"/>
    <x v="28"/>
    <n v="27638000000"/>
    <n v="3789000000"/>
    <n v="5503000000"/>
    <n v="5919000000"/>
    <x v="4"/>
    <x v="2"/>
    <x v="16"/>
  </r>
  <r>
    <x v="149"/>
    <x v="0"/>
    <x v="0"/>
    <n v="3134800000"/>
    <n v="2093200000"/>
    <n v="873100000"/>
    <s v=" $-   "/>
    <x v="350"/>
    <x v="0"/>
    <x v="18"/>
  </r>
  <r>
    <x v="149"/>
    <x v="1"/>
    <x v="1"/>
    <n v="3703600000"/>
    <n v="2408500000"/>
    <n v="938700000"/>
    <s v=" $-   "/>
    <x v="351"/>
    <x v="0"/>
    <x v="18"/>
  </r>
  <r>
    <x v="149"/>
    <x v="2"/>
    <x v="2"/>
    <n v="4013600000"/>
    <n v="2646700000"/>
    <n v="943300000"/>
    <s v=" $-   "/>
    <x v="352"/>
    <x v="0"/>
    <x v="18"/>
  </r>
  <r>
    <x v="149"/>
    <x v="3"/>
    <x v="3"/>
    <n v="4579400000"/>
    <n v="2997500000"/>
    <n v="1047600000"/>
    <s v=" $-   "/>
    <x v="353"/>
    <x v="0"/>
    <x v="18"/>
  </r>
  <r>
    <x v="150"/>
    <x v="0"/>
    <x v="0"/>
    <n v="18010000000"/>
    <n v="11561000000"/>
    <n v="431000000"/>
    <n v="285000000"/>
    <x v="4"/>
    <x v="8"/>
    <x v="73"/>
  </r>
  <r>
    <x v="150"/>
    <x v="1"/>
    <x v="1"/>
    <n v="20921000000"/>
    <n v="14637000000"/>
    <n v="657000000"/>
    <n v="210000000"/>
    <x v="4"/>
    <x v="8"/>
    <x v="73"/>
  </r>
  <r>
    <x v="150"/>
    <x v="2"/>
    <x v="2"/>
    <n v="21438000000"/>
    <n v="19504000000"/>
    <n v="592000000"/>
    <n v="126000000"/>
    <x v="4"/>
    <x v="8"/>
    <x v="73"/>
  </r>
  <r>
    <x v="150"/>
    <x v="3"/>
    <x v="3"/>
    <n v="15877000000"/>
    <n v="28524000000"/>
    <n v="569000000"/>
    <n v="127000000"/>
    <x v="4"/>
    <x v="8"/>
    <x v="73"/>
  </r>
  <r>
    <x v="151"/>
    <x v="0"/>
    <x v="83"/>
    <n v="44287000000"/>
    <n v="16448000000"/>
    <n v="20359000000"/>
    <s v=" $-   "/>
    <x v="354"/>
    <x v="0"/>
    <x v="49"/>
  </r>
  <r>
    <x v="151"/>
    <x v="1"/>
    <x v="84"/>
    <n v="45567000000"/>
    <n v="17052000000"/>
    <n v="22113000000"/>
    <s v=" $-   "/>
    <x v="355"/>
    <x v="0"/>
    <x v="49"/>
  </r>
  <r>
    <x v="151"/>
    <x v="2"/>
    <x v="50"/>
    <n v="47453000000"/>
    <n v="16984000000"/>
    <n v="25715000000"/>
    <s v=" $-   "/>
    <x v="356"/>
    <x v="0"/>
    <x v="49"/>
  </r>
  <r>
    <x v="151"/>
    <x v="3"/>
    <x v="85"/>
    <n v="50365000000"/>
    <n v="17327000000"/>
    <n v="27330000000"/>
    <s v=" $-   "/>
    <x v="357"/>
    <x v="0"/>
    <x v="49"/>
  </r>
  <r>
    <x v="152"/>
    <x v="0"/>
    <x v="0"/>
    <n v="15255000000"/>
    <n v="6717000000"/>
    <n v="5353000000"/>
    <s v=" $-   "/>
    <x v="358"/>
    <x v="5"/>
    <x v="11"/>
  </r>
  <r>
    <x v="152"/>
    <x v="1"/>
    <x v="1"/>
    <n v="14892000000"/>
    <n v="6459000000"/>
    <n v="4315000000"/>
    <s v=" $-   "/>
    <x v="359"/>
    <x v="5"/>
    <x v="11"/>
  </r>
  <r>
    <x v="152"/>
    <x v="2"/>
    <x v="2"/>
    <n v="15049000000"/>
    <n v="6996000000"/>
    <n v="5759000000"/>
    <s v=" $-   "/>
    <x v="360"/>
    <x v="5"/>
    <x v="11"/>
  </r>
  <r>
    <x v="152"/>
    <x v="3"/>
    <x v="3"/>
    <n v="15026000000"/>
    <n v="6173000000"/>
    <n v="4969000000"/>
    <s v=" $-   "/>
    <x v="361"/>
    <x v="5"/>
    <x v="11"/>
  </r>
  <r>
    <x v="153"/>
    <x v="0"/>
    <x v="12"/>
    <n v="1481314000"/>
    <n v="253047000"/>
    <n v="587835000"/>
    <n v="209614000"/>
    <x v="4"/>
    <x v="2"/>
    <x v="57"/>
  </r>
  <r>
    <x v="153"/>
    <x v="1"/>
    <x v="13"/>
    <n v="1732046000"/>
    <n v="309959000"/>
    <n v="664738000"/>
    <n v="263792000"/>
    <x v="4"/>
    <x v="2"/>
    <x v="57"/>
  </r>
  <r>
    <x v="153"/>
    <x v="2"/>
    <x v="14"/>
    <n v="1919823000"/>
    <n v="332261000"/>
    <n v="738080000"/>
    <n v="296583000"/>
    <x v="4"/>
    <x v="2"/>
    <x v="57"/>
  </r>
  <r>
    <x v="153"/>
    <x v="3"/>
    <x v="15"/>
    <n v="1995034000"/>
    <n v="337205000"/>
    <n v="767174000"/>
    <n v="334227000"/>
    <x v="4"/>
    <x v="2"/>
    <x v="57"/>
  </r>
  <r>
    <x v="154"/>
    <x v="0"/>
    <x v="0"/>
    <n v="5795800000"/>
    <n v="3956200000"/>
    <n v="763300000"/>
    <s v=" $-   "/>
    <x v="4"/>
    <x v="2"/>
    <x v="16"/>
  </r>
  <r>
    <x v="154"/>
    <x v="1"/>
    <x v="1"/>
    <n v="6063400000"/>
    <n v="4092700000"/>
    <n v="907800000"/>
    <s v=" $-   "/>
    <x v="4"/>
    <x v="2"/>
    <x v="16"/>
  </r>
  <r>
    <x v="154"/>
    <x v="2"/>
    <x v="2"/>
    <n v="6413800000"/>
    <n v="4328300000"/>
    <n v="814900000"/>
    <s v=" $-   "/>
    <x v="4"/>
    <x v="2"/>
    <x v="16"/>
  </r>
  <r>
    <x v="154"/>
    <x v="3"/>
    <x v="3"/>
    <n v="6595200000"/>
    <n v="4393200000"/>
    <n v="1102800000"/>
    <s v=" $-   "/>
    <x v="4"/>
    <x v="2"/>
    <x v="16"/>
  </r>
  <r>
    <x v="155"/>
    <x v="0"/>
    <x v="0"/>
    <n v="4436000000"/>
    <n v="2564000000"/>
    <n v="824000000"/>
    <s v=" $-   "/>
    <x v="4"/>
    <x v="2"/>
    <x v="16"/>
  </r>
  <r>
    <x v="155"/>
    <x v="1"/>
    <x v="1"/>
    <n v="4814000000"/>
    <n v="2776000000"/>
    <n v="977000000"/>
    <s v=" $-   "/>
    <x v="4"/>
    <x v="2"/>
    <x v="16"/>
  </r>
  <r>
    <x v="155"/>
    <x v="2"/>
    <x v="2"/>
    <n v="5066000000"/>
    <n v="2881000000"/>
    <n v="975000000"/>
    <s v=" $-   "/>
    <x v="4"/>
    <x v="2"/>
    <x v="16"/>
  </r>
  <r>
    <x v="155"/>
    <x v="3"/>
    <x v="3"/>
    <n v="5254000000"/>
    <n v="2909000000"/>
    <n v="1034000000"/>
    <s v=" $-   "/>
    <x v="4"/>
    <x v="2"/>
    <x v="16"/>
  </r>
  <r>
    <x v="156"/>
    <x v="0"/>
    <x v="92"/>
    <n v="6182000000"/>
    <n v="4148000000"/>
    <n v="1294000000"/>
    <s v=" $-   "/>
    <x v="362"/>
    <x v="1"/>
    <x v="74"/>
  </r>
  <r>
    <x v="156"/>
    <x v="1"/>
    <x v="46"/>
    <n v="6505000000"/>
    <n v="4372000000"/>
    <n v="1334000000"/>
    <s v=" $-   "/>
    <x v="363"/>
    <x v="1"/>
    <x v="74"/>
  </r>
  <r>
    <x v="156"/>
    <x v="2"/>
    <x v="26"/>
    <n v="7151000000"/>
    <n v="4777000000"/>
    <n v="1426000000"/>
    <s v=" $-   "/>
    <x v="364"/>
    <x v="1"/>
    <x v="74"/>
  </r>
  <r>
    <x v="156"/>
    <x v="3"/>
    <x v="47"/>
    <n v="7412000000"/>
    <n v="4907000000"/>
    <n v="1415000000"/>
    <s v=" $-   "/>
    <x v="365"/>
    <x v="1"/>
    <x v="74"/>
  </r>
  <r>
    <x v="157"/>
    <x v="0"/>
    <x v="0"/>
    <n v="1405358000"/>
    <n v="670174000"/>
    <n v="292500000"/>
    <n v="137354000"/>
    <x v="4"/>
    <x v="2"/>
    <x v="75"/>
  </r>
  <r>
    <x v="157"/>
    <x v="1"/>
    <x v="1"/>
    <n v="1496372000"/>
    <n v="759362000"/>
    <n v="322739000"/>
    <n v="147696000"/>
    <x v="4"/>
    <x v="2"/>
    <x v="75"/>
  </r>
  <r>
    <x v="157"/>
    <x v="2"/>
    <x v="2"/>
    <n v="1530654000"/>
    <n v="780281000"/>
    <n v="331995000"/>
    <n v="142751000"/>
    <x v="4"/>
    <x v="2"/>
    <x v="75"/>
  </r>
  <r>
    <x v="157"/>
    <x v="3"/>
    <x v="3"/>
    <n v="1557067000"/>
    <n v="803506000"/>
    <n v="313544000"/>
    <n v="132892000"/>
    <x v="4"/>
    <x v="2"/>
    <x v="75"/>
  </r>
  <r>
    <x v="158"/>
    <x v="0"/>
    <x v="1"/>
    <n v="27351573000"/>
    <n v="25986382000"/>
    <n v="175148000"/>
    <s v=" $-   "/>
    <x v="4"/>
    <x v="0"/>
    <x v="76"/>
  </r>
  <r>
    <x v="158"/>
    <x v="1"/>
    <x v="2"/>
    <n v="21531577000"/>
    <n v="20132544000"/>
    <n v="182711000"/>
    <s v=" $-   "/>
    <x v="4"/>
    <x v="0"/>
    <x v="76"/>
  </r>
  <r>
    <x v="158"/>
    <x v="2"/>
    <x v="3"/>
    <n v="18114048000"/>
    <n v="17019352000"/>
    <n v="408225000"/>
    <s v=" $-   "/>
    <x v="4"/>
    <x v="0"/>
    <x v="76"/>
  </r>
  <r>
    <x v="158"/>
    <x v="3"/>
    <x v="28"/>
    <n v="19036525000"/>
    <n v="18246209000"/>
    <n v="191073000"/>
    <s v=" $-   "/>
    <x v="4"/>
    <x v="0"/>
    <x v="76"/>
  </r>
  <r>
    <x v="159"/>
    <x v="0"/>
    <x v="1"/>
    <n v="4954619000"/>
    <n v="3266524000"/>
    <n v="966829000"/>
    <s v=" $-   "/>
    <x v="4"/>
    <x v="0"/>
    <x v="52"/>
  </r>
  <r>
    <x v="159"/>
    <x v="1"/>
    <x v="2"/>
    <n v="4877885000"/>
    <n v="3163268000"/>
    <n v="936900000"/>
    <s v=" $-   "/>
    <x v="4"/>
    <x v="0"/>
    <x v="52"/>
  </r>
  <r>
    <x v="159"/>
    <x v="2"/>
    <x v="3"/>
    <n v="4561030000"/>
    <n v="3073712000"/>
    <n v="971611000"/>
    <s v=" $-   "/>
    <x v="4"/>
    <x v="0"/>
    <x v="52"/>
  </r>
  <r>
    <x v="159"/>
    <x v="3"/>
    <x v="28"/>
    <n v="3991462000"/>
    <n v="2759908000"/>
    <n v="965322000"/>
    <s v=" $-   "/>
    <x v="4"/>
    <x v="0"/>
    <x v="52"/>
  </r>
  <r>
    <x v="160"/>
    <x v="0"/>
    <x v="0"/>
    <n v="3409900000"/>
    <n v="2141600000"/>
    <n v="489700000"/>
    <n v="112000000"/>
    <x v="4"/>
    <x v="8"/>
    <x v="63"/>
  </r>
  <r>
    <x v="160"/>
    <x v="1"/>
    <x v="1"/>
    <n v="3130700000"/>
    <n v="1929800000"/>
    <n v="496100000"/>
    <n v="115600000"/>
    <x v="4"/>
    <x v="8"/>
    <x v="63"/>
  </r>
  <r>
    <x v="160"/>
    <x v="2"/>
    <x v="2"/>
    <n v="3258700000"/>
    <n v="2047800000"/>
    <n v="589800000"/>
    <n v="126300000"/>
    <x v="4"/>
    <x v="8"/>
    <x v="63"/>
  </r>
  <r>
    <x v="160"/>
    <x v="3"/>
    <x v="3"/>
    <n v="3276500000"/>
    <n v="2201100000"/>
    <n v="737900000"/>
    <n v="143700000"/>
    <x v="4"/>
    <x v="8"/>
    <x v="63"/>
  </r>
  <r>
    <x v="161"/>
    <x v="0"/>
    <x v="1"/>
    <n v="637413000"/>
    <n v="190454000"/>
    <n v="31970000"/>
    <s v=" $-   "/>
    <x v="366"/>
    <x v="7"/>
    <x v="77"/>
  </r>
  <r>
    <x v="161"/>
    <x v="1"/>
    <x v="2"/>
    <n v="686090000"/>
    <n v="211923000"/>
    <n v="32316000"/>
    <s v=" $-   "/>
    <x v="367"/>
    <x v="7"/>
    <x v="77"/>
  </r>
  <r>
    <x v="161"/>
    <x v="2"/>
    <x v="3"/>
    <n v="744012000"/>
    <n v="233417000"/>
    <n v="35645000"/>
    <s v=" $-   "/>
    <x v="368"/>
    <x v="7"/>
    <x v="77"/>
  </r>
  <r>
    <x v="161"/>
    <x v="3"/>
    <x v="28"/>
    <n v="801591000"/>
    <n v="253612000"/>
    <n v="33399000"/>
    <s v=" $-   "/>
    <x v="369"/>
    <x v="7"/>
    <x v="77"/>
  </r>
  <r>
    <x v="162"/>
    <x v="0"/>
    <x v="0"/>
    <n v="3368545000"/>
    <n v="2515796000"/>
    <n v="280928000"/>
    <n v="132460000"/>
    <x v="4"/>
    <x v="2"/>
    <x v="7"/>
  </r>
  <r>
    <x v="162"/>
    <x v="1"/>
    <x v="1"/>
    <n v="3309616000"/>
    <n v="2444984000"/>
    <n v="270261000"/>
    <n v="134300000"/>
    <x v="4"/>
    <x v="2"/>
    <x v="7"/>
  </r>
  <r>
    <x v="162"/>
    <x v="2"/>
    <x v="2"/>
    <n v="3391187000"/>
    <n v="2566246000"/>
    <n v="253827000"/>
    <n v="143969000"/>
    <x v="4"/>
    <x v="2"/>
    <x v="7"/>
  </r>
  <r>
    <x v="162"/>
    <x v="3"/>
    <x v="3"/>
    <n v="3578995000"/>
    <n v="2659728000"/>
    <n v="255192000"/>
    <n v="130593000"/>
    <x v="4"/>
    <x v="2"/>
    <x v="7"/>
  </r>
  <r>
    <x v="163"/>
    <x v="0"/>
    <x v="0"/>
    <n v="5011853000"/>
    <s v=" $-   "/>
    <n v="2676141000"/>
    <s v=" $-   "/>
    <x v="370"/>
    <x v="10"/>
    <x v="61"/>
  </r>
  <r>
    <x v="163"/>
    <x v="1"/>
    <x v="1"/>
    <n v="4762000000"/>
    <s v=" $-   "/>
    <n v="2616000000"/>
    <s v=" $-   "/>
    <x v="371"/>
    <x v="10"/>
    <x v="61"/>
  </r>
  <r>
    <x v="163"/>
    <x v="2"/>
    <x v="2"/>
    <n v="4772000000"/>
    <s v=" $-   "/>
    <n v="2671000000"/>
    <s v=" $-   "/>
    <x v="372"/>
    <x v="10"/>
    <x v="61"/>
  </r>
  <r>
    <x v="163"/>
    <x v="3"/>
    <x v="3"/>
    <n v="5576000000"/>
    <s v=" $-   "/>
    <n v="3275000000"/>
    <s v=" $-   "/>
    <x v="373"/>
    <x v="10"/>
    <x v="61"/>
  </r>
  <r>
    <x v="164"/>
    <x v="0"/>
    <x v="1"/>
    <n v="30930000000"/>
    <n v="25202000000"/>
    <n v="2039000000"/>
    <s v=" $-   "/>
    <x v="4"/>
    <x v="0"/>
    <x v="30"/>
  </r>
  <r>
    <x v="164"/>
    <x v="1"/>
    <x v="2"/>
    <n v="30852000000"/>
    <n v="24979000000"/>
    <n v="1984000000"/>
    <s v=" $-   "/>
    <x v="4"/>
    <x v="0"/>
    <x v="30"/>
  </r>
  <r>
    <x v="164"/>
    <x v="2"/>
    <x v="3"/>
    <n v="31469000000"/>
    <n v="25339000000"/>
    <n v="1952000000"/>
    <s v=" $-   "/>
    <x v="4"/>
    <x v="0"/>
    <x v="30"/>
  </r>
  <r>
    <x v="164"/>
    <x v="3"/>
    <x v="28"/>
    <n v="31353000000"/>
    <n v="25104000000"/>
    <n v="1940000000"/>
    <s v=" $-   "/>
    <x v="4"/>
    <x v="0"/>
    <x v="30"/>
  </r>
  <r>
    <x v="165"/>
    <x v="0"/>
    <x v="0"/>
    <n v="2426301000"/>
    <n v="800336000"/>
    <n v="72163000"/>
    <s v=" $-   "/>
    <x v="374"/>
    <x v="7"/>
    <x v="77"/>
  </r>
  <r>
    <x v="165"/>
    <x v="1"/>
    <x v="1"/>
    <n v="2486017000"/>
    <n v="815095000"/>
    <n v="76864000"/>
    <s v=" $-   "/>
    <x v="375"/>
    <x v="7"/>
    <x v="77"/>
  </r>
  <r>
    <x v="165"/>
    <x v="2"/>
    <x v="2"/>
    <n v="2535559000"/>
    <n v="783602000"/>
    <n v="88705000"/>
    <s v=" $-   "/>
    <x v="376"/>
    <x v="7"/>
    <x v="77"/>
  </r>
  <r>
    <x v="165"/>
    <x v="3"/>
    <x v="3"/>
    <n v="2403906000"/>
    <n v="747276000"/>
    <n v="72363000"/>
    <s v=" $-   "/>
    <x v="377"/>
    <x v="7"/>
    <x v="77"/>
  </r>
  <r>
    <x v="166"/>
    <x v="0"/>
    <x v="0"/>
    <n v="9702000000"/>
    <n v="2471000000"/>
    <n v="1461000000"/>
    <n v="1760000000"/>
    <x v="4"/>
    <x v="3"/>
    <x v="19"/>
  </r>
  <r>
    <x v="166"/>
    <x v="1"/>
    <x v="1"/>
    <n v="11202000000"/>
    <n v="2859000000"/>
    <n v="1699000000"/>
    <n v="2120000000"/>
    <x v="4"/>
    <x v="3"/>
    <x v="19"/>
  </r>
  <r>
    <x v="166"/>
    <x v="2"/>
    <x v="2"/>
    <n v="24890000000"/>
    <n v="3788000000"/>
    <n v="2983000000"/>
    <n v="2854000000"/>
    <x v="4"/>
    <x v="3"/>
    <x v="19"/>
  </r>
  <r>
    <x v="166"/>
    <x v="3"/>
    <x v="3"/>
    <n v="32639000000"/>
    <n v="4006000000"/>
    <n v="3426000000"/>
    <n v="3014000000"/>
    <x v="4"/>
    <x v="3"/>
    <x v="19"/>
  </r>
  <r>
    <x v="167"/>
    <x v="0"/>
    <x v="48"/>
    <n v="17774100000"/>
    <n v="11350200000"/>
    <n v="3552300000"/>
    <s v=" $-   "/>
    <x v="4"/>
    <x v="4"/>
    <x v="40"/>
  </r>
  <r>
    <x v="167"/>
    <x v="1"/>
    <x v="49"/>
    <n v="17909600000"/>
    <n v="11539800000"/>
    <n v="3474300000"/>
    <s v=" $-   "/>
    <x v="4"/>
    <x v="4"/>
    <x v="40"/>
  </r>
  <r>
    <x v="167"/>
    <x v="2"/>
    <x v="50"/>
    <n v="17630300000"/>
    <n v="11681100000"/>
    <n v="3328000000"/>
    <s v=" $-   "/>
    <x v="4"/>
    <x v="4"/>
    <x v="40"/>
  </r>
  <r>
    <x v="167"/>
    <x v="3"/>
    <x v="51"/>
    <n v="16563100000"/>
    <n v="10733600000"/>
    <n v="3118900000"/>
    <s v=" $-   "/>
    <x v="4"/>
    <x v="4"/>
    <x v="40"/>
  </r>
  <r>
    <x v="168"/>
    <x v="0"/>
    <x v="1"/>
    <n v="7819000000"/>
    <n v="4495000000"/>
    <n v="1126000000"/>
    <n v="710000000"/>
    <x v="378"/>
    <x v="2"/>
    <x v="29"/>
  </r>
  <r>
    <x v="168"/>
    <x v="1"/>
    <x v="2"/>
    <n v="9715000000"/>
    <n v="5663000000"/>
    <n v="1202000000"/>
    <n v="815000000"/>
    <x v="379"/>
    <x v="2"/>
    <x v="29"/>
  </r>
  <r>
    <x v="168"/>
    <x v="2"/>
    <x v="3"/>
    <n v="9111000000"/>
    <n v="5458000000"/>
    <n v="1508000000"/>
    <n v="769000000"/>
    <x v="380"/>
    <x v="2"/>
    <x v="29"/>
  </r>
  <r>
    <x v="168"/>
    <x v="3"/>
    <x v="28"/>
    <n v="9390000000"/>
    <n v="5644000000"/>
    <n v="1472000000"/>
    <n v="742000000"/>
    <x v="381"/>
    <x v="2"/>
    <x v="29"/>
  </r>
  <r>
    <x v="169"/>
    <x v="0"/>
    <x v="1"/>
    <n v="155427000000"/>
    <n v="137373000000"/>
    <n v="12382000000"/>
    <s v=" $-   "/>
    <x v="4"/>
    <x v="1"/>
    <x v="72"/>
  </r>
  <r>
    <x v="169"/>
    <x v="1"/>
    <x v="2"/>
    <n v="155929000000"/>
    <n v="142121000000"/>
    <n v="12158000000"/>
    <s v=" $-   "/>
    <x v="4"/>
    <x v="1"/>
    <x v="72"/>
  </r>
  <r>
    <x v="169"/>
    <x v="2"/>
    <x v="3"/>
    <n v="152356000000"/>
    <n v="134054000000"/>
    <n v="13405000000"/>
    <s v=" $-   "/>
    <x v="4"/>
    <x v="1"/>
    <x v="72"/>
  </r>
  <r>
    <x v="169"/>
    <x v="3"/>
    <x v="28"/>
    <n v="166380000000"/>
    <n v="145125000000"/>
    <n v="11710000000"/>
    <s v=" $-   "/>
    <x v="4"/>
    <x v="1"/>
    <x v="72"/>
  </r>
  <r>
    <x v="170"/>
    <x v="0"/>
    <x v="0"/>
    <n v="13013868000"/>
    <n v="9235777000"/>
    <n v="2656530000"/>
    <s v=" $-   "/>
    <x v="382"/>
    <x v="1"/>
    <x v="25"/>
  </r>
  <r>
    <x v="170"/>
    <x v="1"/>
    <x v="1"/>
    <n v="14077843000"/>
    <n v="9857923000"/>
    <n v="3028028000"/>
    <s v=" $-   "/>
    <x v="383"/>
    <x v="1"/>
    <x v="25"/>
  </r>
  <r>
    <x v="170"/>
    <x v="2"/>
    <x v="2"/>
    <n v="15341647000"/>
    <n v="10747886000"/>
    <n v="3314030000"/>
    <s v=" $-   "/>
    <x v="384"/>
    <x v="1"/>
    <x v="25"/>
  </r>
  <r>
    <x v="170"/>
    <x v="3"/>
    <x v="3"/>
    <n v="15280044000"/>
    <n v="10724192000"/>
    <n v="3277390000"/>
    <s v=" $-   "/>
    <x v="385"/>
    <x v="1"/>
    <x v="25"/>
  </r>
  <r>
    <x v="171"/>
    <x v="0"/>
    <x v="83"/>
    <n v="2375923000"/>
    <n v="862075000"/>
    <n v="1156635000"/>
    <s v=" $-   "/>
    <x v="4"/>
    <x v="2"/>
    <x v="9"/>
  </r>
  <r>
    <x v="171"/>
    <x v="1"/>
    <x v="84"/>
    <n v="2554236000"/>
    <n v="952225000"/>
    <n v="1196512000"/>
    <s v=" $-   "/>
    <x v="4"/>
    <x v="2"/>
    <x v="9"/>
  </r>
  <r>
    <x v="171"/>
    <x v="2"/>
    <x v="50"/>
    <n v="2773718000"/>
    <n v="1022107000"/>
    <n v="1295014000"/>
    <s v=" $-   "/>
    <x v="4"/>
    <x v="2"/>
    <x v="9"/>
  </r>
  <r>
    <x v="171"/>
    <x v="3"/>
    <x v="85"/>
    <n v="2898150000"/>
    <n v="1147639000"/>
    <n v="1325567000"/>
    <s v=" $-   "/>
    <x v="4"/>
    <x v="2"/>
    <x v="9"/>
  </r>
  <r>
    <x v="172"/>
    <x v="0"/>
    <x v="92"/>
    <n v="15651000000"/>
    <n v="9480000000"/>
    <s v=" $-   "/>
    <s v=" $-   "/>
    <x v="4"/>
    <x v="1"/>
    <x v="74"/>
  </r>
  <r>
    <x v="172"/>
    <x v="1"/>
    <x v="46"/>
    <n v="16148000000"/>
    <n v="9855000000"/>
    <s v=" $-   "/>
    <s v=" $-   "/>
    <x v="4"/>
    <x v="1"/>
    <x v="74"/>
  </r>
  <r>
    <x v="172"/>
    <x v="2"/>
    <x v="26"/>
    <n v="16435000000"/>
    <n v="10146000000"/>
    <s v=" $-   "/>
    <s v=" $-   "/>
    <x v="4"/>
    <x v="1"/>
    <x v="74"/>
  </r>
  <r>
    <x v="172"/>
    <x v="3"/>
    <x v="47"/>
    <n v="15797000000"/>
    <n v="10077000000"/>
    <s v=" $-   "/>
    <s v=" $-   "/>
    <x v="4"/>
    <x v="1"/>
    <x v="74"/>
  </r>
  <r>
    <x v="173"/>
    <x v="0"/>
    <x v="4"/>
    <n v="2715675000"/>
    <n v="1277195000"/>
    <n v="508547000"/>
    <n v="325773000"/>
    <x v="4"/>
    <x v="1"/>
    <x v="78"/>
  </r>
  <r>
    <x v="173"/>
    <x v="1"/>
    <x v="5"/>
    <n v="2631851000"/>
    <n v="1224551000"/>
    <n v="468345000"/>
    <n v="364923000"/>
    <x v="4"/>
    <x v="1"/>
    <x v="78"/>
  </r>
  <r>
    <x v="173"/>
    <x v="2"/>
    <x v="97"/>
    <n v="2870658000"/>
    <n v="1266246000"/>
    <n v="518665000"/>
    <n v="395121000"/>
    <x v="4"/>
    <x v="1"/>
    <x v="78"/>
  </r>
  <r>
    <x v="173"/>
    <x v="3"/>
    <x v="98"/>
    <n v="2820270000"/>
    <n v="1281566000"/>
    <n v="562080000"/>
    <n v="427043000"/>
    <x v="4"/>
    <x v="1"/>
    <x v="78"/>
  </r>
  <r>
    <x v="174"/>
    <x v="0"/>
    <x v="1"/>
    <n v="19540000000"/>
    <n v="15422000000"/>
    <n v="2816000000"/>
    <s v=" $-   "/>
    <x v="4"/>
    <x v="1"/>
    <x v="79"/>
  </r>
  <r>
    <x v="174"/>
    <x v="1"/>
    <x v="2"/>
    <n v="18138000000"/>
    <n v="13906000000"/>
    <n v="2815000000"/>
    <s v=" $-   "/>
    <x v="4"/>
    <x v="1"/>
    <x v="79"/>
  </r>
  <r>
    <x v="174"/>
    <x v="2"/>
    <x v="3"/>
    <n v="16443000000"/>
    <n v="12164000000"/>
    <n v="2728000000"/>
    <s v=" $-   "/>
    <x v="4"/>
    <x v="1"/>
    <x v="79"/>
  </r>
  <r>
    <x v="174"/>
    <x v="3"/>
    <x v="28"/>
    <n v="15158000000"/>
    <n v="10972000000"/>
    <n v="2617000000"/>
    <s v=" $-   "/>
    <x v="4"/>
    <x v="1"/>
    <x v="79"/>
  </r>
  <r>
    <x v="175"/>
    <x v="0"/>
    <x v="0"/>
    <n v="8950045000"/>
    <n v="5033885000"/>
    <n v="2785035000"/>
    <s v=" $-   "/>
    <x v="4"/>
    <x v="0"/>
    <x v="80"/>
  </r>
  <r>
    <x v="175"/>
    <x v="1"/>
    <x v="1"/>
    <n v="9437758000"/>
    <n v="5301275000"/>
    <n v="2839629000"/>
    <s v=" $-   "/>
    <x v="4"/>
    <x v="0"/>
    <x v="80"/>
  </r>
  <r>
    <x v="175"/>
    <x v="2"/>
    <x v="2"/>
    <n v="9964953000"/>
    <n v="5650711000"/>
    <n v="2967125000"/>
    <s v=" $-   "/>
    <x v="4"/>
    <x v="0"/>
    <x v="80"/>
  </r>
  <r>
    <x v="175"/>
    <x v="3"/>
    <x v="3"/>
    <n v="9973384000"/>
    <n v="5741956000"/>
    <n v="2931108000"/>
    <s v=" $-   "/>
    <x v="4"/>
    <x v="0"/>
    <x v="80"/>
  </r>
  <r>
    <x v="176"/>
    <x v="0"/>
    <x v="1"/>
    <n v="29402000000"/>
    <n v="24931000000"/>
    <n v="1333000000"/>
    <s v=" $-   "/>
    <x v="4"/>
    <x v="9"/>
    <x v="37"/>
  </r>
  <r>
    <x v="176"/>
    <x v="1"/>
    <x v="2"/>
    <n v="32870000000"/>
    <n v="27334000000"/>
    <n v="293000000"/>
    <s v=" $-   "/>
    <x v="4"/>
    <x v="9"/>
    <x v="37"/>
  </r>
  <r>
    <x v="176"/>
    <x v="2"/>
    <x v="3"/>
    <n v="23633000000"/>
    <n v="21113000000"/>
    <n v="200000000"/>
    <s v=" $-   "/>
    <x v="4"/>
    <x v="9"/>
    <x v="37"/>
  </r>
  <r>
    <x v="176"/>
    <x v="3"/>
    <x v="28"/>
    <n v="15887000000"/>
    <n v="15023000000"/>
    <n v="228000000"/>
    <s v=" $-   "/>
    <x v="4"/>
    <x v="9"/>
    <x v="37"/>
  </r>
  <r>
    <x v="177"/>
    <x v="0"/>
    <x v="52"/>
    <n v="4297842000"/>
    <n v="3193722000"/>
    <n v="902869000"/>
    <s v=" $-   "/>
    <x v="4"/>
    <x v="1"/>
    <x v="78"/>
  </r>
  <r>
    <x v="177"/>
    <x v="1"/>
    <x v="53"/>
    <n v="5348483000"/>
    <n v="3891816000"/>
    <n v="1126940000"/>
    <s v=" $-   "/>
    <x v="4"/>
    <x v="1"/>
    <x v="78"/>
  </r>
  <r>
    <x v="177"/>
    <x v="2"/>
    <x v="54"/>
    <n v="6155297000"/>
    <n v="4338193000"/>
    <n v="1347510000"/>
    <s v=" $-   "/>
    <x v="4"/>
    <x v="1"/>
    <x v="78"/>
  </r>
  <r>
    <x v="177"/>
    <x v="3"/>
    <x v="55"/>
    <n v="6911676000"/>
    <n v="4818585000"/>
    <n v="1513064000"/>
    <s v=" $-   "/>
    <x v="4"/>
    <x v="1"/>
    <x v="78"/>
  </r>
  <r>
    <x v="178"/>
    <x v="0"/>
    <x v="0"/>
    <n v="4088983000"/>
    <n v="1671980000"/>
    <n v="1269586000"/>
    <n v="201197000"/>
    <x v="386"/>
    <x v="1"/>
    <x v="81"/>
  </r>
  <r>
    <x v="178"/>
    <x v="1"/>
    <x v="99"/>
    <n v="4082157000"/>
    <n v="1672901000"/>
    <n v="1269777000"/>
    <n v="207591000"/>
    <x v="387"/>
    <x v="1"/>
    <x v="81"/>
  </r>
  <r>
    <x v="178"/>
    <x v="2"/>
    <x v="100"/>
    <n v="4277207000"/>
    <n v="1698372000"/>
    <n v="1315793000"/>
    <n v="222556000"/>
    <x v="388"/>
    <x v="1"/>
    <x v="81"/>
  </r>
  <r>
    <x v="178"/>
    <x v="3"/>
    <x v="101"/>
    <n v="4447509000"/>
    <n v="1677033000"/>
    <n v="1370183000"/>
    <n v="242944000"/>
    <x v="389"/>
    <x v="1"/>
    <x v="81"/>
  </r>
  <r>
    <x v="179"/>
    <x v="0"/>
    <x v="0"/>
    <n v="3036584000"/>
    <n v="162167000"/>
    <n v="1789327000"/>
    <s v=" $-   "/>
    <x v="390"/>
    <x v="6"/>
    <x v="35"/>
  </r>
  <r>
    <x v="179"/>
    <x v="1"/>
    <x v="1"/>
    <n v="2872833000"/>
    <n v="116241000"/>
    <n v="1716639000"/>
    <s v=" $-   "/>
    <x v="391"/>
    <x v="6"/>
    <x v="35"/>
  </r>
  <r>
    <x v="179"/>
    <x v="2"/>
    <x v="2"/>
    <n v="2955641000"/>
    <n v="86453000"/>
    <n v="1843069000"/>
    <s v=" $-   "/>
    <x v="392"/>
    <x v="6"/>
    <x v="35"/>
  </r>
  <r>
    <x v="179"/>
    <x v="3"/>
    <x v="3"/>
    <n v="3153251000"/>
    <n v="82175000"/>
    <n v="1948041000"/>
    <s v=" $-   "/>
    <x v="393"/>
    <x v="6"/>
    <x v="35"/>
  </r>
  <r>
    <x v="180"/>
    <x v="0"/>
    <x v="5"/>
    <n v="4627802000"/>
    <n v="3016109000"/>
    <n v="1096507000"/>
    <s v=" $-   "/>
    <x v="4"/>
    <x v="1"/>
    <x v="82"/>
  </r>
  <r>
    <x v="180"/>
    <x v="1"/>
    <x v="6"/>
    <n v="5324746000"/>
    <n v="3420339000"/>
    <n v="1340453000"/>
    <s v=" $-   "/>
    <x v="4"/>
    <x v="1"/>
    <x v="82"/>
  </r>
  <r>
    <x v="180"/>
    <x v="2"/>
    <x v="7"/>
    <n v="5731549000"/>
    <n v="3595217000"/>
    <n v="1541214000"/>
    <s v=" $-   "/>
    <x v="4"/>
    <x v="1"/>
    <x v="82"/>
  </r>
  <r>
    <x v="180"/>
    <x v="3"/>
    <x v="28"/>
    <n v="6028199000"/>
    <n v="3752151000"/>
    <n v="1500399000"/>
    <s v=" $-   "/>
    <x v="4"/>
    <x v="1"/>
    <x v="82"/>
  </r>
  <r>
    <x v="181"/>
    <x v="0"/>
    <x v="0"/>
    <n v="33013000000"/>
    <n v="5717000000"/>
    <n v="20801000000"/>
    <s v=" $-   "/>
    <x v="394"/>
    <x v="3"/>
    <x v="65"/>
  </r>
  <r>
    <x v="181"/>
    <x v="1"/>
    <x v="1"/>
    <n v="34182000000"/>
    <n v="5970000000"/>
    <n v="21667000000"/>
    <s v=" $-   "/>
    <x v="395"/>
    <x v="3"/>
    <x v="65"/>
  </r>
  <r>
    <x v="181"/>
    <x v="2"/>
    <x v="2"/>
    <n v="36918000000"/>
    <n v="6262000000"/>
    <n v="23271000000"/>
    <s v=" $-   "/>
    <x v="396"/>
    <x v="3"/>
    <x v="65"/>
  </r>
  <r>
    <x v="181"/>
    <x v="3"/>
    <x v="3"/>
    <n v="39678000000"/>
    <n v="6638000000"/>
    <n v="25171000000"/>
    <s v=" $-   "/>
    <x v="397"/>
    <x v="3"/>
    <x v="65"/>
  </r>
  <r>
    <x v="182"/>
    <x v="0"/>
    <x v="0"/>
    <n v="1765979000"/>
    <n v="567989000"/>
    <n v="158950000"/>
    <s v=" $-   "/>
    <x v="398"/>
    <x v="7"/>
    <x v="14"/>
  </r>
  <r>
    <x v="182"/>
    <x v="1"/>
    <x v="1"/>
    <n v="2847945000"/>
    <n v="1206813000"/>
    <n v="241719000"/>
    <s v=" $-   "/>
    <x v="399"/>
    <x v="7"/>
    <x v="14"/>
  </r>
  <r>
    <x v="182"/>
    <x v="2"/>
    <x v="2"/>
    <n v="3305879000"/>
    <n v="1403358000"/>
    <n v="212481000"/>
    <s v=" $-   "/>
    <x v="400"/>
    <x v="7"/>
    <x v="14"/>
  </r>
  <r>
    <x v="182"/>
    <x v="3"/>
    <x v="3"/>
    <n v="3775685000"/>
    <n v="1622257000"/>
    <n v="258342000"/>
    <s v=" $-   "/>
    <x v="401"/>
    <x v="7"/>
    <x v="14"/>
  </r>
  <r>
    <x v="183"/>
    <x v="0"/>
    <x v="1"/>
    <n v="2013719000"/>
    <s v=" $-   "/>
    <n v="401324000"/>
    <s v=" $-   "/>
    <x v="402"/>
    <x v="7"/>
    <x v="14"/>
  </r>
  <r>
    <x v="183"/>
    <x v="1"/>
    <x v="2"/>
    <n v="1563210000"/>
    <s v=" $-   "/>
    <n v="463059000"/>
    <s v=" $-   "/>
    <x v="403"/>
    <x v="7"/>
    <x v="14"/>
  </r>
  <r>
    <x v="183"/>
    <x v="2"/>
    <x v="3"/>
    <n v="1828305000"/>
    <s v=" $-   "/>
    <n v="706644000"/>
    <s v=" $-   "/>
    <x v="404"/>
    <x v="7"/>
    <x v="14"/>
  </r>
  <r>
    <x v="183"/>
    <x v="3"/>
    <x v="28"/>
    <n v="2040486000"/>
    <s v=" $-   "/>
    <n v="842010000"/>
    <s v=" $-   "/>
    <x v="405"/>
    <x v="7"/>
    <x v="14"/>
  </r>
  <r>
    <x v="184"/>
    <x v="0"/>
    <x v="102"/>
    <n v="74754000000"/>
    <n v="48912000000"/>
    <n v="16508000000"/>
    <s v=" $-   "/>
    <x v="406"/>
    <x v="1"/>
    <x v="83"/>
  </r>
  <r>
    <x v="184"/>
    <x v="1"/>
    <x v="103"/>
    <n v="78812000000"/>
    <n v="51897000000"/>
    <n v="16122000000"/>
    <s v=" $-   "/>
    <x v="407"/>
    <x v="1"/>
    <x v="83"/>
  </r>
  <r>
    <x v="184"/>
    <x v="2"/>
    <x v="104"/>
    <n v="83176000000"/>
    <n v="54787000000"/>
    <n v="16280000000"/>
    <s v=" $-   "/>
    <x v="408"/>
    <x v="1"/>
    <x v="83"/>
  </r>
  <r>
    <x v="184"/>
    <x v="3"/>
    <x v="27"/>
    <n v="88519000000"/>
    <n v="58254000000"/>
    <n v="16801000000"/>
    <s v=" $-   "/>
    <x v="409"/>
    <x v="1"/>
    <x v="83"/>
  </r>
  <r>
    <x v="185"/>
    <x v="0"/>
    <x v="0"/>
    <n v="12245000000"/>
    <n v="3535000000"/>
    <n v="1126000000"/>
    <s v=" $-   "/>
    <x v="410"/>
    <x v="9"/>
    <x v="48"/>
  </r>
  <r>
    <x v="185"/>
    <x v="1"/>
    <x v="1"/>
    <n v="11905000000"/>
    <n v="3969000000"/>
    <n v="1045000000"/>
    <s v=" $-   "/>
    <x v="411"/>
    <x v="9"/>
    <x v="48"/>
  </r>
  <r>
    <x v="185"/>
    <x v="2"/>
    <x v="2"/>
    <n v="10737000000"/>
    <n v="3753000000"/>
    <n v="863000000"/>
    <s v=" $-   "/>
    <x v="412"/>
    <x v="9"/>
    <x v="48"/>
  </r>
  <r>
    <x v="185"/>
    <x v="3"/>
    <x v="3"/>
    <n v="6636000000"/>
    <n v="3323000000"/>
    <n v="703000000"/>
    <s v=" $-   "/>
    <x v="413"/>
    <x v="9"/>
    <x v="48"/>
  </r>
  <r>
    <x v="186"/>
    <x v="0"/>
    <x v="0"/>
    <n v="22086000000"/>
    <n v="13195000000"/>
    <s v=" $-   "/>
    <s v=" $-   "/>
    <x v="414"/>
    <x v="6"/>
    <x v="13"/>
  </r>
  <r>
    <x v="186"/>
    <x v="1"/>
    <x v="1"/>
    <n v="20673000000"/>
    <n v="11048000000"/>
    <s v=" $-   "/>
    <s v=" $-   "/>
    <x v="415"/>
    <x v="6"/>
    <x v="13"/>
  </r>
  <r>
    <x v="186"/>
    <x v="2"/>
    <x v="2"/>
    <n v="18614000000"/>
    <n v="10805000000"/>
    <s v=" $-   "/>
    <s v=" $-   "/>
    <x v="416"/>
    <x v="6"/>
    <x v="13"/>
  </r>
  <r>
    <x v="186"/>
    <x v="3"/>
    <x v="3"/>
    <n v="18377000000"/>
    <n v="10775000000"/>
    <s v=" $-   "/>
    <s v=" $-   "/>
    <x v="417"/>
    <x v="6"/>
    <x v="13"/>
  </r>
  <r>
    <x v="187"/>
    <x v="0"/>
    <x v="0"/>
    <n v="5580506000"/>
    <n v="3440623000"/>
    <n v="1111232000"/>
    <s v=" $-   "/>
    <x v="4"/>
    <x v="1"/>
    <x v="84"/>
  </r>
  <r>
    <x v="187"/>
    <x v="1"/>
    <x v="1"/>
    <n v="5899872000"/>
    <n v="3621417000"/>
    <n v="1124753000"/>
    <s v=" $-   "/>
    <x v="4"/>
    <x v="1"/>
    <x v="84"/>
  </r>
  <r>
    <x v="187"/>
    <x v="2"/>
    <x v="2"/>
    <n v="6228508000"/>
    <n v="3788023000"/>
    <n v="1159502000"/>
    <s v=" $-   "/>
    <x v="4"/>
    <x v="1"/>
    <x v="84"/>
  </r>
  <r>
    <x v="187"/>
    <x v="3"/>
    <x v="3"/>
    <n v="5995402000"/>
    <n v="3619612000"/>
    <n v="1220095000"/>
    <s v=" $-   "/>
    <x v="4"/>
    <x v="1"/>
    <x v="84"/>
  </r>
  <r>
    <x v="188"/>
    <x v="0"/>
    <x v="8"/>
    <n v="2492300000"/>
    <n v="1330900000"/>
    <n v="661100000"/>
    <n v="197600000"/>
    <x v="418"/>
    <x v="3"/>
    <x v="5"/>
  </r>
  <r>
    <x v="188"/>
    <x v="1"/>
    <x v="9"/>
    <n v="2530700000"/>
    <n v="1285200000"/>
    <n v="591500000"/>
    <n v="203200000"/>
    <x v="419"/>
    <x v="3"/>
    <x v="5"/>
  </r>
  <r>
    <x v="188"/>
    <x v="2"/>
    <x v="10"/>
    <n v="2705000000"/>
    <n v="1272300000"/>
    <n v="624000000"/>
    <n v="214900000"/>
    <x v="420"/>
    <x v="3"/>
    <x v="5"/>
  </r>
  <r>
    <x v="188"/>
    <x v="3"/>
    <x v="11"/>
    <n v="2832700000"/>
    <n v="1269400000"/>
    <n v="682400000"/>
    <n v="232100000"/>
    <x v="421"/>
    <x v="3"/>
    <x v="5"/>
  </r>
  <r>
    <x v="189"/>
    <x v="0"/>
    <x v="1"/>
    <n v="39055000000"/>
    <n v="28364000000"/>
    <n v="5190000000"/>
    <s v=" $-   "/>
    <x v="4"/>
    <x v="0"/>
    <x v="53"/>
  </r>
  <r>
    <x v="189"/>
    <x v="1"/>
    <x v="2"/>
    <n v="40306000000"/>
    <n v="28957000000"/>
    <n v="5518000000"/>
    <s v=" $-   "/>
    <x v="4"/>
    <x v="0"/>
    <x v="53"/>
  </r>
  <r>
    <x v="189"/>
    <x v="2"/>
    <x v="3"/>
    <n v="38581000000"/>
    <n v="26747000000"/>
    <n v="5006000000"/>
    <s v=" $-   "/>
    <x v="4"/>
    <x v="0"/>
    <x v="53"/>
  </r>
  <r>
    <x v="189"/>
    <x v="3"/>
    <x v="28"/>
    <n v="39302000000"/>
    <n v="27150000000"/>
    <n v="5469000000"/>
    <s v=" $-   "/>
    <x v="4"/>
    <x v="0"/>
    <x v="53"/>
  </r>
  <r>
    <x v="190"/>
    <x v="0"/>
    <x v="12"/>
    <n v="3387614000"/>
    <n v="1852768000"/>
    <n v="126250000"/>
    <n v="15235000"/>
    <x v="422"/>
    <x v="9"/>
    <x v="85"/>
  </r>
  <r>
    <x v="190"/>
    <x v="1"/>
    <x v="13"/>
    <n v="3715968000"/>
    <n v="2006715000"/>
    <n v="116190000"/>
    <n v="15905000"/>
    <x v="423"/>
    <x v="9"/>
    <x v="85"/>
  </r>
  <r>
    <x v="190"/>
    <x v="2"/>
    <x v="14"/>
    <n v="3161702000"/>
    <n v="1703476000"/>
    <n v="122878000"/>
    <n v="16104000"/>
    <x v="424"/>
    <x v="9"/>
    <x v="85"/>
  </r>
  <r>
    <x v="190"/>
    <x v="3"/>
    <x v="15"/>
    <n v="1624232000"/>
    <n v="898805000"/>
    <n v="136287000"/>
    <n v="10269000"/>
    <x v="425"/>
    <x v="9"/>
    <x v="85"/>
  </r>
  <r>
    <x v="191"/>
    <x v="0"/>
    <x v="61"/>
    <n v="55123000000"/>
    <n v="39486000000"/>
    <n v="8717000000"/>
    <n v="2197000000"/>
    <x v="426"/>
    <x v="2"/>
    <x v="86"/>
  </r>
  <r>
    <x v="191"/>
    <x v="1"/>
    <x v="22"/>
    <n v="52107000000"/>
    <n v="37168000000"/>
    <n v="9047000000"/>
    <n v="2338000000"/>
    <x v="427"/>
    <x v="2"/>
    <x v="86"/>
  </r>
  <r>
    <x v="191"/>
    <x v="2"/>
    <x v="62"/>
    <n v="50123000000"/>
    <n v="35507000000"/>
    <n v="8419000000"/>
    <n v="2298000000"/>
    <x v="428"/>
    <x v="2"/>
    <x v="86"/>
  </r>
  <r>
    <x v="192"/>
    <x v="0"/>
    <x v="60"/>
    <n v="112298000000"/>
    <n v="86380000000"/>
    <n v="13267000000"/>
    <n v="3135000000"/>
    <x v="429"/>
    <x v="2"/>
    <x v="2"/>
  </r>
  <r>
    <x v="192"/>
    <x v="1"/>
    <x v="61"/>
    <n v="56651000000"/>
    <n v="45431000000"/>
    <n v="5361000000"/>
    <n v="1298000000"/>
    <x v="430"/>
    <x v="2"/>
    <x v="2"/>
  </r>
  <r>
    <x v="192"/>
    <x v="2"/>
    <x v="22"/>
    <n v="51463000000"/>
    <n v="41524000000"/>
    <n v="4663000000"/>
    <n v="1191000000"/>
    <x v="431"/>
    <x v="2"/>
    <x v="2"/>
  </r>
  <r>
    <x v="192"/>
    <x v="3"/>
    <x v="62"/>
    <n v="48238000000"/>
    <n v="39240000000"/>
    <n v="4019000000"/>
    <n v="1209000000"/>
    <x v="290"/>
    <x v="2"/>
    <x v="2"/>
  </r>
  <r>
    <x v="193"/>
    <x v="0"/>
    <x v="105"/>
    <n v="2807114000"/>
    <n v="1123773000"/>
    <n v="828095000"/>
    <s v=" $-   "/>
    <x v="432"/>
    <x v="6"/>
    <x v="34"/>
  </r>
  <r>
    <x v="193"/>
    <x v="1"/>
    <x v="106"/>
    <n v="3024295000"/>
    <n v="1179405000"/>
    <n v="830789000"/>
    <s v=" $-   "/>
    <x v="433"/>
    <x v="6"/>
    <x v="34"/>
  </r>
  <r>
    <x v="193"/>
    <x v="2"/>
    <x v="107"/>
    <n v="3078658000"/>
    <n v="1231104000"/>
    <n v="818091000"/>
    <s v=" $-   "/>
    <x v="434"/>
    <x v="6"/>
    <x v="34"/>
  </r>
  <r>
    <x v="193"/>
    <x v="3"/>
    <x v="108"/>
    <n v="3038153000"/>
    <n v="1250320000"/>
    <n v="905648000"/>
    <s v=" $-   "/>
    <x v="435"/>
    <x v="6"/>
    <x v="34"/>
  </r>
  <r>
    <x v="194"/>
    <x v="0"/>
    <x v="29"/>
    <n v="8751654000"/>
    <n v="7338838000"/>
    <n v="627340000"/>
    <s v=" $-   "/>
    <x v="4"/>
    <x v="4"/>
    <x v="40"/>
  </r>
  <r>
    <x v="194"/>
    <x v="1"/>
    <x v="30"/>
    <n v="9316256000"/>
    <n v="7751273000"/>
    <n v="650948000"/>
    <s v=" $-   "/>
    <x v="4"/>
    <x v="4"/>
    <x v="40"/>
  </r>
  <r>
    <x v="194"/>
    <x v="2"/>
    <x v="22"/>
    <n v="9263863000"/>
    <n v="7455282000"/>
    <n v="743611000"/>
    <s v=" $-   "/>
    <x v="4"/>
    <x v="4"/>
    <x v="40"/>
  </r>
  <r>
    <x v="194"/>
    <x v="3"/>
    <x v="32"/>
    <n v="9523224000"/>
    <n v="7365049000"/>
    <n v="871974000"/>
    <s v=" $-   "/>
    <x v="4"/>
    <x v="4"/>
    <x v="40"/>
  </r>
  <r>
    <x v="195"/>
    <x v="0"/>
    <x v="109"/>
    <n v="5112000000"/>
    <n v="3385000000"/>
    <n v="914000000"/>
    <s v=" $-   "/>
    <x v="4"/>
    <x v="2"/>
    <x v="87"/>
  </r>
  <r>
    <x v="195"/>
    <x v="1"/>
    <x v="110"/>
    <n v="5012000000"/>
    <n v="3310000000"/>
    <n v="820000000"/>
    <s v=" $-   "/>
    <x v="4"/>
    <x v="2"/>
    <x v="87"/>
  </r>
  <r>
    <x v="195"/>
    <x v="2"/>
    <x v="111"/>
    <n v="5083000000"/>
    <n v="3348000000"/>
    <n v="976000000"/>
    <s v=" $-   "/>
    <x v="4"/>
    <x v="2"/>
    <x v="87"/>
  </r>
  <r>
    <x v="195"/>
    <x v="3"/>
    <x v="112"/>
    <n v="7467000000"/>
    <n v="5132000000"/>
    <n v="1186000000"/>
    <s v=" $-   "/>
    <x v="4"/>
    <x v="2"/>
    <x v="87"/>
  </r>
  <r>
    <x v="196"/>
    <x v="0"/>
    <x v="4"/>
    <n v="8939967000"/>
    <n v="6432454000"/>
    <n v="1873360000"/>
    <s v=" $-   "/>
    <x v="4"/>
    <x v="3"/>
    <x v="4"/>
  </r>
  <r>
    <x v="196"/>
    <x v="1"/>
    <x v="5"/>
    <n v="9560647000"/>
    <n v="6904633000"/>
    <n v="1978960000"/>
    <s v=" $-   "/>
    <x v="4"/>
    <x v="3"/>
    <x v="4"/>
  </r>
  <r>
    <x v="196"/>
    <x v="2"/>
    <x v="97"/>
    <n v="10371390000"/>
    <n v="7460075000"/>
    <n v="2196173000"/>
    <s v=" $-   "/>
    <x v="4"/>
    <x v="3"/>
    <x v="4"/>
  </r>
  <r>
    <x v="196"/>
    <x v="3"/>
    <x v="98"/>
    <n v="10629719000"/>
    <n v="7617460000"/>
    <n v="2243356000"/>
    <s v=" $-   "/>
    <x v="4"/>
    <x v="3"/>
    <x v="4"/>
  </r>
  <r>
    <x v="197"/>
    <x v="0"/>
    <x v="0"/>
    <n v="5059000000"/>
    <n v="1885000000"/>
    <n v="2101000000"/>
    <s v=" $-   "/>
    <x v="436"/>
    <x v="7"/>
    <x v="14"/>
  </r>
  <r>
    <x v="197"/>
    <x v="1"/>
    <x v="1"/>
    <n v="5166000000"/>
    <n v="1989000000"/>
    <n v="1968000000"/>
    <s v=" $-   "/>
    <x v="437"/>
    <x v="7"/>
    <x v="14"/>
  </r>
  <r>
    <x v="197"/>
    <x v="2"/>
    <x v="2"/>
    <n v="5354000000"/>
    <n v="2033000000"/>
    <n v="1920000000"/>
    <s v=" $-   "/>
    <x v="438"/>
    <x v="7"/>
    <x v="14"/>
  </r>
  <r>
    <x v="197"/>
    <x v="3"/>
    <x v="3"/>
    <n v="5387000000"/>
    <n v="2012000000"/>
    <n v="2011000000"/>
    <s v=" $-   "/>
    <x v="439"/>
    <x v="7"/>
    <x v="14"/>
  </r>
  <r>
    <x v="198"/>
    <x v="0"/>
    <x v="0"/>
    <n v="6644252000"/>
    <n v="3784370000"/>
    <n v="1703796000"/>
    <s v=" $-   "/>
    <x v="4"/>
    <x v="4"/>
    <x v="40"/>
  </r>
  <r>
    <x v="198"/>
    <x v="1"/>
    <x v="1"/>
    <n v="7146079000"/>
    <n v="3865231000"/>
    <n v="1924132000"/>
    <s v=" $-   "/>
    <x v="4"/>
    <x v="4"/>
    <x v="40"/>
  </r>
  <r>
    <x v="198"/>
    <x v="2"/>
    <x v="2"/>
    <n v="7421768000"/>
    <n v="4085602000"/>
    <n v="1898284000"/>
    <s v=" $-   "/>
    <x v="4"/>
    <x v="4"/>
    <x v="40"/>
  </r>
  <r>
    <x v="198"/>
    <x v="3"/>
    <x v="3"/>
    <n v="7386626000"/>
    <n v="4003951000"/>
    <n v="1969308000"/>
    <s v=" $-   "/>
    <x v="4"/>
    <x v="4"/>
    <x v="40"/>
  </r>
  <r>
    <x v="199"/>
    <x v="0"/>
    <x v="1"/>
    <n v="41313000000"/>
    <n v="32564000000"/>
    <s v=" $-   "/>
    <s v=" $-   "/>
    <x v="440"/>
    <x v="3"/>
    <x v="26"/>
  </r>
  <r>
    <x v="199"/>
    <x v="1"/>
    <x v="2"/>
    <n v="48500000000"/>
    <n v="38166000000"/>
    <s v=" $-   "/>
    <s v=" $-   "/>
    <x v="441"/>
    <x v="3"/>
    <x v="26"/>
  </r>
  <r>
    <x v="199"/>
    <x v="2"/>
    <x v="3"/>
    <n v="54289000000"/>
    <n v="44269000000"/>
    <s v=" $-   "/>
    <s v=" $-   "/>
    <x v="442"/>
    <x v="3"/>
    <x v="26"/>
  </r>
  <r>
    <x v="199"/>
    <x v="3"/>
    <x v="28"/>
    <n v="54379000000"/>
    <n v="45007000000"/>
    <s v=" $-   "/>
    <s v=" $-   "/>
    <x v="443"/>
    <x v="3"/>
    <x v="26"/>
  </r>
  <r>
    <x v="200"/>
    <x v="0"/>
    <x v="0"/>
    <n v="102874000000"/>
    <n v="52513000000"/>
    <n v="22389000000"/>
    <n v="5816000000"/>
    <x v="4"/>
    <x v="2"/>
    <x v="58"/>
  </r>
  <r>
    <x v="200"/>
    <x v="1"/>
    <x v="1"/>
    <n v="98367000000"/>
    <n v="49683000000"/>
    <n v="22629000000"/>
    <n v="5743000000"/>
    <x v="4"/>
    <x v="2"/>
    <x v="58"/>
  </r>
  <r>
    <x v="200"/>
    <x v="2"/>
    <x v="2"/>
    <n v="92793000000"/>
    <n v="46386000000"/>
    <n v="22438000000"/>
    <n v="5437000000"/>
    <x v="4"/>
    <x v="2"/>
    <x v="58"/>
  </r>
  <r>
    <x v="200"/>
    <x v="3"/>
    <x v="3"/>
    <n v="81741000000"/>
    <n v="41057000000"/>
    <n v="19748000000"/>
    <n v="5247000000"/>
    <x v="4"/>
    <x v="2"/>
    <x v="58"/>
  </r>
  <r>
    <x v="201"/>
    <x v="0"/>
    <x v="0"/>
    <n v="1293338000"/>
    <n v="594190000"/>
    <n v="354571000"/>
    <n v="82014000"/>
    <x v="4"/>
    <x v="3"/>
    <x v="5"/>
  </r>
  <r>
    <x v="201"/>
    <x v="1"/>
    <x v="1"/>
    <n v="1377058000"/>
    <n v="620940000"/>
    <n v="401353000"/>
    <n v="88003000"/>
    <x v="4"/>
    <x v="3"/>
    <x v="5"/>
  </r>
  <r>
    <x v="201"/>
    <x v="2"/>
    <x v="2"/>
    <n v="1485807000"/>
    <n v="669691000"/>
    <n v="457598000"/>
    <n v="98263000"/>
    <x v="4"/>
    <x v="3"/>
    <x v="5"/>
  </r>
  <r>
    <x v="201"/>
    <x v="3"/>
    <x v="3"/>
    <n v="1601892000"/>
    <n v="711622000"/>
    <n v="482465000"/>
    <n v="99681000"/>
    <x v="4"/>
    <x v="3"/>
    <x v="5"/>
  </r>
  <r>
    <x v="202"/>
    <x v="0"/>
    <x v="0"/>
    <n v="2821446000"/>
    <n v="1645912000"/>
    <n v="453535000"/>
    <n v="233713000"/>
    <x v="4"/>
    <x v="8"/>
    <x v="17"/>
  </r>
  <r>
    <x v="202"/>
    <x v="1"/>
    <x v="1"/>
    <n v="2952896000"/>
    <n v="1668691000"/>
    <n v="505877000"/>
    <n v="259838000"/>
    <x v="4"/>
    <x v="8"/>
    <x v="17"/>
  </r>
  <r>
    <x v="202"/>
    <x v="2"/>
    <x v="2"/>
    <n v="3088533000"/>
    <n v="1726383000"/>
    <n v="514891000"/>
    <n v="253640000"/>
    <x v="4"/>
    <x v="8"/>
    <x v="17"/>
  </r>
  <r>
    <x v="202"/>
    <x v="3"/>
    <x v="3"/>
    <n v="3023189000"/>
    <n v="1671590000"/>
    <n v="509557000"/>
    <n v="246101000"/>
    <x v="4"/>
    <x v="8"/>
    <x v="17"/>
  </r>
  <r>
    <x v="203"/>
    <x v="0"/>
    <x v="99"/>
    <n v="1421178000"/>
    <n v="509291000"/>
    <n v="397285000"/>
    <n v="276743000"/>
    <x v="4"/>
    <x v="3"/>
    <x v="88"/>
  </r>
  <r>
    <x v="203"/>
    <x v="1"/>
    <x v="100"/>
    <n v="1861358000"/>
    <n v="563648000"/>
    <n v="471921000"/>
    <n v="388055000"/>
    <x v="4"/>
    <x v="3"/>
    <x v="88"/>
  </r>
  <r>
    <x v="203"/>
    <x v="2"/>
    <x v="113"/>
    <n v="2219762000"/>
    <n v="670472000"/>
    <n v="522046000"/>
    <n v="401527000"/>
    <x v="4"/>
    <x v="3"/>
    <x v="88"/>
  </r>
  <r>
    <x v="203"/>
    <x v="3"/>
    <x v="114"/>
    <n v="2398373000"/>
    <n v="731925000"/>
    <n v="584491000"/>
    <n v="504415000"/>
    <x v="4"/>
    <x v="3"/>
    <x v="88"/>
  </r>
  <r>
    <x v="204"/>
    <x v="0"/>
    <x v="5"/>
    <n v="52708000000"/>
    <n v="21187000000"/>
    <n v="8088000000"/>
    <n v="10611000000"/>
    <x v="444"/>
    <x v="2"/>
    <x v="7"/>
  </r>
  <r>
    <x v="204"/>
    <x v="1"/>
    <x v="97"/>
    <n v="55870000000"/>
    <n v="20261000000"/>
    <n v="8136000000"/>
    <n v="11537000000"/>
    <x v="55"/>
    <x v="2"/>
    <x v="7"/>
  </r>
  <r>
    <x v="204"/>
    <x v="2"/>
    <x v="98"/>
    <n v="55355000000"/>
    <n v="20676000000"/>
    <n v="7930000000"/>
    <n v="12128000000"/>
    <x v="445"/>
    <x v="2"/>
    <x v="7"/>
  </r>
  <r>
    <x v="204"/>
    <x v="3"/>
    <x v="28"/>
    <n v="59387000000"/>
    <n v="23196000000"/>
    <n v="8397000000"/>
    <n v="12740000000"/>
    <x v="55"/>
    <x v="2"/>
    <x v="7"/>
  </r>
  <r>
    <x v="205"/>
    <x v="0"/>
    <x v="115"/>
    <n v="3946000000"/>
    <n v="527000000"/>
    <n v="1534000000"/>
    <n v="647000000"/>
    <x v="289"/>
    <x v="2"/>
    <x v="16"/>
  </r>
  <r>
    <x v="205"/>
    <x v="1"/>
    <x v="116"/>
    <n v="4243000000"/>
    <n v="603000000"/>
    <n v="1601000000"/>
    <n v="714000000"/>
    <x v="446"/>
    <x v="2"/>
    <x v="16"/>
  </r>
  <r>
    <x v="205"/>
    <x v="2"/>
    <x v="117"/>
    <n v="4192000000"/>
    <n v="695000000"/>
    <n v="1771000000"/>
    <n v="798000000"/>
    <x v="447"/>
    <x v="2"/>
    <x v="16"/>
  </r>
  <r>
    <x v="205"/>
    <x v="3"/>
    <x v="73"/>
    <n v="4694000000"/>
    <n v="730000000"/>
    <n v="1807000000"/>
    <n v="881000000"/>
    <x v="294"/>
    <x v="2"/>
    <x v="16"/>
  </r>
  <r>
    <x v="206"/>
    <x v="0"/>
    <x v="0"/>
    <n v="21852000000"/>
    <n v="15287000000"/>
    <n v="3303000000"/>
    <s v=" $-   "/>
    <x v="448"/>
    <x v="8"/>
    <x v="32"/>
  </r>
  <r>
    <x v="206"/>
    <x v="1"/>
    <x v="1"/>
    <n v="23483000000"/>
    <n v="16282000000"/>
    <n v="3557000000"/>
    <s v=" $-   "/>
    <x v="449"/>
    <x v="8"/>
    <x v="32"/>
  </r>
  <r>
    <x v="206"/>
    <x v="2"/>
    <x v="2"/>
    <n v="23617000000"/>
    <n v="16254000000"/>
    <n v="3494000000"/>
    <s v=" $-   "/>
    <x v="189"/>
    <x v="8"/>
    <x v="32"/>
  </r>
  <r>
    <x v="206"/>
    <x v="3"/>
    <x v="3"/>
    <n v="22365000000"/>
    <n v="15468000000"/>
    <n v="3219000000"/>
    <s v=" $-   "/>
    <x v="450"/>
    <x v="8"/>
    <x v="32"/>
  </r>
  <r>
    <x v="207"/>
    <x v="0"/>
    <x v="0"/>
    <n v="6956200000"/>
    <s v=" $-   "/>
    <n v="6279100000"/>
    <s v=" $-   "/>
    <x v="4"/>
    <x v="1"/>
    <x v="89"/>
  </r>
  <r>
    <x v="207"/>
    <x v="1"/>
    <x v="1"/>
    <n v="7122300000"/>
    <s v=" $-   "/>
    <n v="6463400000"/>
    <s v=" $-   "/>
    <x v="4"/>
    <x v="1"/>
    <x v="89"/>
  </r>
  <r>
    <x v="207"/>
    <x v="2"/>
    <x v="2"/>
    <n v="7537100000"/>
    <s v=" $-   "/>
    <n v="6748500000"/>
    <s v=" $-   "/>
    <x v="4"/>
    <x v="1"/>
    <x v="89"/>
  </r>
  <r>
    <x v="207"/>
    <x v="3"/>
    <x v="3"/>
    <n v="7613800000"/>
    <s v=" $-   "/>
    <n v="6742700000"/>
    <s v=" $-   "/>
    <x v="4"/>
    <x v="1"/>
    <x v="89"/>
  </r>
  <r>
    <x v="208"/>
    <x v="0"/>
    <x v="0"/>
    <n v="3003955000"/>
    <n v="1277113000"/>
    <n v="850371000"/>
    <s v=" $-   "/>
    <x v="451"/>
    <x v="7"/>
    <x v="14"/>
  </r>
  <r>
    <x v="208"/>
    <x v="1"/>
    <x v="1"/>
    <n v="3024623000"/>
    <n v="1288878000"/>
    <n v="924031000"/>
    <s v=" $-   "/>
    <x v="452"/>
    <x v="7"/>
    <x v="14"/>
  </r>
  <r>
    <x v="208"/>
    <x v="2"/>
    <x v="2"/>
    <n v="3117693000"/>
    <n v="1344636000"/>
    <n v="869572000"/>
    <s v=" $-   "/>
    <x v="453"/>
    <x v="7"/>
    <x v="14"/>
  </r>
  <r>
    <x v="208"/>
    <x v="3"/>
    <x v="3"/>
    <n v="3007976000"/>
    <n v="1290025000"/>
    <n v="844960000"/>
    <s v=" $-   "/>
    <x v="454"/>
    <x v="7"/>
    <x v="14"/>
  </r>
  <r>
    <x v="209"/>
    <x v="0"/>
    <x v="1"/>
    <n v="2265100000"/>
    <n v="670900000"/>
    <n v="574000000"/>
    <n v="167700000"/>
    <x v="4"/>
    <x v="3"/>
    <x v="5"/>
  </r>
  <r>
    <x v="209"/>
    <x v="1"/>
    <x v="2"/>
    <n v="2131700000"/>
    <n v="717900000"/>
    <n v="691000000"/>
    <n v="178000000"/>
    <x v="4"/>
    <x v="3"/>
    <x v="5"/>
  </r>
  <r>
    <x v="209"/>
    <x v="2"/>
    <x v="3"/>
    <n v="2384400000"/>
    <n v="806500000"/>
    <n v="640500000"/>
    <n v="197400000"/>
    <x v="4"/>
    <x v="3"/>
    <x v="5"/>
  </r>
  <r>
    <x v="209"/>
    <x v="3"/>
    <x v="28"/>
    <n v="2704400000"/>
    <n v="814300000"/>
    <n v="705300000"/>
    <n v="239600000"/>
    <x v="4"/>
    <x v="3"/>
    <x v="5"/>
  </r>
  <r>
    <x v="210"/>
    <x v="0"/>
    <x v="1"/>
    <n v="14135000000"/>
    <n v="8554000000"/>
    <n v="2815000000"/>
    <s v=" $-   "/>
    <x v="455"/>
    <x v="0"/>
    <x v="52"/>
  </r>
  <r>
    <x v="210"/>
    <x v="1"/>
    <x v="2"/>
    <n v="14484000000"/>
    <n v="8673000000"/>
    <n v="2678000000"/>
    <s v=" $-   "/>
    <x v="456"/>
    <x v="0"/>
    <x v="52"/>
  </r>
  <r>
    <x v="210"/>
    <x v="2"/>
    <x v="3"/>
    <n v="13405000000"/>
    <n v="7888000000"/>
    <n v="2417000000"/>
    <s v=" $-   "/>
    <x v="80"/>
    <x v="0"/>
    <x v="52"/>
  </r>
  <r>
    <x v="210"/>
    <x v="3"/>
    <x v="28"/>
    <n v="13599000000"/>
    <n v="7896000000"/>
    <n v="2415000000"/>
    <s v=" $-   "/>
    <x v="457"/>
    <x v="0"/>
    <x v="52"/>
  </r>
  <r>
    <x v="211"/>
    <x v="0"/>
    <x v="0"/>
    <n v="4050400000"/>
    <s v=" $-   "/>
    <n v="3207800000"/>
    <s v=" $-   "/>
    <x v="4"/>
    <x v="6"/>
    <x v="22"/>
  </r>
  <r>
    <x v="211"/>
    <x v="1"/>
    <x v="1"/>
    <n v="4644600000"/>
    <s v=" $-   "/>
    <n v="3524400000"/>
    <s v=" $-   "/>
    <x v="4"/>
    <x v="6"/>
    <x v="22"/>
  </r>
  <r>
    <x v="211"/>
    <x v="2"/>
    <x v="2"/>
    <n v="5147100000"/>
    <s v=" $-   "/>
    <n v="3870200000"/>
    <s v=" $-   "/>
    <x v="4"/>
    <x v="6"/>
    <x v="22"/>
  </r>
  <r>
    <x v="211"/>
    <x v="3"/>
    <x v="3"/>
    <n v="5122900000"/>
    <s v=" $-   "/>
    <n v="3764500000"/>
    <s v=" $-   "/>
    <x v="4"/>
    <x v="6"/>
    <x v="22"/>
  </r>
  <r>
    <x v="212"/>
    <x v="0"/>
    <x v="0"/>
    <n v="5054980000"/>
    <n v="3230857000"/>
    <n v="1064757000"/>
    <s v=" $-   "/>
    <x v="458"/>
    <x v="0"/>
    <x v="90"/>
  </r>
  <r>
    <x v="212"/>
    <x v="1"/>
    <x v="1"/>
    <n v="5584571000"/>
    <n v="3570801000"/>
    <n v="1183682000"/>
    <s v=" $-   "/>
    <x v="459"/>
    <x v="0"/>
    <x v="90"/>
  </r>
  <r>
    <x v="212"/>
    <x v="2"/>
    <x v="2"/>
    <n v="6165441000"/>
    <n v="3898403000"/>
    <n v="1341000000"/>
    <s v=" $-   "/>
    <x v="460"/>
    <x v="0"/>
    <x v="90"/>
  </r>
  <r>
    <x v="212"/>
    <x v="3"/>
    <x v="3"/>
    <n v="6187646000"/>
    <n v="3665578000"/>
    <n v="1466761000"/>
    <s v=" $-   "/>
    <x v="461"/>
    <x v="0"/>
    <x v="90"/>
  </r>
  <r>
    <x v="213"/>
    <x v="0"/>
    <x v="118"/>
    <n v="11818376000"/>
    <n v="9976057000"/>
    <n v="1173340000"/>
    <s v=" $-   "/>
    <x v="4"/>
    <x v="0"/>
    <x v="53"/>
  </r>
  <r>
    <x v="213"/>
    <x v="1"/>
    <x v="119"/>
    <n v="12695157000"/>
    <n v="10621373000"/>
    <n v="1545716000"/>
    <s v=" $-   "/>
    <x v="4"/>
    <x v="0"/>
    <x v="53"/>
  </r>
  <r>
    <x v="213"/>
    <x v="2"/>
    <x v="120"/>
    <n v="12114832000"/>
    <n v="10146494000"/>
    <n v="1522811000"/>
    <s v=" $-   "/>
    <x v="4"/>
    <x v="0"/>
    <x v="53"/>
  </r>
  <r>
    <x v="213"/>
    <x v="3"/>
    <x v="15"/>
    <n v="10964157000"/>
    <n v="9196326000"/>
    <n v="1429233000"/>
    <s v=" $-   "/>
    <x v="4"/>
    <x v="0"/>
    <x v="53"/>
  </r>
  <r>
    <x v="214"/>
    <x v="0"/>
    <x v="0"/>
    <n v="4365400000"/>
    <n v="1656600000"/>
    <n v="1252300000"/>
    <n v="1101600000"/>
    <x v="4"/>
    <x v="2"/>
    <x v="57"/>
  </r>
  <r>
    <x v="214"/>
    <x v="1"/>
    <x v="1"/>
    <n v="4669100000"/>
    <n v="1727700000"/>
    <n v="1293200000"/>
    <n v="1043200000"/>
    <x v="4"/>
    <x v="2"/>
    <x v="57"/>
  </r>
  <r>
    <x v="214"/>
    <x v="2"/>
    <x v="2"/>
    <n v="4627100000"/>
    <n v="1768900000"/>
    <n v="1254700000"/>
    <n v="1006200000"/>
    <x v="4"/>
    <x v="2"/>
    <x v="57"/>
  </r>
  <r>
    <x v="214"/>
    <x v="3"/>
    <x v="3"/>
    <n v="4857800000"/>
    <n v="1779200000"/>
    <n v="1172700000"/>
    <n v="994500000"/>
    <x v="4"/>
    <x v="2"/>
    <x v="57"/>
  </r>
  <r>
    <x v="215"/>
    <x v="0"/>
    <x v="0"/>
    <n v="93646000000"/>
    <s v=" $-   "/>
    <n v="64729000000"/>
    <s v=" $-   "/>
    <x v="462"/>
    <x v="6"/>
    <x v="35"/>
  </r>
  <r>
    <x v="215"/>
    <x v="1"/>
    <x v="1"/>
    <n v="97142000000"/>
    <s v=" $-   "/>
    <n v="70467000000"/>
    <s v=" $-   "/>
    <x v="463"/>
    <x v="6"/>
    <x v="35"/>
  </r>
  <r>
    <x v="215"/>
    <x v="2"/>
    <x v="2"/>
    <n v="91973000000"/>
    <s v=" $-   "/>
    <n v="61274000000"/>
    <s v=" $-   "/>
    <x v="464"/>
    <x v="6"/>
    <x v="35"/>
  </r>
  <r>
    <x v="215"/>
    <x v="3"/>
    <x v="3"/>
    <n v="89716000000"/>
    <s v=" $-   "/>
    <n v="59014000000"/>
    <s v=" $-   "/>
    <x v="465"/>
    <x v="6"/>
    <x v="35"/>
  </r>
  <r>
    <x v="216"/>
    <x v="0"/>
    <x v="92"/>
    <n v="12134000000"/>
    <n v="7432000000"/>
    <n v="3357000000"/>
    <s v=" $-   "/>
    <x v="4"/>
    <x v="1"/>
    <x v="91"/>
  </r>
  <r>
    <x v="216"/>
    <x v="1"/>
    <x v="46"/>
    <n v="12540000000"/>
    <n v="7737000000"/>
    <n v="3453000000"/>
    <s v=" $-   "/>
    <x v="4"/>
    <x v="1"/>
    <x v="91"/>
  </r>
  <r>
    <x v="216"/>
    <x v="2"/>
    <x v="26"/>
    <n v="13506000000"/>
    <n v="8406000000"/>
    <n v="3777000000"/>
    <s v=" $-   "/>
    <x v="4"/>
    <x v="1"/>
    <x v="91"/>
  </r>
  <r>
    <x v="216"/>
    <x v="3"/>
    <x v="47"/>
    <n v="14437000000"/>
    <n v="9168000000"/>
    <n v="4168000000"/>
    <s v=" $-   "/>
    <x v="4"/>
    <x v="1"/>
    <x v="91"/>
  </r>
  <r>
    <x v="217"/>
    <x v="0"/>
    <x v="4"/>
    <n v="14197000000"/>
    <n v="8763000000"/>
    <n v="3872000000"/>
    <s v=" $-   "/>
    <x v="4"/>
    <x v="4"/>
    <x v="40"/>
  </r>
  <r>
    <x v="217"/>
    <x v="1"/>
    <x v="5"/>
    <n v="14792000000"/>
    <n v="8689000000"/>
    <n v="3266000000"/>
    <s v=" $-   "/>
    <x v="4"/>
    <x v="4"/>
    <x v="40"/>
  </r>
  <r>
    <x v="217"/>
    <x v="2"/>
    <x v="6"/>
    <n v="14580000000"/>
    <n v="9517000000"/>
    <n v="4039000000"/>
    <s v=" $-   "/>
    <x v="4"/>
    <x v="4"/>
    <x v="40"/>
  </r>
  <r>
    <x v="217"/>
    <x v="3"/>
    <x v="7"/>
    <n v="13525000000"/>
    <n v="8844000000"/>
    <n v="3590000000"/>
    <s v=" $-   "/>
    <x v="4"/>
    <x v="4"/>
    <x v="40"/>
  </r>
  <r>
    <x v="218"/>
    <x v="0"/>
    <x v="12"/>
    <n v="1287577000"/>
    <n v="1073447000"/>
    <n v="174085000"/>
    <s v=" $-   "/>
    <x v="466"/>
    <x v="6"/>
    <x v="35"/>
  </r>
  <r>
    <x v="218"/>
    <x v="1"/>
    <x v="13"/>
    <n v="1463767000"/>
    <n v="1200308000"/>
    <n v="194491000"/>
    <s v=" $-   "/>
    <x v="467"/>
    <x v="6"/>
    <x v="35"/>
  </r>
  <r>
    <x v="218"/>
    <x v="2"/>
    <x v="14"/>
    <n v="1627413000"/>
    <n v="1354969000"/>
    <n v="207519000"/>
    <s v=" $-   "/>
    <x v="468"/>
    <x v="6"/>
    <x v="35"/>
  </r>
  <r>
    <x v="218"/>
    <x v="3"/>
    <x v="15"/>
    <n v="1822114000"/>
    <n v="1524907000"/>
    <n v="224088000"/>
    <s v=" $-   "/>
    <x v="469"/>
    <x v="6"/>
    <x v="35"/>
  </r>
  <r>
    <x v="219"/>
    <x v="0"/>
    <x v="0"/>
    <n v="793373000"/>
    <n v="206974000"/>
    <n v="123524000"/>
    <s v=" $-   "/>
    <x v="470"/>
    <x v="7"/>
    <x v="14"/>
  </r>
  <r>
    <x v="219"/>
    <x v="1"/>
    <x v="1"/>
    <n v="861527000"/>
    <n v="221498000"/>
    <n v="127470000"/>
    <s v=" $-   "/>
    <x v="471"/>
    <x v="7"/>
    <x v="14"/>
  </r>
  <r>
    <x v="219"/>
    <x v="2"/>
    <x v="2"/>
    <n v="993897000"/>
    <n v="258617000"/>
    <n v="122201000"/>
    <s v=" $-   "/>
    <x v="472"/>
    <x v="7"/>
    <x v="14"/>
  </r>
  <r>
    <x v="219"/>
    <x v="3"/>
    <x v="3"/>
    <n v="1166769000"/>
    <n v="304477000"/>
    <n v="122735000"/>
    <s v=" $-   "/>
    <x v="473"/>
    <x v="7"/>
    <x v="14"/>
  </r>
  <r>
    <x v="220"/>
    <x v="0"/>
    <x v="52"/>
    <n v="2842781000"/>
    <n v="1237452000"/>
    <n v="387812000"/>
    <n v="487832000"/>
    <x v="4"/>
    <x v="2"/>
    <x v="20"/>
  </r>
  <r>
    <x v="220"/>
    <x v="1"/>
    <x v="53"/>
    <n v="2929408000"/>
    <n v="1232962000"/>
    <n v="384907000"/>
    <n v="539469000"/>
    <x v="4"/>
    <x v="2"/>
    <x v="20"/>
  </r>
  <r>
    <x v="220"/>
    <x v="2"/>
    <x v="54"/>
    <n v="2814049000"/>
    <n v="1215229000"/>
    <n v="406864000"/>
    <n v="530616000"/>
    <x v="4"/>
    <x v="2"/>
    <x v="20"/>
  </r>
  <r>
    <x v="220"/>
    <x v="3"/>
    <x v="55"/>
    <n v="2984493000"/>
    <n v="1163391000"/>
    <n v="379399000"/>
    <n v="481258000"/>
    <x v="4"/>
    <x v="2"/>
    <x v="20"/>
  </r>
  <r>
    <x v="221"/>
    <x v="0"/>
    <x v="1"/>
    <n v="19561000000"/>
    <n v="12952000000"/>
    <n v="3706000000"/>
    <s v=" $-   "/>
    <x v="4"/>
    <x v="4"/>
    <x v="47"/>
  </r>
  <r>
    <x v="221"/>
    <x v="1"/>
    <x v="2"/>
    <n v="19724000000"/>
    <n v="13041000000"/>
    <n v="4162000000"/>
    <s v=" $-   "/>
    <x v="4"/>
    <x v="4"/>
    <x v="47"/>
  </r>
  <r>
    <x v="221"/>
    <x v="2"/>
    <x v="3"/>
    <n v="18591000000"/>
    <n v="11967000000"/>
    <n v="5011000000"/>
    <s v=" $-   "/>
    <x v="4"/>
    <x v="4"/>
    <x v="47"/>
  </r>
  <r>
    <x v="221"/>
    <x v="3"/>
    <x v="28"/>
    <n v="18202000000"/>
    <n v="11551000000"/>
    <n v="3334000000"/>
    <s v=" $-   "/>
    <x v="4"/>
    <x v="4"/>
    <x v="47"/>
  </r>
  <r>
    <x v="222"/>
    <x v="0"/>
    <x v="1"/>
    <n v="14070000000"/>
    <n v="7365000000"/>
    <n v="1007000000"/>
    <s v=" $-   "/>
    <x v="474"/>
    <x v="9"/>
    <x v="92"/>
  </r>
  <r>
    <x v="222"/>
    <x v="1"/>
    <x v="2"/>
    <n v="16226000000"/>
    <n v="8435000000"/>
    <n v="1029000000"/>
    <s v=" $-   "/>
    <x v="475"/>
    <x v="9"/>
    <x v="92"/>
  </r>
  <r>
    <x v="222"/>
    <x v="2"/>
    <x v="3"/>
    <n v="14403000000"/>
    <n v="6452000000"/>
    <n v="1126000000"/>
    <s v=" $-   "/>
    <x v="476"/>
    <x v="9"/>
    <x v="92"/>
  </r>
  <r>
    <x v="222"/>
    <x v="3"/>
    <x v="28"/>
    <n v="13058000000"/>
    <n v="5801000000"/>
    <n v="1089000000"/>
    <s v=" $-   "/>
    <x v="477"/>
    <x v="9"/>
    <x v="92"/>
  </r>
  <r>
    <x v="223"/>
    <x v="0"/>
    <x v="121"/>
    <n v="10962818000"/>
    <n v="9498456000"/>
    <n v="731767000"/>
    <s v=" $-   "/>
    <x v="4"/>
    <x v="1"/>
    <x v="25"/>
  </r>
  <r>
    <x v="223"/>
    <x v="1"/>
    <x v="122"/>
    <n v="12574299000"/>
    <n v="10925598000"/>
    <n v="819048000"/>
    <s v=" $-   "/>
    <x v="4"/>
    <x v="1"/>
    <x v="25"/>
  </r>
  <r>
    <x v="223"/>
    <x v="2"/>
    <x v="43"/>
    <n v="14268716000"/>
    <n v="12381189000"/>
    <n v="890431000"/>
    <s v=" $-   "/>
    <x v="4"/>
    <x v="1"/>
    <x v="25"/>
  </r>
  <r>
    <x v="223"/>
    <x v="3"/>
    <x v="123"/>
    <n v="15149675000"/>
    <n v="13130915000"/>
    <n v="959899000"/>
    <s v=" $-   "/>
    <x v="4"/>
    <x v="1"/>
    <x v="25"/>
  </r>
  <r>
    <x v="224"/>
    <x v="0"/>
    <x v="0"/>
    <n v="48017000000"/>
    <n v="19053000000"/>
    <n v="18185000000"/>
    <s v=" $-   "/>
    <x v="4"/>
    <x v="4"/>
    <x v="69"/>
  </r>
  <r>
    <x v="224"/>
    <x v="1"/>
    <x v="1"/>
    <n v="46854000000"/>
    <n v="18421000000"/>
    <n v="18205000000"/>
    <s v=" $-   "/>
    <x v="4"/>
    <x v="4"/>
    <x v="69"/>
  </r>
  <r>
    <x v="224"/>
    <x v="2"/>
    <x v="2"/>
    <n v="45998000000"/>
    <n v="17889000000"/>
    <n v="18401000000"/>
    <s v=" $-   "/>
    <x v="4"/>
    <x v="4"/>
    <x v="69"/>
  </r>
  <r>
    <x v="224"/>
    <x v="3"/>
    <x v="3"/>
    <n v="44294000000"/>
    <n v="17482000000"/>
    <n v="18084000000"/>
    <s v=" $-   "/>
    <x v="4"/>
    <x v="4"/>
    <x v="69"/>
  </r>
  <r>
    <x v="225"/>
    <x v="0"/>
    <x v="124"/>
    <n v="2181732000"/>
    <n v="875166000"/>
    <n v="621536000"/>
    <s v=" $-   "/>
    <x v="478"/>
    <x v="1"/>
    <x v="82"/>
  </r>
  <r>
    <x v="225"/>
    <x v="1"/>
    <x v="125"/>
    <n v="3310800000"/>
    <n v="1294700000"/>
    <n v="926900000"/>
    <s v=" $-   "/>
    <x v="479"/>
    <x v="1"/>
    <x v="82"/>
  </r>
  <r>
    <x v="225"/>
    <x v="2"/>
    <x v="126"/>
    <n v="4371500000"/>
    <n v="1723800000"/>
    <n v="1251500000"/>
    <s v=" $-   "/>
    <x v="480"/>
    <x v="1"/>
    <x v="82"/>
  </r>
  <r>
    <x v="225"/>
    <x v="3"/>
    <x v="127"/>
    <n v="4712100000"/>
    <n v="1914900000"/>
    <n v="1428000000"/>
    <s v=" $-   "/>
    <x v="481"/>
    <x v="1"/>
    <x v="82"/>
  </r>
  <r>
    <x v="226"/>
    <x v="0"/>
    <x v="92"/>
    <n v="96619000000"/>
    <n v="76726000000"/>
    <n v="15477000000"/>
    <s v=" $-   "/>
    <x v="482"/>
    <x v="4"/>
    <x v="93"/>
  </r>
  <r>
    <x v="226"/>
    <x v="1"/>
    <x v="46"/>
    <n v="98375000000"/>
    <n v="78138000000"/>
    <n v="15809000000"/>
    <s v=" $-   "/>
    <x v="483"/>
    <x v="4"/>
    <x v="93"/>
  </r>
  <r>
    <x v="226"/>
    <x v="2"/>
    <x v="26"/>
    <n v="108465000000"/>
    <n v="85512000000"/>
    <n v="17868000000"/>
    <s v=" $-   "/>
    <x v="484"/>
    <x v="4"/>
    <x v="93"/>
  </r>
  <r>
    <x v="226"/>
    <x v="3"/>
    <x v="47"/>
    <n v="109830000000"/>
    <n v="85496000000"/>
    <n v="18669000000"/>
    <s v=" $-   "/>
    <x v="485"/>
    <x v="4"/>
    <x v="93"/>
  </r>
  <r>
    <x v="227"/>
    <x v="0"/>
    <x v="92"/>
    <n v="19279000000"/>
    <n v="12289000000"/>
    <n v="4267000000"/>
    <s v=" $-   "/>
    <x v="486"/>
    <x v="1"/>
    <x v="64"/>
  </r>
  <r>
    <x v="227"/>
    <x v="1"/>
    <x v="46"/>
    <n v="19031000000"/>
    <n v="12087000000"/>
    <n v="4313000000"/>
    <s v=" $-   "/>
    <x v="487"/>
    <x v="1"/>
    <x v="64"/>
  </r>
  <r>
    <x v="227"/>
    <x v="2"/>
    <x v="26"/>
    <n v="19023000000"/>
    <n v="12098000000"/>
    <n v="4350000000"/>
    <s v=" $-   "/>
    <x v="488"/>
    <x v="1"/>
    <x v="64"/>
  </r>
  <r>
    <x v="227"/>
    <x v="3"/>
    <x v="47"/>
    <n v="19204000000"/>
    <n v="12265000000"/>
    <n v="4452000000"/>
    <s v=" $-   "/>
    <x v="489"/>
    <x v="1"/>
    <x v="64"/>
  </r>
  <r>
    <x v="228"/>
    <x v="0"/>
    <x v="1"/>
    <n v="2369300000"/>
    <n v="805300000"/>
    <n v="602100000"/>
    <s v=" $-   "/>
    <x v="490"/>
    <x v="0"/>
    <x v="59"/>
  </r>
  <r>
    <x v="228"/>
    <x v="1"/>
    <x v="2"/>
    <n v="2577100000"/>
    <n v="877900000"/>
    <n v="632000000"/>
    <s v=" $-   "/>
    <x v="491"/>
    <x v="0"/>
    <x v="59"/>
  </r>
  <r>
    <x v="228"/>
    <x v="2"/>
    <x v="3"/>
    <n v="2418800000"/>
    <n v="759200000"/>
    <n v="571200000"/>
    <s v=" $-   "/>
    <x v="492"/>
    <x v="0"/>
    <x v="59"/>
  </r>
  <r>
    <x v="228"/>
    <x v="3"/>
    <x v="28"/>
    <n v="2334200000"/>
    <n v="691100000"/>
    <n v="519600000"/>
    <s v=" $-   "/>
    <x v="493"/>
    <x v="0"/>
    <x v="59"/>
  </r>
  <r>
    <x v="229"/>
    <x v="0"/>
    <x v="92"/>
    <n v="10459000000"/>
    <n v="6073000000"/>
    <n v="2720000000"/>
    <s v=" $-   "/>
    <x v="4"/>
    <x v="1"/>
    <x v="74"/>
  </r>
  <r>
    <x v="229"/>
    <x v="1"/>
    <x v="46"/>
    <n v="10773000000"/>
    <n v="6344000000"/>
    <n v="2686000000"/>
    <s v=" $-   "/>
    <x v="4"/>
    <x v="1"/>
    <x v="74"/>
  </r>
  <r>
    <x v="229"/>
    <x v="2"/>
    <x v="26"/>
    <n v="11454000000"/>
    <n v="6646000000"/>
    <n v="2855000000"/>
    <s v=" $-   "/>
    <x v="4"/>
    <x v="1"/>
    <x v="74"/>
  </r>
  <r>
    <x v="229"/>
    <x v="3"/>
    <x v="47"/>
    <n v="12154000000"/>
    <n v="6950000000"/>
    <n v="3012000000"/>
    <s v=" $-   "/>
    <x v="4"/>
    <x v="1"/>
    <x v="74"/>
  </r>
  <r>
    <x v="230"/>
    <x v="0"/>
    <x v="0"/>
    <n v="3414500000"/>
    <n v="2718900000"/>
    <n v="346100000"/>
    <s v=" $-   "/>
    <x v="494"/>
    <x v="0"/>
    <x v="53"/>
  </r>
  <r>
    <x v="230"/>
    <x v="1"/>
    <x v="1"/>
    <n v="3477200000"/>
    <n v="2767300000"/>
    <n v="346900000"/>
    <s v=" $-   "/>
    <x v="495"/>
    <x v="0"/>
    <x v="53"/>
  </r>
  <r>
    <x v="230"/>
    <x v="2"/>
    <x v="2"/>
    <n v="3782300000"/>
    <n v="2991900000"/>
    <n v="439200000"/>
    <s v=" $-   "/>
    <x v="496"/>
    <x v="0"/>
    <x v="53"/>
  </r>
  <r>
    <x v="230"/>
    <x v="3"/>
    <x v="3"/>
    <n v="3917200000"/>
    <n v="2994000000"/>
    <n v="411800000"/>
    <s v=" $-   "/>
    <x v="497"/>
    <x v="0"/>
    <x v="53"/>
  </r>
  <r>
    <x v="231"/>
    <x v="0"/>
    <x v="56"/>
    <n v="5935095000"/>
    <n v="4920664000"/>
    <n v="328595000"/>
    <s v=" $-   "/>
    <x v="4"/>
    <x v="1"/>
    <x v="66"/>
  </r>
  <r>
    <x v="231"/>
    <x v="1"/>
    <x v="57"/>
    <n v="7779812000"/>
    <n v="6336272000"/>
    <n v="521502000"/>
    <s v=" $-   "/>
    <x v="4"/>
    <x v="1"/>
    <x v="66"/>
  </r>
  <r>
    <x v="231"/>
    <x v="2"/>
    <x v="58"/>
    <n v="9474008000"/>
    <n v="7757571000"/>
    <n v="630421000"/>
    <s v=" $-   "/>
    <x v="4"/>
    <x v="1"/>
    <x v="66"/>
  </r>
  <r>
    <x v="231"/>
    <x v="3"/>
    <x v="59"/>
    <n v="10949999000"/>
    <n v="8923519000"/>
    <n v="764117000"/>
    <s v=" $-   "/>
    <x v="4"/>
    <x v="1"/>
    <x v="66"/>
  </r>
  <r>
    <x v="232"/>
    <x v="0"/>
    <x v="0"/>
    <n v="5671400000"/>
    <n v="3421700000"/>
    <n v="1114600000"/>
    <s v=" $-   "/>
    <x v="498"/>
    <x v="3"/>
    <x v="65"/>
  </r>
  <r>
    <x v="232"/>
    <x v="1"/>
    <x v="1"/>
    <n v="5808300000"/>
    <n v="3585100000"/>
    <n v="1128800000"/>
    <s v=" $-   "/>
    <x v="499"/>
    <x v="3"/>
    <x v="65"/>
  </r>
  <r>
    <x v="232"/>
    <x v="2"/>
    <x v="2"/>
    <n v="6011600000"/>
    <n v="3808500000"/>
    <n v="1198200000"/>
    <s v=" $-   "/>
    <x v="500"/>
    <x v="3"/>
    <x v="65"/>
  </r>
  <r>
    <x v="232"/>
    <x v="3"/>
    <x v="3"/>
    <n v="8680100000"/>
    <n v="5776800000"/>
    <n v="1622000000"/>
    <s v=" $-   "/>
    <x v="501"/>
    <x v="3"/>
    <x v="65"/>
  </r>
  <r>
    <x v="233"/>
    <x v="0"/>
    <x v="0"/>
    <n v="4122930000"/>
    <n v="2398790000"/>
    <n v="1219343000"/>
    <s v=" $-   "/>
    <x v="502"/>
    <x v="1"/>
    <x v="94"/>
  </r>
  <r>
    <x v="233"/>
    <x v="1"/>
    <x v="1"/>
    <n v="5062528000"/>
    <n v="2987126000"/>
    <n v="1454080000"/>
    <s v=" $-   "/>
    <x v="503"/>
    <x v="1"/>
    <x v="94"/>
  </r>
  <r>
    <x v="233"/>
    <x v="2"/>
    <x v="2"/>
    <n v="6740064000"/>
    <n v="4088151000"/>
    <n v="1866520000"/>
    <s v=" $-   "/>
    <x v="504"/>
    <x v="1"/>
    <x v="94"/>
  </r>
  <r>
    <x v="233"/>
    <x v="3"/>
    <x v="3"/>
    <n v="7192633000"/>
    <n v="4359104000"/>
    <n v="1987271000"/>
    <s v=" $-   "/>
    <x v="505"/>
    <x v="1"/>
    <x v="94"/>
  </r>
  <r>
    <x v="234"/>
    <x v="0"/>
    <x v="0"/>
    <n v="13107000000"/>
    <n v="11799000000"/>
    <s v=" $-   "/>
    <s v=" $-   "/>
    <x v="4"/>
    <x v="0"/>
    <x v="53"/>
  </r>
  <r>
    <x v="234"/>
    <x v="1"/>
    <x v="1"/>
    <n v="11420000000"/>
    <n v="10303000000"/>
    <s v=" $-   "/>
    <s v=" $-   "/>
    <x v="4"/>
    <x v="0"/>
    <x v="53"/>
  </r>
  <r>
    <x v="234"/>
    <x v="2"/>
    <x v="2"/>
    <n v="10986000000"/>
    <n v="9974000000"/>
    <s v=" $-   "/>
    <s v=" $-   "/>
    <x v="4"/>
    <x v="0"/>
    <x v="53"/>
  </r>
  <r>
    <x v="234"/>
    <x v="3"/>
    <x v="3"/>
    <n v="10466000000"/>
    <n v="9576000000"/>
    <s v=" $-   "/>
    <s v=" $-   "/>
    <x v="4"/>
    <x v="0"/>
    <x v="53"/>
  </r>
  <r>
    <x v="235"/>
    <x v="0"/>
    <x v="52"/>
    <n v="1282236000"/>
    <n v="322516000"/>
    <n v="151382000"/>
    <n v="235184000"/>
    <x v="4"/>
    <x v="2"/>
    <x v="7"/>
  </r>
  <r>
    <x v="235"/>
    <x v="1"/>
    <x v="128"/>
    <n v="1388386000"/>
    <n v="338580000"/>
    <n v="159642000"/>
    <n v="250434000"/>
    <x v="4"/>
    <x v="2"/>
    <x v="7"/>
  </r>
  <r>
    <x v="235"/>
    <x v="2"/>
    <x v="129"/>
    <n v="1475139000"/>
    <n v="355727000"/>
    <n v="169952000"/>
    <n v="266761000"/>
    <x v="4"/>
    <x v="2"/>
    <x v="7"/>
  </r>
  <r>
    <x v="235"/>
    <x v="3"/>
    <x v="130"/>
    <n v="1423936000"/>
    <n v="343801000"/>
    <n v="170120000"/>
    <n v="276462000"/>
    <x v="4"/>
    <x v="2"/>
    <x v="7"/>
  </r>
  <r>
    <x v="236"/>
    <x v="0"/>
    <x v="0"/>
    <n v="22603400000"/>
    <n v="4796500000"/>
    <n v="6839500000"/>
    <n v="5278100000"/>
    <x v="4"/>
    <x v="3"/>
    <x v="3"/>
  </r>
  <r>
    <x v="236"/>
    <x v="1"/>
    <x v="1"/>
    <n v="23113100000"/>
    <n v="4908100000"/>
    <n v="6606700000"/>
    <n v="5531300000"/>
    <x v="4"/>
    <x v="3"/>
    <x v="3"/>
  </r>
  <r>
    <x v="236"/>
    <x v="2"/>
    <x v="2"/>
    <n v="19615600000"/>
    <n v="4932500000"/>
    <n v="6280300000"/>
    <n v="4733600000"/>
    <x v="4"/>
    <x v="3"/>
    <x v="3"/>
  </r>
  <r>
    <x v="236"/>
    <x v="3"/>
    <x v="3"/>
    <n v="19958700000"/>
    <n v="5037200000"/>
    <n v="6432400000"/>
    <n v="4796400000"/>
    <x v="4"/>
    <x v="3"/>
    <x v="3"/>
  </r>
  <r>
    <x v="237"/>
    <x v="0"/>
    <x v="1"/>
    <n v="45358000000"/>
    <n v="41171000000"/>
    <n v="-318000000"/>
    <s v=" $-   "/>
    <x v="4"/>
    <x v="0"/>
    <x v="30"/>
  </r>
  <r>
    <x v="237"/>
    <x v="1"/>
    <x v="2"/>
    <n v="39946000000"/>
    <n v="35263000000"/>
    <n v="-329000000"/>
    <s v=" $-   "/>
    <x v="4"/>
    <x v="0"/>
    <x v="30"/>
  </r>
  <r>
    <x v="237"/>
    <x v="2"/>
    <x v="3"/>
    <n v="40536000000"/>
    <n v="36044000000"/>
    <n v="-220000000"/>
    <s v=" $-   "/>
    <x v="4"/>
    <x v="0"/>
    <x v="30"/>
  </r>
  <r>
    <x v="237"/>
    <x v="3"/>
    <x v="28"/>
    <n v="47248000000"/>
    <n v="42186000000"/>
    <n v="-487000000"/>
    <s v=" $-   "/>
    <x v="4"/>
    <x v="0"/>
    <x v="30"/>
  </r>
  <r>
    <x v="238"/>
    <x v="0"/>
    <x v="0"/>
    <n v="3094500000"/>
    <n v="2144200000"/>
    <n v="98200000"/>
    <s v=" $-   "/>
    <x v="506"/>
    <x v="5"/>
    <x v="11"/>
  </r>
  <r>
    <x v="238"/>
    <x v="1"/>
    <x v="1"/>
    <n v="3276800000"/>
    <n v="2272400000"/>
    <n v="99600000"/>
    <s v=" $-   "/>
    <x v="507"/>
    <x v="5"/>
    <x v="11"/>
  </r>
  <r>
    <x v="238"/>
    <x v="2"/>
    <x v="2"/>
    <n v="3350300000"/>
    <n v="2317500000"/>
    <n v="101100000"/>
    <s v=" $-   "/>
    <x v="508"/>
    <x v="5"/>
    <x v="11"/>
  </r>
  <r>
    <x v="238"/>
    <x v="3"/>
    <x v="3"/>
    <n v="3253600000"/>
    <n v="2171600000"/>
    <n v="103700000"/>
    <s v=" $-   "/>
    <x v="509"/>
    <x v="5"/>
    <x v="11"/>
  </r>
  <r>
    <x v="239"/>
    <x v="0"/>
    <x v="87"/>
    <n v="50521000000"/>
    <n v="33194000000"/>
    <n v="12244000000"/>
    <s v=" $-   "/>
    <x v="510"/>
    <x v="1"/>
    <x v="83"/>
  </r>
  <r>
    <x v="239"/>
    <x v="1"/>
    <x v="25"/>
    <n v="53417000000"/>
    <n v="34941000000"/>
    <n v="12865000000"/>
    <s v=" $-   "/>
    <x v="511"/>
    <x v="1"/>
    <x v="83"/>
  </r>
  <r>
    <x v="239"/>
    <x v="2"/>
    <x v="88"/>
    <n v="56223000000"/>
    <n v="36665000000"/>
    <n v="13281000000"/>
    <s v=" $-   "/>
    <x v="512"/>
    <x v="1"/>
    <x v="83"/>
  </r>
  <r>
    <x v="239"/>
    <x v="3"/>
    <x v="89"/>
    <n v="59074000000"/>
    <n v="38504000000"/>
    <n v="14115000000"/>
    <s v=" $-   "/>
    <x v="513"/>
    <x v="1"/>
    <x v="83"/>
  </r>
  <r>
    <x v="240"/>
    <x v="0"/>
    <x v="52"/>
    <n v="3598916000"/>
    <n v="2195857000"/>
    <n v="601300000"/>
    <n v="683688000"/>
    <x v="4"/>
    <x v="2"/>
    <x v="20"/>
  </r>
  <r>
    <x v="240"/>
    <x v="1"/>
    <x v="128"/>
    <n v="4607309000"/>
    <n v="2599828000"/>
    <n v="613341000"/>
    <n v="716471000"/>
    <x v="4"/>
    <x v="2"/>
    <x v="20"/>
  </r>
  <r>
    <x v="240"/>
    <x v="2"/>
    <x v="129"/>
    <n v="5259312000"/>
    <n v="2974976000"/>
    <n v="591611000"/>
    <n v="825242000"/>
    <x v="4"/>
    <x v="2"/>
    <x v="20"/>
  </r>
  <r>
    <x v="240"/>
    <x v="3"/>
    <x v="131"/>
    <n v="5885893000"/>
    <n v="3266971000"/>
    <n v="630954000"/>
    <n v="913712000"/>
    <x v="4"/>
    <x v="2"/>
    <x v="20"/>
  </r>
  <r>
    <x v="241"/>
    <x v="0"/>
    <x v="0"/>
    <n v="7810610000"/>
    <n v="7479746000"/>
    <n v="360586000"/>
    <s v=" $-   "/>
    <x v="514"/>
    <x v="6"/>
    <x v="95"/>
  </r>
  <r>
    <x v="241"/>
    <x v="1"/>
    <x v="1"/>
    <n v="9531778000"/>
    <n v="7567707000"/>
    <n v="2177616000"/>
    <s v=" $-   "/>
    <x v="515"/>
    <x v="6"/>
    <x v="95"/>
  </r>
  <r>
    <x v="241"/>
    <x v="2"/>
    <x v="2"/>
    <n v="10681897000"/>
    <n v="8024286000"/>
    <n v="2856642000"/>
    <s v=" $-   "/>
    <x v="516"/>
    <x v="6"/>
    <x v="95"/>
  </r>
  <r>
    <x v="241"/>
    <x v="3"/>
    <x v="3"/>
    <n v="10116502000"/>
    <n v="7677233000"/>
    <n v="2620072000"/>
    <s v=" $-   "/>
    <x v="517"/>
    <x v="6"/>
    <x v="95"/>
  </r>
  <r>
    <x v="242"/>
    <x v="0"/>
    <x v="1"/>
    <n v="17699000000"/>
    <n v="8307000000"/>
    <n v="7161000000"/>
    <s v=" $-   "/>
    <x v="518"/>
    <x v="0"/>
    <x v="0"/>
  </r>
  <r>
    <x v="242"/>
    <x v="1"/>
    <x v="2"/>
    <n v="18605000000"/>
    <n v="7677000000"/>
    <n v="7639000000"/>
    <s v=" $-   "/>
    <x v="519"/>
    <x v="0"/>
    <x v="0"/>
  </r>
  <r>
    <x v="242"/>
    <x v="2"/>
    <x v="3"/>
    <n v="19820000000"/>
    <n v="6025000000"/>
    <n v="8625000000"/>
    <s v=" $-   "/>
    <x v="520"/>
    <x v="0"/>
    <x v="0"/>
  </r>
  <r>
    <x v="242"/>
    <x v="3"/>
    <x v="28"/>
    <n v="20425000000"/>
    <n v="6132000000"/>
    <n v="9312000000"/>
    <s v=" $-   "/>
    <x v="521"/>
    <x v="0"/>
    <x v="0"/>
  </r>
  <r>
    <x v="243"/>
    <x v="0"/>
    <x v="0"/>
    <n v="6376000000"/>
    <n v="3851000000"/>
    <n v="1201000000"/>
    <s v=" $-   "/>
    <x v="522"/>
    <x v="10"/>
    <x v="96"/>
  </r>
  <r>
    <x v="243"/>
    <x v="1"/>
    <x v="1"/>
    <n v="6313000000"/>
    <n v="3685000000"/>
    <n v="1162000000"/>
    <s v=" $-   "/>
    <x v="523"/>
    <x v="10"/>
    <x v="96"/>
  </r>
  <r>
    <x v="243"/>
    <x v="2"/>
    <x v="2"/>
    <n v="6777000000"/>
    <n v="3775000000"/>
    <n v="1181000000"/>
    <s v=" $-   "/>
    <x v="524"/>
    <x v="10"/>
    <x v="96"/>
  </r>
  <r>
    <x v="243"/>
    <x v="3"/>
    <x v="3"/>
    <n v="8229000000"/>
    <n v="4265000000"/>
    <n v="1467000000"/>
    <s v=" $-   "/>
    <x v="525"/>
    <x v="10"/>
    <x v="96"/>
  </r>
  <r>
    <x v="244"/>
    <x v="0"/>
    <x v="0"/>
    <n v="45352000000"/>
    <n v="39595000000"/>
    <n v="909000000"/>
    <n v="172000000"/>
    <x v="4"/>
    <x v="8"/>
    <x v="63"/>
  </r>
  <r>
    <x v="244"/>
    <x v="1"/>
    <x v="1"/>
    <n v="44062000000"/>
    <n v="37940000000"/>
    <n v="870000000"/>
    <n v="150000000"/>
    <x v="4"/>
    <x v="8"/>
    <x v="63"/>
  </r>
  <r>
    <x v="244"/>
    <x v="2"/>
    <x v="2"/>
    <n v="45608000000"/>
    <n v="38939000000"/>
    <n v="806000000"/>
    <n v="127000000"/>
    <x v="4"/>
    <x v="8"/>
    <x v="63"/>
  </r>
  <r>
    <x v="244"/>
    <x v="3"/>
    <x v="3"/>
    <n v="32735000000"/>
    <n v="25683000000"/>
    <n v="828000000"/>
    <n v="102000000"/>
    <x v="4"/>
    <x v="8"/>
    <x v="63"/>
  </r>
  <r>
    <x v="245"/>
    <x v="0"/>
    <x v="92"/>
    <n v="27686000000"/>
    <n v="16538000000"/>
    <n v="8482000000"/>
    <s v=" $-   "/>
    <x v="4"/>
    <x v="1"/>
    <x v="91"/>
  </r>
  <r>
    <x v="245"/>
    <x v="1"/>
    <x v="46"/>
    <n v="27931000000"/>
    <n v="16725000000"/>
    <n v="8440000000"/>
    <s v=" $-   "/>
    <x v="4"/>
    <x v="1"/>
    <x v="91"/>
  </r>
  <r>
    <x v="245"/>
    <x v="2"/>
    <x v="26"/>
    <n v="28105000000"/>
    <n v="16863000000"/>
    <n v="8355000000"/>
    <s v=" $-   "/>
    <x v="4"/>
    <x v="1"/>
    <x v="91"/>
  </r>
  <r>
    <x v="245"/>
    <x v="3"/>
    <x v="47"/>
    <n v="27079000000"/>
    <n v="16496000000"/>
    <n v="8256000000"/>
    <s v=" $-   "/>
    <x v="4"/>
    <x v="1"/>
    <x v="91"/>
  </r>
  <r>
    <x v="246"/>
    <x v="0"/>
    <x v="1"/>
    <n v="8312000000"/>
    <s v=" $-   "/>
    <n v="3456000000"/>
    <s v=" $-   "/>
    <x v="526"/>
    <x v="2"/>
    <x v="16"/>
  </r>
  <r>
    <x v="246"/>
    <x v="1"/>
    <x v="2"/>
    <n v="9441000000"/>
    <s v=" $-   "/>
    <n v="4014000000"/>
    <s v=" $-   "/>
    <x v="527"/>
    <x v="2"/>
    <x v="16"/>
  </r>
  <r>
    <x v="246"/>
    <x v="2"/>
    <x v="3"/>
    <n v="9667000000"/>
    <s v=" $-   "/>
    <n v="4162000000"/>
    <s v=" $-   "/>
    <x v="528"/>
    <x v="2"/>
    <x v="16"/>
  </r>
  <r>
    <x v="246"/>
    <x v="3"/>
    <x v="28"/>
    <n v="10776000000"/>
    <s v=" $-   "/>
    <n v="4525000000"/>
    <s v=" $-   "/>
    <x v="529"/>
    <x v="2"/>
    <x v="16"/>
  </r>
  <r>
    <x v="247"/>
    <x v="0"/>
    <x v="0"/>
    <n v="475888000"/>
    <n v="117275000"/>
    <n v="47115000"/>
    <s v=" $-   "/>
    <x v="530"/>
    <x v="7"/>
    <x v="70"/>
  </r>
  <r>
    <x v="247"/>
    <x v="1"/>
    <x v="1"/>
    <n v="635490000"/>
    <n v="172050000"/>
    <n v="43720000"/>
    <s v=" $-   "/>
    <x v="531"/>
    <x v="7"/>
    <x v="70"/>
  </r>
  <r>
    <x v="247"/>
    <x v="2"/>
    <x v="2"/>
    <n v="992332000"/>
    <n v="275379000"/>
    <n v="57664000"/>
    <s v=" $-   "/>
    <x v="532"/>
    <x v="7"/>
    <x v="70"/>
  </r>
  <r>
    <x v="247"/>
    <x v="3"/>
    <x v="3"/>
    <n v="1042779000"/>
    <n v="280901000"/>
    <n v="53992000"/>
    <s v=" $-   "/>
    <x v="533"/>
    <x v="7"/>
    <x v="70"/>
  </r>
  <r>
    <x v="248"/>
    <x v="0"/>
    <x v="0"/>
    <n v="797517000"/>
    <n v="337533000"/>
    <n v="20412000"/>
    <s v=" $-   "/>
    <x v="534"/>
    <x v="7"/>
    <x v="77"/>
  </r>
  <r>
    <x v="248"/>
    <x v="1"/>
    <x v="1"/>
    <n v="1029475000"/>
    <n v="423256000"/>
    <n v="27772000"/>
    <s v=" $-   "/>
    <x v="535"/>
    <x v="7"/>
    <x v="77"/>
  </r>
  <r>
    <x v="248"/>
    <x v="2"/>
    <x v="2"/>
    <n v="1105247000"/>
    <n v="441929000"/>
    <n v="29412000"/>
    <s v=" $-   "/>
    <x v="536"/>
    <x v="7"/>
    <x v="77"/>
  </r>
  <r>
    <x v="248"/>
    <x v="3"/>
    <x v="3"/>
    <n v="1288149000"/>
    <n v="497359000"/>
    <n v="29870000"/>
    <s v=" $-   "/>
    <x v="537"/>
    <x v="7"/>
    <x v="77"/>
  </r>
  <r>
    <x v="249"/>
    <x v="0"/>
    <x v="0"/>
    <n v="11814000000"/>
    <n v="10190000000"/>
    <n v="582000000"/>
    <s v=" $-   "/>
    <x v="431"/>
    <x v="1"/>
    <x v="43"/>
  </r>
  <r>
    <x v="249"/>
    <x v="1"/>
    <x v="1"/>
    <n v="12784000000"/>
    <n v="11020000000"/>
    <n v="649000000"/>
    <s v=" $-   "/>
    <x v="538"/>
    <x v="1"/>
    <x v="43"/>
  </r>
  <r>
    <x v="249"/>
    <x v="2"/>
    <x v="2"/>
    <n v="13796000000"/>
    <n v="11830000000"/>
    <n v="659000000"/>
    <s v=" $-   "/>
    <x v="365"/>
    <x v="1"/>
    <x v="43"/>
  </r>
  <r>
    <x v="249"/>
    <x v="3"/>
    <x v="3"/>
    <n v="14486000000"/>
    <n v="12363000000"/>
    <n v="634000000"/>
    <s v=" $-   "/>
    <x v="364"/>
    <x v="1"/>
    <x v="43"/>
  </r>
  <r>
    <x v="250"/>
    <x v="0"/>
    <x v="1"/>
    <n v="6761000000"/>
    <n v="4802000000"/>
    <n v="1347000000"/>
    <s v=" $-   "/>
    <x v="4"/>
    <x v="0"/>
    <x v="18"/>
  </r>
  <r>
    <x v="250"/>
    <x v="1"/>
    <x v="2"/>
    <n v="7006000000"/>
    <n v="4946000000"/>
    <n v="1338000000"/>
    <s v=" $-   "/>
    <x v="4"/>
    <x v="0"/>
    <x v="18"/>
  </r>
  <r>
    <x v="250"/>
    <x v="2"/>
    <x v="3"/>
    <n v="7142000000"/>
    <n v="4889000000"/>
    <n v="1339000000"/>
    <s v=" $-   "/>
    <x v="4"/>
    <x v="0"/>
    <x v="18"/>
  </r>
  <r>
    <x v="250"/>
    <x v="3"/>
    <x v="28"/>
    <n v="7357000000"/>
    <n v="4901000000"/>
    <n v="1403000000"/>
    <s v=" $-   "/>
    <x v="4"/>
    <x v="0"/>
    <x v="18"/>
  </r>
  <r>
    <x v="251"/>
    <x v="0"/>
    <x v="0"/>
    <n v="6420881000"/>
    <n v="3011684000"/>
    <n v="2388182000"/>
    <s v=" $-   "/>
    <x v="4"/>
    <x v="1"/>
    <x v="81"/>
  </r>
  <r>
    <x v="251"/>
    <x v="1"/>
    <x v="1"/>
    <n v="6484892000"/>
    <n v="3006009000"/>
    <n v="2310780000"/>
    <s v=" $-   "/>
    <x v="4"/>
    <x v="1"/>
    <x v="81"/>
  </r>
  <r>
    <x v="251"/>
    <x v="2"/>
    <x v="2"/>
    <n v="6023819000"/>
    <n v="3022797000"/>
    <n v="2347308000"/>
    <s v=" $-   "/>
    <x v="4"/>
    <x v="1"/>
    <x v="81"/>
  </r>
  <r>
    <x v="251"/>
    <x v="3"/>
    <x v="3"/>
    <n v="5702613000"/>
    <n v="2896255000"/>
    <n v="2265436000"/>
    <s v=" $-   "/>
    <x v="4"/>
    <x v="1"/>
    <x v="81"/>
  </r>
  <r>
    <x v="252"/>
    <x v="0"/>
    <x v="0"/>
    <n v="27567000000"/>
    <n v="16750700000"/>
    <n v="2211700000"/>
    <s v=" $-   "/>
    <x v="4"/>
    <x v="1"/>
    <x v="51"/>
  </r>
  <r>
    <x v="252"/>
    <x v="1"/>
    <x v="1"/>
    <n v="28105700000"/>
    <n v="17203000000"/>
    <n v="2138400000"/>
    <s v=" $-   "/>
    <x v="4"/>
    <x v="1"/>
    <x v="51"/>
  </r>
  <r>
    <x v="252"/>
    <x v="2"/>
    <x v="2"/>
    <n v="27441300000"/>
    <n v="16985600000"/>
    <n v="2506500000"/>
    <s v=" $-   "/>
    <x v="4"/>
    <x v="1"/>
    <x v="51"/>
  </r>
  <r>
    <x v="252"/>
    <x v="3"/>
    <x v="3"/>
    <n v="25413000000"/>
    <n v="15623800000"/>
    <n v="2643700000"/>
    <s v=" $-   "/>
    <x v="4"/>
    <x v="1"/>
    <x v="51"/>
  </r>
  <r>
    <x v="253"/>
    <x v="0"/>
    <x v="93"/>
    <n v="1581623000"/>
    <n v="743164000"/>
    <n v="261471000"/>
    <n v="254723000"/>
    <x v="539"/>
    <x v="2"/>
    <x v="7"/>
  </r>
  <r>
    <x v="253"/>
    <x v="1"/>
    <x v="94"/>
    <n v="1931217000"/>
    <n v="802474000"/>
    <n v="267278000"/>
    <n v="305043000"/>
    <x v="540"/>
    <x v="2"/>
    <x v="7"/>
  </r>
  <r>
    <x v="253"/>
    <x v="2"/>
    <x v="95"/>
    <n v="2147036000"/>
    <n v="917472000"/>
    <n v="274815000"/>
    <n v="349543000"/>
    <x v="541"/>
    <x v="2"/>
    <x v="7"/>
  </r>
  <r>
    <x v="253"/>
    <x v="3"/>
    <x v="96"/>
    <n v="2173334000"/>
    <n v="967870000"/>
    <n v="301670000"/>
    <n v="372596000"/>
    <x v="542"/>
    <x v="2"/>
    <x v="7"/>
  </r>
  <r>
    <x v="254"/>
    <x v="0"/>
    <x v="93"/>
    <n v="122196000000"/>
    <n v="115315000000"/>
    <n v="4110000000"/>
    <n v="433000000"/>
    <x v="4"/>
    <x v="3"/>
    <x v="4"/>
  </r>
  <r>
    <x v="254"/>
    <x v="1"/>
    <x v="94"/>
    <n v="137392000000"/>
    <n v="129040000000"/>
    <n v="5388000000"/>
    <n v="457000000"/>
    <x v="4"/>
    <x v="3"/>
    <x v="4"/>
  </r>
  <r>
    <x v="254"/>
    <x v="2"/>
    <x v="95"/>
    <n v="179045000000"/>
    <n v="167634000000"/>
    <n v="7901000000"/>
    <n v="392000000"/>
    <x v="4"/>
    <x v="3"/>
    <x v="4"/>
  </r>
  <r>
    <x v="254"/>
    <x v="3"/>
    <x v="96"/>
    <n v="190884000000"/>
    <n v="179468000000"/>
    <n v="7276000000"/>
    <n v="392000000"/>
    <x v="4"/>
    <x v="3"/>
    <x v="4"/>
  </r>
  <r>
    <x v="255"/>
    <x v="0"/>
    <x v="0"/>
    <n v="2730300000"/>
    <n v="795000000"/>
    <n v="752200000"/>
    <s v=" $-   "/>
    <x v="543"/>
    <x v="6"/>
    <x v="97"/>
  </r>
  <r>
    <x v="255"/>
    <x v="1"/>
    <x v="1"/>
    <n v="2972500000"/>
    <n v="822400000"/>
    <n v="822100000"/>
    <s v=" $-   "/>
    <x v="544"/>
    <x v="6"/>
    <x v="97"/>
  </r>
  <r>
    <x v="255"/>
    <x v="2"/>
    <x v="2"/>
    <n v="3334300000"/>
    <n v="930300000"/>
    <n v="869300000"/>
    <s v=" $-   "/>
    <x v="545"/>
    <x v="6"/>
    <x v="97"/>
  </r>
  <r>
    <x v="255"/>
    <x v="3"/>
    <x v="3"/>
    <n v="3484500000"/>
    <n v="976300000"/>
    <n v="921300000"/>
    <s v=" $-   "/>
    <x v="546"/>
    <x v="6"/>
    <x v="97"/>
  </r>
  <r>
    <x v="256"/>
    <x v="0"/>
    <x v="0"/>
    <n v="35015000000"/>
    <n v="21939000000"/>
    <n v="9176000000"/>
    <s v=" $-   "/>
    <x v="547"/>
    <x v="4"/>
    <x v="40"/>
  </r>
  <r>
    <x v="256"/>
    <x v="1"/>
    <x v="1"/>
    <n v="35299000000"/>
    <n v="22189000000"/>
    <n v="8679000000"/>
    <s v=" $-   "/>
    <x v="547"/>
    <x v="4"/>
    <x v="40"/>
  </r>
  <r>
    <x v="256"/>
    <x v="2"/>
    <x v="2"/>
    <n v="34244000000"/>
    <n v="21647000000"/>
    <n v="8457000000"/>
    <s v=" $-   "/>
    <x v="548"/>
    <x v="4"/>
    <x v="40"/>
  </r>
  <r>
    <x v="256"/>
    <x v="3"/>
    <x v="3"/>
    <n v="29636000000"/>
    <n v="18124000000"/>
    <n v="7577000000"/>
    <s v=" $-   "/>
    <x v="549"/>
    <x v="4"/>
    <x v="40"/>
  </r>
  <r>
    <x v="257"/>
    <x v="0"/>
    <x v="0"/>
    <n v="68150000000"/>
    <n v="37987000000"/>
    <n v="9098000000"/>
    <s v=" $-   "/>
    <x v="550"/>
    <x v="6"/>
    <x v="12"/>
  </r>
  <r>
    <x v="257"/>
    <x v="1"/>
    <x v="1"/>
    <n v="68199000000"/>
    <n v="38107000000"/>
    <n v="9438000000"/>
    <s v=" $-   "/>
    <x v="551"/>
    <x v="6"/>
    <x v="12"/>
  </r>
  <r>
    <x v="257"/>
    <x v="2"/>
    <x v="2"/>
    <n v="73316000000"/>
    <n v="39102000000"/>
    <n v="8319000000"/>
    <s v=" $-   "/>
    <x v="552"/>
    <x v="6"/>
    <x v="12"/>
  </r>
  <r>
    <x v="257"/>
    <x v="3"/>
    <x v="3"/>
    <n v="69951000000"/>
    <n v="38714000000"/>
    <n v="6998000000"/>
    <s v=" $-   "/>
    <x v="553"/>
    <x v="6"/>
    <x v="12"/>
  </r>
  <r>
    <x v="258"/>
    <x v="0"/>
    <x v="0"/>
    <n v="5787980000"/>
    <n v="4297922000"/>
    <n v="1110550000"/>
    <s v=" $-   "/>
    <x v="4"/>
    <x v="1"/>
    <x v="98"/>
  </r>
  <r>
    <x v="258"/>
    <x v="1"/>
    <x v="1"/>
    <n v="7348754000"/>
    <n v="5427945000"/>
    <n v="1373878000"/>
    <s v=" $-   "/>
    <x v="4"/>
    <x v="1"/>
    <x v="98"/>
  </r>
  <r>
    <x v="258"/>
    <x v="2"/>
    <x v="2"/>
    <n v="7803446000"/>
    <n v="5649254000"/>
    <n v="1381396000"/>
    <s v=" $-   "/>
    <x v="4"/>
    <x v="1"/>
    <x v="98"/>
  </r>
  <r>
    <x v="258"/>
    <x v="3"/>
    <x v="3"/>
    <n v="8071563000"/>
    <n v="5660877000"/>
    <n v="1573120000"/>
    <s v=" $-   "/>
    <x v="4"/>
    <x v="1"/>
    <x v="98"/>
  </r>
  <r>
    <x v="259"/>
    <x v="0"/>
    <x v="0"/>
    <n v="3901300000"/>
    <n v="1503800000"/>
    <n v="1457300000"/>
    <n v="100100000"/>
    <x v="4"/>
    <x v="4"/>
    <x v="40"/>
  </r>
  <r>
    <x v="259"/>
    <x v="1"/>
    <x v="1"/>
    <n v="4200700000"/>
    <n v="1528500000"/>
    <n v="1548600000"/>
    <n v="100200000"/>
    <x v="4"/>
    <x v="4"/>
    <x v="40"/>
  </r>
  <r>
    <x v="259"/>
    <x v="2"/>
    <x v="2"/>
    <n v="4409300000"/>
    <n v="1700600000"/>
    <n v="1617600000"/>
    <n v="115100000"/>
    <x v="4"/>
    <x v="4"/>
    <x v="40"/>
  </r>
  <r>
    <x v="259"/>
    <x v="3"/>
    <x v="3"/>
    <n v="4071300000"/>
    <n v="1455300000"/>
    <n v="1532400000"/>
    <n v="108400000"/>
    <x v="4"/>
    <x v="4"/>
    <x v="40"/>
  </r>
  <r>
    <x v="260"/>
    <x v="0"/>
    <x v="56"/>
    <n v="4123400000"/>
    <n v="2457600000"/>
    <n v="1090300000"/>
    <s v=" $-   "/>
    <x v="4"/>
    <x v="4"/>
    <x v="40"/>
  </r>
  <r>
    <x v="260"/>
    <x v="1"/>
    <x v="57"/>
    <n v="4243200000"/>
    <n v="2513000000"/>
    <n v="1122000000"/>
    <s v=" $-   "/>
    <x v="4"/>
    <x v="4"/>
    <x v="40"/>
  </r>
  <r>
    <x v="260"/>
    <x v="2"/>
    <x v="58"/>
    <n v="4296300000"/>
    <n v="2559000000"/>
    <n v="1127400000"/>
    <s v=" $-   "/>
    <x v="4"/>
    <x v="4"/>
    <x v="40"/>
  </r>
  <r>
    <x v="260"/>
    <x v="3"/>
    <x v="59"/>
    <n v="4411500000"/>
    <n v="2579800000"/>
    <n v="1175000000"/>
    <s v=" $-   "/>
    <x v="4"/>
    <x v="4"/>
    <x v="40"/>
  </r>
  <r>
    <x v="261"/>
    <x v="0"/>
    <x v="0"/>
    <n v="2031901000"/>
    <n v="1704767000"/>
    <n v="135824000"/>
    <s v=" $-   "/>
    <x v="4"/>
    <x v="8"/>
    <x v="99"/>
  </r>
  <r>
    <x v="261"/>
    <x v="1"/>
    <x v="1"/>
    <n v="2155551000"/>
    <n v="1791594000"/>
    <n v="145298000"/>
    <s v=" $-   "/>
    <x v="4"/>
    <x v="8"/>
    <x v="99"/>
  </r>
  <r>
    <x v="261"/>
    <x v="2"/>
    <x v="2"/>
    <n v="2957951000"/>
    <n v="2435591000"/>
    <n v="164596000"/>
    <s v=" $-   "/>
    <x v="4"/>
    <x v="8"/>
    <x v="99"/>
  </r>
  <r>
    <x v="261"/>
    <x v="3"/>
    <x v="3"/>
    <n v="3539570000"/>
    <n v="2817803000"/>
    <n v="233887000"/>
    <s v=" $-   "/>
    <x v="4"/>
    <x v="8"/>
    <x v="99"/>
  </r>
  <r>
    <x v="262"/>
    <x v="0"/>
    <x v="0"/>
    <n v="11924000000"/>
    <s v=" $-   "/>
    <n v="7134000000"/>
    <s v=" $-   "/>
    <x v="554"/>
    <x v="6"/>
    <x v="100"/>
  </r>
  <r>
    <x v="262"/>
    <x v="1"/>
    <x v="1"/>
    <n v="12261000000"/>
    <s v=" $-   "/>
    <n v="7226000000"/>
    <s v=" $-   "/>
    <x v="555"/>
    <x v="6"/>
    <x v="100"/>
  </r>
  <r>
    <x v="262"/>
    <x v="2"/>
    <x v="2"/>
    <n v="12951000000"/>
    <s v=" $-   "/>
    <n v="7515000000"/>
    <s v=" $-   "/>
    <x v="556"/>
    <x v="6"/>
    <x v="100"/>
  </r>
  <r>
    <x v="262"/>
    <x v="3"/>
    <x v="3"/>
    <n v="12893000000"/>
    <s v=" $-   "/>
    <n v="7334000000"/>
    <s v=" $-   "/>
    <x v="557"/>
    <x v="6"/>
    <x v="100"/>
  </r>
  <r>
    <x v="263"/>
    <x v="0"/>
    <x v="1"/>
    <n v="30871000000"/>
    <n v="16106000000"/>
    <n v="6384000000"/>
    <n v="1715000000"/>
    <x v="4"/>
    <x v="0"/>
    <x v="53"/>
  </r>
  <r>
    <x v="263"/>
    <x v="1"/>
    <x v="2"/>
    <n v="31821000000"/>
    <n v="16447000000"/>
    <n v="6469000000"/>
    <n v="1770000000"/>
    <x v="4"/>
    <x v="0"/>
    <x v="53"/>
  </r>
  <r>
    <x v="263"/>
    <x v="2"/>
    <x v="3"/>
    <n v="30274000000"/>
    <n v="15383000000"/>
    <n v="6182000000"/>
    <n v="1763000000"/>
    <x v="4"/>
    <x v="0"/>
    <x v="53"/>
  </r>
  <r>
    <x v="263"/>
    <x v="3"/>
    <x v="28"/>
    <n v="30109000000"/>
    <n v="15040000000"/>
    <n v="6111000000"/>
    <n v="1735000000"/>
    <x v="4"/>
    <x v="0"/>
    <x v="53"/>
  </r>
  <r>
    <x v="264"/>
    <x v="0"/>
    <x v="0"/>
    <n v="2060702000"/>
    <n v="995046000"/>
    <s v=" $-   "/>
    <s v=" $-   "/>
    <x v="4"/>
    <x v="4"/>
    <x v="69"/>
  </r>
  <r>
    <x v="264"/>
    <x v="1"/>
    <x v="1"/>
    <n v="2246428000"/>
    <n v="1073497000"/>
    <s v=" $-   "/>
    <s v=" $-   "/>
    <x v="4"/>
    <x v="4"/>
    <x v="69"/>
  </r>
  <r>
    <x v="264"/>
    <x v="2"/>
    <x v="2"/>
    <n v="2464867000"/>
    <n v="1125057000"/>
    <s v=" $-   "/>
    <s v=" $-   "/>
    <x v="4"/>
    <x v="4"/>
    <x v="69"/>
  </r>
  <r>
    <x v="264"/>
    <x v="3"/>
    <x v="3"/>
    <n v="2722564000"/>
    <n v="1090263000"/>
    <s v=" $-   "/>
    <s v=" $-   "/>
    <x v="4"/>
    <x v="4"/>
    <x v="69"/>
  </r>
  <r>
    <x v="265"/>
    <x v="0"/>
    <x v="0"/>
    <n v="24618000000"/>
    <n v="15055000000"/>
    <n v="2249000000"/>
    <s v=" $-   "/>
    <x v="4"/>
    <x v="4"/>
    <x v="101"/>
  </r>
  <r>
    <x v="265"/>
    <x v="1"/>
    <x v="1"/>
    <n v="24466000000"/>
    <n v="14009000000"/>
    <n v="2362000000"/>
    <s v=" $-   "/>
    <x v="4"/>
    <x v="4"/>
    <x v="101"/>
  </r>
  <r>
    <x v="265"/>
    <x v="2"/>
    <x v="2"/>
    <n v="24522000000"/>
    <n v="14362000000"/>
    <n v="2541000000"/>
    <s v=" $-   "/>
    <x v="4"/>
    <x v="4"/>
    <x v="101"/>
  </r>
  <r>
    <x v="265"/>
    <x v="3"/>
    <x v="3"/>
    <n v="25434000000"/>
    <n v="14320000000"/>
    <n v="2749000000"/>
    <s v=" $-   "/>
    <x v="4"/>
    <x v="4"/>
    <x v="101"/>
  </r>
  <r>
    <x v="266"/>
    <x v="0"/>
    <x v="34"/>
    <n v="14861000000"/>
    <n v="7208000000"/>
    <n v="2550000000"/>
    <n v="1533000000"/>
    <x v="4"/>
    <x v="8"/>
    <x v="45"/>
  </r>
  <r>
    <x v="266"/>
    <x v="1"/>
    <x v="35"/>
    <n v="15855000000"/>
    <n v="7281000000"/>
    <n v="2774000000"/>
    <n v="1725000000"/>
    <x v="4"/>
    <x v="8"/>
    <x v="45"/>
  </r>
  <r>
    <x v="266"/>
    <x v="2"/>
    <x v="36"/>
    <n v="15001000000"/>
    <n v="6819000000"/>
    <n v="2686000000"/>
    <n v="1580000000"/>
    <x v="4"/>
    <x v="8"/>
    <x v="45"/>
  </r>
  <r>
    <x v="266"/>
    <x v="3"/>
    <x v="37"/>
    <n v="13502000000"/>
    <n v="6485000000"/>
    <n v="2833000000"/>
    <n v="1512000000"/>
    <x v="4"/>
    <x v="8"/>
    <x v="45"/>
  </r>
  <r>
    <x v="267"/>
    <x v="0"/>
    <x v="83"/>
    <n v="9974100000"/>
    <n v="7213900000"/>
    <n v="550600000"/>
    <s v=" $-   "/>
    <x v="4"/>
    <x v="8"/>
    <x v="45"/>
  </r>
  <r>
    <x v="267"/>
    <x v="1"/>
    <x v="2"/>
    <n v="9055800000"/>
    <n v="7129200000"/>
    <n v="505800000"/>
    <s v=" $-   "/>
    <x v="4"/>
    <x v="8"/>
    <x v="45"/>
  </r>
  <r>
    <x v="267"/>
    <x v="2"/>
    <x v="3"/>
    <n v="8895300000"/>
    <n v="7177400000"/>
    <n v="439100000"/>
    <s v=" $-   "/>
    <x v="4"/>
    <x v="8"/>
    <x v="45"/>
  </r>
  <r>
    <x v="267"/>
    <x v="3"/>
    <x v="28"/>
    <n v="7162800000"/>
    <n v="6352800000"/>
    <n v="491000000"/>
    <s v=" $-   "/>
    <x v="4"/>
    <x v="8"/>
    <x v="45"/>
  </r>
  <r>
    <x v="268"/>
    <x v="0"/>
    <x v="0"/>
    <n v="82243000000"/>
    <n v="68948000000"/>
    <n v="7202000000"/>
    <s v=" $-   "/>
    <x v="558"/>
    <x v="9"/>
    <x v="92"/>
  </r>
  <r>
    <x v="268"/>
    <x v="1"/>
    <x v="1"/>
    <n v="100160000000"/>
    <n v="87758000000"/>
    <n v="7851000000"/>
    <s v=" $-   "/>
    <x v="559"/>
    <x v="9"/>
    <x v="92"/>
  </r>
  <r>
    <x v="268"/>
    <x v="2"/>
    <x v="2"/>
    <n v="97817000000"/>
    <n v="84275000000"/>
    <n v="8450000000"/>
    <s v=" $-   "/>
    <x v="560"/>
    <x v="9"/>
    <x v="92"/>
  </r>
  <r>
    <x v="268"/>
    <x v="3"/>
    <x v="3"/>
    <n v="72051000000"/>
    <n v="55891000000"/>
    <n v="10029000000"/>
    <s v=" $-   "/>
    <x v="561"/>
    <x v="9"/>
    <x v="92"/>
  </r>
  <r>
    <x v="269"/>
    <x v="0"/>
    <x v="0"/>
    <n v="47267000000"/>
    <n v="16446000000"/>
    <n v="12776000000"/>
    <n v="8168000000"/>
    <x v="4"/>
    <x v="3"/>
    <x v="3"/>
  </r>
  <r>
    <x v="269"/>
    <x v="1"/>
    <x v="1"/>
    <n v="44033000000"/>
    <n v="16954000000"/>
    <n v="11911000000"/>
    <n v="7503000000"/>
    <x v="4"/>
    <x v="3"/>
    <x v="3"/>
  </r>
  <r>
    <x v="269"/>
    <x v="2"/>
    <x v="2"/>
    <n v="42237000000"/>
    <n v="16768000000"/>
    <n v="11606000000"/>
    <n v="7180000000"/>
    <x v="4"/>
    <x v="3"/>
    <x v="3"/>
  </r>
  <r>
    <x v="269"/>
    <x v="3"/>
    <x v="3"/>
    <n v="39498000000"/>
    <n v="14934000000"/>
    <n v="10313000000"/>
    <n v="6704000000"/>
    <x v="4"/>
    <x v="3"/>
    <x v="3"/>
  </r>
  <r>
    <x v="270"/>
    <x v="0"/>
    <x v="0"/>
    <n v="11966000000"/>
    <n v="2079000000"/>
    <n v="4017000000"/>
    <s v=" $-   "/>
    <x v="562"/>
    <x v="9"/>
    <x v="27"/>
  </r>
  <r>
    <x v="270"/>
    <x v="1"/>
    <x v="1"/>
    <n v="11325000000"/>
    <n v="2156000000"/>
    <n v="3469000000"/>
    <s v=" $-   "/>
    <x v="563"/>
    <x v="9"/>
    <x v="27"/>
  </r>
  <r>
    <x v="270"/>
    <x v="2"/>
    <x v="2"/>
    <n v="10846000000"/>
    <n v="2246000000"/>
    <n v="3627000000"/>
    <s v=" $-   "/>
    <x v="564"/>
    <x v="9"/>
    <x v="27"/>
  </r>
  <r>
    <x v="270"/>
    <x v="3"/>
    <x v="3"/>
    <n v="5522000000"/>
    <n v="1694000000"/>
    <n v="1831000000"/>
    <s v=" $-   "/>
    <x v="565"/>
    <x v="9"/>
    <x v="27"/>
  </r>
  <r>
    <x v="271"/>
    <x v="0"/>
    <x v="52"/>
    <n v="77849000000"/>
    <n v="20385000000"/>
    <n v="20289000000"/>
    <n v="10411000000"/>
    <x v="4"/>
    <x v="2"/>
    <x v="102"/>
  </r>
  <r>
    <x v="271"/>
    <x v="1"/>
    <x v="53"/>
    <n v="86833000000"/>
    <n v="27078000000"/>
    <n v="20488000000"/>
    <n v="11381000000"/>
    <x v="4"/>
    <x v="2"/>
    <x v="102"/>
  </r>
  <r>
    <x v="271"/>
    <x v="2"/>
    <x v="54"/>
    <n v="93580000000"/>
    <n v="33038000000"/>
    <n v="20324000000"/>
    <n v="12046000000"/>
    <x v="4"/>
    <x v="2"/>
    <x v="102"/>
  </r>
  <r>
    <x v="271"/>
    <x v="3"/>
    <x v="55"/>
    <n v="85320000000"/>
    <n v="32780000000"/>
    <n v="19260000000"/>
    <n v="11988000000"/>
    <x v="4"/>
    <x v="2"/>
    <x v="102"/>
  </r>
  <r>
    <x v="272"/>
    <x v="0"/>
    <x v="0"/>
    <n v="4608955000"/>
    <n v="116586000"/>
    <n v="2448629000"/>
    <s v=" $-   "/>
    <x v="566"/>
    <x v="6"/>
    <x v="35"/>
  </r>
  <r>
    <x v="272"/>
    <x v="1"/>
    <x v="1"/>
    <n v="4822539000"/>
    <n v="83692000"/>
    <n v="2540954000"/>
    <s v=" $-   "/>
    <x v="567"/>
    <x v="6"/>
    <x v="35"/>
  </r>
  <r>
    <x v="272"/>
    <x v="2"/>
    <x v="2"/>
    <n v="4736150000"/>
    <n v="63083000"/>
    <n v="2655650000"/>
    <s v=" $-   "/>
    <x v="568"/>
    <x v="6"/>
    <x v="35"/>
  </r>
  <r>
    <x v="272"/>
    <x v="3"/>
    <x v="3"/>
    <n v="4995881000"/>
    <n v="73814000"/>
    <n v="2796508000"/>
    <s v=" $-   "/>
    <x v="569"/>
    <x v="6"/>
    <x v="35"/>
  </r>
  <r>
    <x v="273"/>
    <x v="0"/>
    <x v="1"/>
    <n v="2378972000"/>
    <n v="1097041000"/>
    <n v="692693000"/>
    <n v="116346000"/>
    <x v="570"/>
    <x v="3"/>
    <x v="88"/>
  </r>
  <r>
    <x v="273"/>
    <x v="1"/>
    <x v="2"/>
    <n v="2485983000"/>
    <n v="1127233000"/>
    <n v="728582000"/>
    <n v="123297000"/>
    <x v="571"/>
    <x v="3"/>
    <x v="88"/>
  </r>
  <r>
    <x v="273"/>
    <x v="2"/>
    <x v="3"/>
    <n v="2395447000"/>
    <n v="1043454000"/>
    <n v="700810000"/>
    <n v="119076000"/>
    <x v="572"/>
    <x v="3"/>
    <x v="88"/>
  </r>
  <r>
    <x v="273"/>
    <x v="3"/>
    <x v="28"/>
    <n v="2508257000"/>
    <n v="1072670000"/>
    <n v="732622000"/>
    <n v="119968000"/>
    <x v="573"/>
    <x v="3"/>
    <x v="88"/>
  </r>
  <r>
    <x v="274"/>
    <x v="0"/>
    <x v="132"/>
    <n v="9073000000"/>
    <n v="7226000000"/>
    <n v="554000000"/>
    <n v="931000000"/>
    <x v="4"/>
    <x v="2"/>
    <x v="7"/>
  </r>
  <r>
    <x v="274"/>
    <x v="1"/>
    <x v="133"/>
    <n v="16358000000"/>
    <n v="10921000000"/>
    <n v="939000000"/>
    <n v="1371000000"/>
    <x v="4"/>
    <x v="2"/>
    <x v="7"/>
  </r>
  <r>
    <x v="274"/>
    <x v="2"/>
    <x v="134"/>
    <n v="16192000000"/>
    <n v="10977000000"/>
    <n v="674000000"/>
    <n v="1540000000"/>
    <x v="4"/>
    <x v="2"/>
    <x v="7"/>
  </r>
  <r>
    <x v="274"/>
    <x v="3"/>
    <x v="135"/>
    <n v="12399000000"/>
    <n v="9894000000"/>
    <n v="653000000"/>
    <n v="1617000000"/>
    <x v="4"/>
    <x v="2"/>
    <x v="7"/>
  </r>
  <r>
    <x v="275"/>
    <x v="0"/>
    <x v="0"/>
    <n v="4608563000"/>
    <n v="1079136000"/>
    <n v="285144000"/>
    <s v=" $-   "/>
    <x v="574"/>
    <x v="9"/>
    <x v="48"/>
  </r>
  <r>
    <x v="275"/>
    <x v="1"/>
    <x v="1"/>
    <n v="5312686000"/>
    <n v="1252812000"/>
    <n v="466498000"/>
    <s v=" $-   "/>
    <x v="575"/>
    <x v="9"/>
    <x v="48"/>
  </r>
  <r>
    <x v="275"/>
    <x v="2"/>
    <x v="2"/>
    <n v="5288933000"/>
    <n v="1089888000"/>
    <n v="471219000"/>
    <s v=" $-   "/>
    <x v="576"/>
    <x v="9"/>
    <x v="48"/>
  </r>
  <r>
    <x v="275"/>
    <x v="3"/>
    <x v="3"/>
    <n v="2787116000"/>
    <n v="832306000"/>
    <n v="372457000"/>
    <s v=" $-   "/>
    <x v="577"/>
    <x v="9"/>
    <x v="48"/>
  </r>
  <r>
    <x v="276"/>
    <x v="0"/>
    <x v="2"/>
    <n v="7719600000"/>
    <n v="4191600000"/>
    <n v="1545700000"/>
    <n v="581800000"/>
    <x v="4"/>
    <x v="3"/>
    <x v="3"/>
  </r>
  <r>
    <x v="276"/>
    <x v="1"/>
    <x v="3"/>
    <n v="9429300000"/>
    <n v="5213200000"/>
    <n v="2180700000"/>
    <n v="671900000"/>
    <x v="4"/>
    <x v="3"/>
    <x v="3"/>
  </r>
  <r>
    <x v="277"/>
    <x v="0"/>
    <x v="1"/>
    <n v="5015000000"/>
    <n v="844000000"/>
    <n v="446000000"/>
    <s v=" $-   "/>
    <x v="406"/>
    <x v="9"/>
    <x v="27"/>
  </r>
  <r>
    <x v="277"/>
    <x v="1"/>
    <x v="2"/>
    <n v="5115000000"/>
    <n v="945000000"/>
    <n v="495000000"/>
    <s v=" $-   "/>
    <x v="578"/>
    <x v="9"/>
    <x v="27"/>
  </r>
  <r>
    <x v="277"/>
    <x v="2"/>
    <x v="3"/>
    <n v="3183000000"/>
    <n v="979000000"/>
    <n v="745000000"/>
    <s v=" $-   "/>
    <x v="579"/>
    <x v="9"/>
    <x v="27"/>
  </r>
  <r>
    <x v="277"/>
    <x v="3"/>
    <x v="28"/>
    <n v="3491000000"/>
    <n v="1083000000"/>
    <n v="233000000"/>
    <s v=" $-   "/>
    <x v="580"/>
    <x v="9"/>
    <x v="27"/>
  </r>
  <r>
    <x v="278"/>
    <x v="0"/>
    <x v="0"/>
    <n v="3023000000"/>
    <n v="1446000000"/>
    <n v="832000000"/>
    <s v=" $-   "/>
    <x v="581"/>
    <x v="6"/>
    <x v="97"/>
  </r>
  <r>
    <x v="278"/>
    <x v="1"/>
    <x v="1"/>
    <n v="3100000000"/>
    <n v="1316000000"/>
    <n v="1054000000"/>
    <s v=" $-   "/>
    <x v="582"/>
    <x v="6"/>
    <x v="97"/>
  </r>
  <r>
    <x v="278"/>
    <x v="2"/>
    <x v="2"/>
    <n v="3383000000"/>
    <n v="1433000000"/>
    <n v="1095000000"/>
    <s v=" $-   "/>
    <x v="583"/>
    <x v="6"/>
    <x v="97"/>
  </r>
  <r>
    <x v="278"/>
    <x v="3"/>
    <x v="3"/>
    <n v="3292000000"/>
    <n v="1313000000"/>
    <n v="1050000000"/>
    <s v=" $-   "/>
    <x v="584"/>
    <x v="6"/>
    <x v="97"/>
  </r>
  <r>
    <x v="279"/>
    <x v="0"/>
    <x v="0"/>
    <n v="14256000000"/>
    <n v="8276000000"/>
    <n v="1186000000"/>
    <s v=" $-   "/>
    <x v="585"/>
    <x v="5"/>
    <x v="10"/>
  </r>
  <r>
    <x v="279"/>
    <x v="1"/>
    <x v="1"/>
    <n v="15136000000"/>
    <n v="8152000000"/>
    <n v="1280000000"/>
    <s v=" $-   "/>
    <x v="586"/>
    <x v="5"/>
    <x v="10"/>
  </r>
  <r>
    <x v="279"/>
    <x v="2"/>
    <x v="2"/>
    <n v="17021000000"/>
    <n v="8751000000"/>
    <n v="1324000000"/>
    <s v=" $-   "/>
    <x v="587"/>
    <x v="5"/>
    <x v="10"/>
  </r>
  <r>
    <x v="279"/>
    <x v="3"/>
    <x v="3"/>
    <n v="17486000000"/>
    <n v="8596000000"/>
    <n v="1399000000"/>
    <s v=" $-   "/>
    <x v="588"/>
    <x v="5"/>
    <x v="10"/>
  </r>
  <r>
    <x v="280"/>
    <x v="0"/>
    <x v="0"/>
    <n v="9964000000"/>
    <n v="4334000000"/>
    <n v="757000000"/>
    <n v="704000000"/>
    <x v="589"/>
    <x v="8"/>
    <x v="103"/>
  </r>
  <r>
    <x v="280"/>
    <x v="1"/>
    <x v="1"/>
    <n v="8414000000"/>
    <n v="5299000000"/>
    <n v="584000000"/>
    <n v="469000000"/>
    <x v="590"/>
    <x v="8"/>
    <x v="103"/>
  </r>
  <r>
    <x v="280"/>
    <x v="2"/>
    <x v="2"/>
    <n v="7292000000"/>
    <n v="4457000000"/>
    <n v="545000000"/>
    <n v="325000000"/>
    <x v="591"/>
    <x v="8"/>
    <x v="103"/>
  </r>
  <r>
    <x v="280"/>
    <x v="3"/>
    <x v="3"/>
    <n v="7729000000"/>
    <n v="4312000000"/>
    <n v="670000000"/>
    <n v="289000000"/>
    <x v="592"/>
    <x v="8"/>
    <x v="103"/>
  </r>
  <r>
    <x v="281"/>
    <x v="0"/>
    <x v="1"/>
    <n v="4374562000"/>
    <n v="3117203000"/>
    <n v="650243000"/>
    <n v="378769000"/>
    <x v="4"/>
    <x v="2"/>
    <x v="16"/>
  </r>
  <r>
    <x v="281"/>
    <x v="1"/>
    <x v="2"/>
    <n v="5504656000"/>
    <n v="3752760000"/>
    <n v="876927000"/>
    <n v="472321000"/>
    <x v="4"/>
    <x v="2"/>
    <x v="16"/>
  </r>
  <r>
    <x v="281"/>
    <x v="2"/>
    <x v="3"/>
    <n v="6779511000"/>
    <n v="4591476000"/>
    <n v="1231421000"/>
    <n v="650788000"/>
    <x v="4"/>
    <x v="2"/>
    <x v="16"/>
  </r>
  <r>
    <x v="281"/>
    <x v="3"/>
    <x v="28"/>
    <n v="8830669000"/>
    <n v="6029901000"/>
    <n v="1568877000"/>
    <n v="852098000"/>
    <x v="4"/>
    <x v="2"/>
    <x v="16"/>
  </r>
  <r>
    <x v="282"/>
    <x v="0"/>
    <x v="0"/>
    <n v="1562000000"/>
    <n v="413000000"/>
    <n v="311000000"/>
    <s v=" $-   "/>
    <x v="593"/>
    <x v="9"/>
    <x v="27"/>
  </r>
  <r>
    <x v="282"/>
    <x v="1"/>
    <x v="1"/>
    <n v="1857000000"/>
    <n v="411000000"/>
    <n v="311000000"/>
    <s v=" $-   "/>
    <x v="184"/>
    <x v="9"/>
    <x v="27"/>
  </r>
  <r>
    <x v="282"/>
    <x v="2"/>
    <x v="2"/>
    <n v="2288000000"/>
    <n v="485000000"/>
    <n v="358000000"/>
    <s v=" $-   "/>
    <x v="594"/>
    <x v="9"/>
    <x v="27"/>
  </r>
  <r>
    <x v="282"/>
    <x v="3"/>
    <x v="3"/>
    <n v="1557000000"/>
    <n v="497000000"/>
    <n v="5204000000"/>
    <s v=" $-   "/>
    <x v="595"/>
    <x v="9"/>
    <x v="27"/>
  </r>
  <r>
    <x v="283"/>
    <x v="0"/>
    <x v="83"/>
    <n v="25313000000"/>
    <n v="14279000000"/>
    <n v="7796000000"/>
    <s v=" $-   "/>
    <x v="4"/>
    <x v="1"/>
    <x v="82"/>
  </r>
  <r>
    <x v="283"/>
    <x v="1"/>
    <x v="84"/>
    <n v="27799000000"/>
    <n v="15353000000"/>
    <n v="8766000000"/>
    <s v=" $-   "/>
    <x v="4"/>
    <x v="1"/>
    <x v="82"/>
  </r>
  <r>
    <x v="283"/>
    <x v="2"/>
    <x v="50"/>
    <n v="30601000000"/>
    <n v="16534000000"/>
    <n v="9892000000"/>
    <s v=" $-   "/>
    <x v="4"/>
    <x v="1"/>
    <x v="82"/>
  </r>
  <r>
    <x v="283"/>
    <x v="3"/>
    <x v="85"/>
    <n v="32376000000"/>
    <n v="17405000000"/>
    <n v="10469000000"/>
    <s v=" $-   "/>
    <x v="4"/>
    <x v="1"/>
    <x v="82"/>
  </r>
  <r>
    <x v="284"/>
    <x v="0"/>
    <x v="1"/>
    <n v="5703000000"/>
    <n v="2398000000"/>
    <n v="1815000000"/>
    <s v=" $-   "/>
    <x v="596"/>
    <x v="0"/>
    <x v="68"/>
  </r>
  <r>
    <x v="284"/>
    <x v="1"/>
    <x v="2"/>
    <n v="6288000000"/>
    <n v="2620000000"/>
    <n v="1917000000"/>
    <s v=" $-   "/>
    <x v="597"/>
    <x v="0"/>
    <x v="68"/>
  </r>
  <r>
    <x v="284"/>
    <x v="2"/>
    <x v="3"/>
    <n v="6172000000"/>
    <n v="2539000000"/>
    <n v="1915000000"/>
    <s v=" $-   "/>
    <x v="598"/>
    <x v="0"/>
    <x v="68"/>
  </r>
  <r>
    <x v="284"/>
    <x v="3"/>
    <x v="28"/>
    <n v="6309000000"/>
    <n v="2607000000"/>
    <n v="1851000000"/>
    <s v=" $-   "/>
    <x v="599"/>
    <x v="0"/>
    <x v="68"/>
  </r>
  <r>
    <x v="285"/>
    <x v="0"/>
    <x v="0"/>
    <n v="17194000000"/>
    <n v="12151000000"/>
    <n v="1654000000"/>
    <s v=" $-   "/>
    <x v="4"/>
    <x v="9"/>
    <x v="37"/>
  </r>
  <r>
    <x v="285"/>
    <x v="1"/>
    <x v="1"/>
    <n v="19221000000"/>
    <n v="14117000000"/>
    <n v="1905000000"/>
    <s v=" $-   "/>
    <x v="4"/>
    <x v="9"/>
    <x v="37"/>
  </r>
  <r>
    <x v="285"/>
    <x v="2"/>
    <x v="2"/>
    <n v="21440000000"/>
    <n v="15631000000"/>
    <n v="2092000000"/>
    <s v=" $-   "/>
    <x v="4"/>
    <x v="9"/>
    <x v="37"/>
  </r>
  <r>
    <x v="285"/>
    <x v="3"/>
    <x v="3"/>
    <n v="14757000000"/>
    <n v="11694000000"/>
    <n v="1764000000"/>
    <s v=" $-   "/>
    <x v="4"/>
    <x v="9"/>
    <x v="37"/>
  </r>
  <r>
    <x v="286"/>
    <x v="0"/>
    <x v="1"/>
    <n v="11245000000"/>
    <n v="4070000000"/>
    <n v="3002000000"/>
    <s v=" $-   "/>
    <x v="600"/>
    <x v="0"/>
    <x v="59"/>
  </r>
  <r>
    <x v="286"/>
    <x v="1"/>
    <x v="2"/>
    <n v="11624000000"/>
    <n v="4201000000"/>
    <n v="2897000000"/>
    <s v=" $-   "/>
    <x v="601"/>
    <x v="0"/>
    <x v="59"/>
  </r>
  <r>
    <x v="286"/>
    <x v="2"/>
    <x v="3"/>
    <n v="10511000000"/>
    <n v="3662000000"/>
    <n v="2911000000"/>
    <s v=" $-   "/>
    <x v="602"/>
    <x v="0"/>
    <x v="59"/>
  </r>
  <r>
    <x v="286"/>
    <x v="3"/>
    <x v="28"/>
    <n v="9888000000"/>
    <n v="3045000000"/>
    <n v="2743000000"/>
    <s v=" $-   "/>
    <x v="603"/>
    <x v="0"/>
    <x v="59"/>
  </r>
  <r>
    <x v="287"/>
    <x v="0"/>
    <x v="136"/>
    <n v="6332400000"/>
    <n v="2571300000"/>
    <n v="2247400000"/>
    <n v="904200000"/>
    <x v="4"/>
    <x v="2"/>
    <x v="16"/>
  </r>
  <r>
    <x v="287"/>
    <x v="1"/>
    <x v="137"/>
    <n v="6325000000"/>
    <n v="2406000000"/>
    <n v="2179000000"/>
    <n v="918000000"/>
    <x v="4"/>
    <x v="2"/>
    <x v="16"/>
  </r>
  <r>
    <x v="287"/>
    <x v="2"/>
    <x v="138"/>
    <n v="6123000000"/>
    <n v="2290000000"/>
    <n v="2197000000"/>
    <n v="920000000"/>
    <x v="4"/>
    <x v="2"/>
    <x v="16"/>
  </r>
  <r>
    <x v="287"/>
    <x v="3"/>
    <x v="139"/>
    <n v="5546000000"/>
    <n v="2173000000"/>
    <n v="2099000000"/>
    <n v="861000000"/>
    <x v="4"/>
    <x v="2"/>
    <x v="16"/>
  </r>
  <r>
    <x v="288"/>
    <x v="0"/>
    <x v="0"/>
    <n v="19429273000"/>
    <n v="17915735000"/>
    <n v="454900000"/>
    <s v=" $-   "/>
    <x v="4"/>
    <x v="8"/>
    <x v="104"/>
  </r>
  <r>
    <x v="288"/>
    <x v="1"/>
    <x v="1"/>
    <n v="19052046000"/>
    <n v="17641421000"/>
    <n v="467904000"/>
    <s v=" $-   "/>
    <x v="4"/>
    <x v="8"/>
    <x v="104"/>
  </r>
  <r>
    <x v="288"/>
    <x v="2"/>
    <x v="2"/>
    <n v="21105141000"/>
    <n v="19198615000"/>
    <n v="520805000"/>
    <s v=" $-   "/>
    <x v="4"/>
    <x v="8"/>
    <x v="104"/>
  </r>
  <r>
    <x v="288"/>
    <x v="3"/>
    <x v="3"/>
    <n v="16439276000"/>
    <n v="14858014000"/>
    <n v="458989000"/>
    <s v=" $-   "/>
    <x v="4"/>
    <x v="8"/>
    <x v="104"/>
  </r>
  <r>
    <x v="289"/>
    <x v="0"/>
    <x v="140"/>
    <n v="4280159000"/>
    <n v="2053816000"/>
    <n v="430822000"/>
    <n v="1147282000"/>
    <x v="4"/>
    <x v="2"/>
    <x v="7"/>
  </r>
  <r>
    <x v="289"/>
    <x v="1"/>
    <x v="141"/>
    <n v="4130000000"/>
    <n v="1862000000"/>
    <n v="436000000"/>
    <n v="1336000000"/>
    <x v="4"/>
    <x v="2"/>
    <x v="7"/>
  </r>
  <r>
    <x v="289"/>
    <x v="2"/>
    <x v="142"/>
    <n v="4682000000"/>
    <n v="2083000000"/>
    <n v="480000000"/>
    <n v="1360000000"/>
    <x v="4"/>
    <x v="2"/>
    <x v="7"/>
  </r>
  <r>
    <x v="289"/>
    <x v="3"/>
    <x v="27"/>
    <n v="5010000000"/>
    <n v="2199000000"/>
    <n v="602000000"/>
    <n v="1331000000"/>
    <x v="4"/>
    <x v="2"/>
    <x v="7"/>
  </r>
  <r>
    <x v="290"/>
    <x v="0"/>
    <x v="0"/>
    <n v="5508500000"/>
    <n v="3414400000"/>
    <n v="1403500000"/>
    <s v=" $-   "/>
    <x v="4"/>
    <x v="1"/>
    <x v="105"/>
  </r>
  <r>
    <x v="290"/>
    <x v="1"/>
    <x v="1"/>
    <n v="5607000000"/>
    <n v="3482100000"/>
    <n v="1399500000"/>
    <s v=" $-   "/>
    <x v="4"/>
    <x v="1"/>
    <x v="105"/>
  </r>
  <r>
    <x v="290"/>
    <x v="2"/>
    <x v="2"/>
    <n v="5727000000"/>
    <n v="3523600000"/>
    <n v="1545900000"/>
    <s v=" $-   "/>
    <x v="4"/>
    <x v="1"/>
    <x v="105"/>
  </r>
  <r>
    <x v="290"/>
    <x v="3"/>
    <x v="3"/>
    <n v="5915700000"/>
    <n v="3611100000"/>
    <n v="1626000000"/>
    <s v=" $-   "/>
    <x v="4"/>
    <x v="1"/>
    <x v="105"/>
  </r>
  <r>
    <x v="291"/>
    <x v="0"/>
    <x v="0"/>
    <n v="484581000"/>
    <n v="21306000"/>
    <n v="38123000"/>
    <s v=" $-   "/>
    <x v="604"/>
    <x v="7"/>
    <x v="77"/>
  </r>
  <r>
    <x v="291"/>
    <x v="1"/>
    <x v="1"/>
    <n v="780209000"/>
    <n v="38851000"/>
    <n v="56881000"/>
    <s v=" $-   "/>
    <x v="605"/>
    <x v="7"/>
    <x v="77"/>
  </r>
  <r>
    <x v="291"/>
    <x v="2"/>
    <x v="2"/>
    <n v="933505000"/>
    <n v="53871000"/>
    <n v="51085000"/>
    <s v=" $-   "/>
    <x v="606"/>
    <x v="7"/>
    <x v="77"/>
  </r>
  <r>
    <x v="291"/>
    <x v="3"/>
    <x v="3"/>
    <n v="1023285000"/>
    <n v="55352000"/>
    <n v="49298000"/>
    <s v=" $-   "/>
    <x v="607"/>
    <x v="7"/>
    <x v="77"/>
  </r>
  <r>
    <x v="292"/>
    <x v="0"/>
    <x v="0"/>
    <n v="10184121000"/>
    <n v="8540319000"/>
    <n v="491725000"/>
    <s v=" $-   "/>
    <x v="608"/>
    <x v="9"/>
    <x v="27"/>
  </r>
  <r>
    <x v="292"/>
    <x v="1"/>
    <x v="1"/>
    <n v="11871879000"/>
    <n v="10222213000"/>
    <n v="541586000"/>
    <s v=" $-   "/>
    <x v="609"/>
    <x v="9"/>
    <x v="27"/>
  </r>
  <r>
    <x v="292"/>
    <x v="2"/>
    <x v="2"/>
    <n v="12195091000"/>
    <n v="10088548000"/>
    <n v="674887000"/>
    <s v=" $-   "/>
    <x v="610"/>
    <x v="9"/>
    <x v="27"/>
  </r>
  <r>
    <x v="292"/>
    <x v="3"/>
    <x v="3"/>
    <n v="7763206000"/>
    <n v="5641052000"/>
    <n v="693331000"/>
    <s v=" $-   "/>
    <x v="611"/>
    <x v="9"/>
    <x v="27"/>
  </r>
  <r>
    <x v="293"/>
    <x v="0"/>
    <x v="2"/>
    <n v="15317800000"/>
    <n v="12602100000"/>
    <n v="477200000"/>
    <s v=" $-   "/>
    <x v="612"/>
    <x v="1"/>
    <x v="89"/>
  </r>
  <r>
    <x v="293"/>
    <x v="1"/>
    <x v="3"/>
    <n v="15134400000"/>
    <n v="12491400000"/>
    <n v="431800000"/>
    <s v=" $-   "/>
    <x v="613"/>
    <x v="1"/>
    <x v="89"/>
  </r>
  <r>
    <x v="293"/>
    <x v="2"/>
    <x v="28"/>
    <n v="15416900000"/>
    <n v="12671200000"/>
    <n v="443900000"/>
    <s v=" $-   "/>
    <x v="614"/>
    <x v="1"/>
    <x v="89"/>
  </r>
  <r>
    <x v="294"/>
    <x v="0"/>
    <x v="0"/>
    <n v="6182184000"/>
    <n v="3084766000"/>
    <n v="2120025000"/>
    <s v=" $-   "/>
    <x v="4"/>
    <x v="1"/>
    <x v="25"/>
  </r>
  <r>
    <x v="294"/>
    <x v="1"/>
    <x v="1"/>
    <n v="6649237000"/>
    <n v="3280236000"/>
    <n v="2265516000"/>
    <s v=" $-   "/>
    <x v="4"/>
    <x v="1"/>
    <x v="25"/>
  </r>
  <r>
    <x v="294"/>
    <x v="2"/>
    <x v="2"/>
    <n v="7216081000"/>
    <n v="3507180000"/>
    <n v="2438527000"/>
    <s v=" $-   "/>
    <x v="4"/>
    <x v="1"/>
    <x v="25"/>
  </r>
  <r>
    <x v="294"/>
    <x v="3"/>
    <x v="3"/>
    <n v="7966674000"/>
    <n v="3804031000"/>
    <n v="2648622000"/>
    <s v=" $-   "/>
    <x v="4"/>
    <x v="1"/>
    <x v="25"/>
  </r>
  <r>
    <x v="295"/>
    <x v="0"/>
    <x v="0"/>
    <n v="20100000000"/>
    <n v="6530000000"/>
    <n v="1879000000"/>
    <s v=" $-   "/>
    <x v="615"/>
    <x v="9"/>
    <x v="27"/>
  </r>
  <r>
    <x v="295"/>
    <x v="1"/>
    <x v="1"/>
    <n v="20170000000"/>
    <n v="6497000000"/>
    <n v="2108000000"/>
    <s v=" $-   "/>
    <x v="616"/>
    <x v="9"/>
    <x v="27"/>
  </r>
  <r>
    <x v="295"/>
    <x v="2"/>
    <x v="2"/>
    <n v="19312000000"/>
    <n v="6803000000"/>
    <n v="2053000000"/>
    <s v=" $-   "/>
    <x v="617"/>
    <x v="9"/>
    <x v="27"/>
  </r>
  <r>
    <x v="295"/>
    <x v="3"/>
    <x v="3"/>
    <n v="12480000000"/>
    <n v="5804000000"/>
    <n v="1613000000"/>
    <s v=" $-   "/>
    <x v="618"/>
    <x v="9"/>
    <x v="27"/>
  </r>
  <r>
    <x v="296"/>
    <x v="0"/>
    <x v="0"/>
    <n v="1355300000"/>
    <n v="90800000"/>
    <n v="803800000"/>
    <s v=" $-   "/>
    <x v="619"/>
    <x v="6"/>
    <x v="106"/>
  </r>
  <r>
    <x v="296"/>
    <x v="1"/>
    <x v="1"/>
    <n v="1346100000"/>
    <n v="81100000"/>
    <n v="812800000"/>
    <s v=" $-   "/>
    <x v="620"/>
    <x v="6"/>
    <x v="106"/>
  </r>
  <r>
    <x v="296"/>
    <x v="2"/>
    <x v="2"/>
    <n v="1381400000"/>
    <n v="80900000"/>
    <n v="816700000"/>
    <s v=" $-   "/>
    <x v="621"/>
    <x v="6"/>
    <x v="106"/>
  </r>
  <r>
    <x v="296"/>
    <x v="3"/>
    <x v="3"/>
    <n v="1421300000"/>
    <n v="95500000"/>
    <n v="836700000"/>
    <s v=" $-   "/>
    <x v="622"/>
    <x v="6"/>
    <x v="106"/>
  </r>
  <r>
    <x v="297"/>
    <x v="0"/>
    <x v="0"/>
    <n v="3823713000"/>
    <n v="1582398000"/>
    <n v="1489735000"/>
    <n v="114250000"/>
    <x v="4"/>
    <x v="0"/>
    <x v="107"/>
  </r>
  <r>
    <x v="297"/>
    <x v="1"/>
    <x v="1"/>
    <n v="3791335000"/>
    <n v="1650622000"/>
    <n v="1420096000"/>
    <n v="110412000"/>
    <x v="4"/>
    <x v="0"/>
    <x v="107"/>
  </r>
  <r>
    <x v="297"/>
    <x v="2"/>
    <x v="2"/>
    <n v="3821504000"/>
    <n v="1680791000"/>
    <n v="1378400000"/>
    <n v="109931000"/>
    <x v="4"/>
    <x v="0"/>
    <x v="107"/>
  </r>
  <r>
    <x v="297"/>
    <x v="3"/>
    <x v="3"/>
    <n v="3578060000"/>
    <n v="1558591000"/>
    <n v="1279961000"/>
    <n v="110156000"/>
    <x v="4"/>
    <x v="0"/>
    <x v="107"/>
  </r>
  <r>
    <x v="298"/>
    <x v="0"/>
    <x v="0"/>
    <n v="16596800000"/>
    <n v="13908300000"/>
    <n v="571600000"/>
    <n v="279300000"/>
    <x v="623"/>
    <x v="0"/>
    <x v="41"/>
  </r>
  <r>
    <x v="298"/>
    <x v="1"/>
    <x v="1"/>
    <n v="16661000000"/>
    <n v="13900700000"/>
    <n v="559500000"/>
    <n v="251400000"/>
    <x v="624"/>
    <x v="0"/>
    <x v="41"/>
  </r>
  <r>
    <x v="298"/>
    <x v="2"/>
    <x v="2"/>
    <n v="18534400000"/>
    <n v="15481600000"/>
    <n v="561400000"/>
    <n v="215600000"/>
    <x v="625"/>
    <x v="0"/>
    <x v="41"/>
  </r>
  <r>
    <x v="298"/>
    <x v="3"/>
    <x v="3"/>
    <n v="18671300000"/>
    <n v="15292100000"/>
    <n v="541500000"/>
    <n v="239800000"/>
    <x v="626"/>
    <x v="0"/>
    <x v="41"/>
  </r>
  <r>
    <x v="299"/>
    <x v="0"/>
    <x v="1"/>
    <n v="15598000000"/>
    <n v="11759000000"/>
    <s v=" $-   "/>
    <s v=" $-   "/>
    <x v="627"/>
    <x v="5"/>
    <x v="10"/>
  </r>
  <r>
    <x v="299"/>
    <x v="1"/>
    <x v="2"/>
    <n v="17090000000"/>
    <n v="12207000000"/>
    <s v=" $-   "/>
    <s v=" $-   "/>
    <x v="628"/>
    <x v="5"/>
    <x v="10"/>
  </r>
  <r>
    <x v="299"/>
    <x v="2"/>
    <x v="3"/>
    <n v="16833000000"/>
    <n v="12713000000"/>
    <s v=" $-   "/>
    <s v=" $-   "/>
    <x v="629"/>
    <x v="5"/>
    <x v="10"/>
  </r>
  <r>
    <x v="299"/>
    <x v="3"/>
    <x v="28"/>
    <n v="17666000000"/>
    <n v="12734000000"/>
    <s v=" $-   "/>
    <s v=" $-   "/>
    <x v="630"/>
    <x v="5"/>
    <x v="10"/>
  </r>
  <r>
    <x v="300"/>
    <x v="0"/>
    <x v="0"/>
    <n v="5260956000"/>
    <n v="1177275000"/>
    <n v="2188747000"/>
    <s v=" $-   "/>
    <x v="631"/>
    <x v="1"/>
    <x v="24"/>
  </r>
  <r>
    <x v="300"/>
    <x v="1"/>
    <x v="1"/>
    <n v="6793306000"/>
    <n v="1077420000"/>
    <n v="3185497000"/>
    <s v=" $-   "/>
    <x v="632"/>
    <x v="1"/>
    <x v="24"/>
  </r>
  <r>
    <x v="300"/>
    <x v="2"/>
    <x v="2"/>
    <n v="8441971000"/>
    <n v="857841000"/>
    <n v="4302998000"/>
    <s v=" $-   "/>
    <x v="633"/>
    <x v="1"/>
    <x v="24"/>
  </r>
  <r>
    <x v="300"/>
    <x v="3"/>
    <x v="3"/>
    <n v="9223987000"/>
    <n v="632180000"/>
    <n v="5060406000"/>
    <s v=" $-   "/>
    <x v="634"/>
    <x v="1"/>
    <x v="24"/>
  </r>
  <r>
    <x v="301"/>
    <x v="0"/>
    <x v="143"/>
    <n v="3637212000"/>
    <n v="2446443000"/>
    <s v=" $-   "/>
    <s v=" $-   "/>
    <x v="4"/>
    <x v="3"/>
    <x v="54"/>
  </r>
  <r>
    <x v="301"/>
    <x v="1"/>
    <x v="144"/>
    <n v="3585141000"/>
    <n v="2566444000"/>
    <s v=" $-   "/>
    <s v=" $-   "/>
    <x v="4"/>
    <x v="3"/>
    <x v="54"/>
  </r>
  <r>
    <x v="301"/>
    <x v="2"/>
    <x v="145"/>
    <n v="3910865000"/>
    <n v="2850316000"/>
    <s v=" $-   "/>
    <s v=" $-   "/>
    <x v="4"/>
    <x v="3"/>
    <x v="54"/>
  </r>
  <r>
    <x v="301"/>
    <x v="3"/>
    <x v="108"/>
    <n v="5386703000"/>
    <n v="4063955000"/>
    <s v=" $-   "/>
    <s v=" $-   "/>
    <x v="4"/>
    <x v="3"/>
    <x v="54"/>
  </r>
  <r>
    <x v="302"/>
    <x v="0"/>
    <x v="0"/>
    <n v="9781000000"/>
    <n v="6351000000"/>
    <n v="98000000"/>
    <s v=" $-   "/>
    <x v="602"/>
    <x v="5"/>
    <x v="11"/>
  </r>
  <r>
    <x v="302"/>
    <x v="1"/>
    <x v="1"/>
    <n v="9968000000"/>
    <n v="6423000000"/>
    <n v="68000000"/>
    <s v=" $-   "/>
    <x v="635"/>
    <x v="5"/>
    <x v="11"/>
  </r>
  <r>
    <x v="302"/>
    <x v="2"/>
    <x v="2"/>
    <n v="10886000000"/>
    <n v="7036000000"/>
    <s v=" $-   "/>
    <s v=" $-   "/>
    <x v="636"/>
    <x v="5"/>
    <x v="11"/>
  </r>
  <r>
    <x v="302"/>
    <x v="3"/>
    <x v="3"/>
    <n v="10415000000"/>
    <n v="6239000000"/>
    <s v=" $-   "/>
    <s v=" $-   "/>
    <x v="637"/>
    <x v="5"/>
    <x v="11"/>
  </r>
  <r>
    <x v="303"/>
    <x v="0"/>
    <x v="5"/>
    <n v="66415000000"/>
    <n v="31243000000"/>
    <n v="25357000000"/>
    <s v=" $-   "/>
    <x v="638"/>
    <x v="4"/>
    <x v="69"/>
  </r>
  <r>
    <x v="303"/>
    <x v="1"/>
    <x v="97"/>
    <n v="66683000000"/>
    <n v="31238000000"/>
    <n v="25772000000"/>
    <s v=" $-   "/>
    <x v="639"/>
    <x v="4"/>
    <x v="69"/>
  </r>
  <r>
    <x v="303"/>
    <x v="2"/>
    <x v="98"/>
    <n v="63056000000"/>
    <n v="28731000000"/>
    <n v="24538000000"/>
    <s v=" $-   "/>
    <x v="248"/>
    <x v="4"/>
    <x v="69"/>
  </r>
  <r>
    <x v="303"/>
    <x v="3"/>
    <x v="28"/>
    <n v="62799000000"/>
    <n v="28209000000"/>
    <n v="24735000000"/>
    <s v=" $-   "/>
    <x v="640"/>
    <x v="4"/>
    <x v="69"/>
  </r>
  <r>
    <x v="304"/>
    <x v="0"/>
    <x v="0"/>
    <n v="54657000000"/>
    <n v="9821000000"/>
    <n v="15171000000"/>
    <n v="7482000000"/>
    <x v="641"/>
    <x v="3"/>
    <x v="3"/>
  </r>
  <r>
    <x v="304"/>
    <x v="1"/>
    <x v="1"/>
    <n v="51584000000"/>
    <n v="9586000000"/>
    <n v="14355000000"/>
    <n v="6678000000"/>
    <x v="642"/>
    <x v="3"/>
    <x v="3"/>
  </r>
  <r>
    <x v="304"/>
    <x v="2"/>
    <x v="2"/>
    <n v="49605000000"/>
    <n v="9577000000"/>
    <n v="14097000000"/>
    <n v="8393000000"/>
    <x v="643"/>
    <x v="3"/>
    <x v="3"/>
  </r>
  <r>
    <x v="304"/>
    <x v="3"/>
    <x v="3"/>
    <n v="48851000000"/>
    <n v="9648000000"/>
    <n v="14809000000"/>
    <n v="7690000000"/>
    <x v="644"/>
    <x v="3"/>
    <x v="3"/>
  </r>
  <r>
    <x v="305"/>
    <x v="0"/>
    <x v="1"/>
    <n v="9289500000"/>
    <n v="4683600000"/>
    <n v="189000000"/>
    <s v=" $-   "/>
    <x v="645"/>
    <x v="6"/>
    <x v="97"/>
  </r>
  <r>
    <x v="305"/>
    <x v="1"/>
    <x v="2"/>
    <n v="10477600000"/>
    <n v="5231000000"/>
    <n v="177400000"/>
    <s v=" $-   "/>
    <x v="646"/>
    <x v="6"/>
    <x v="97"/>
  </r>
  <r>
    <x v="305"/>
    <x v="2"/>
    <x v="3"/>
    <n v="11964400000"/>
    <n v="6697700000"/>
    <n v="163500000"/>
    <s v=" $-   "/>
    <x v="647"/>
    <x v="6"/>
    <x v="97"/>
  </r>
  <r>
    <x v="305"/>
    <x v="3"/>
    <x v="28"/>
    <n v="12394100000"/>
    <n v="6913200000"/>
    <n v="156600000"/>
    <s v=" $-   "/>
    <x v="648"/>
    <x v="6"/>
    <x v="97"/>
  </r>
  <r>
    <x v="306"/>
    <x v="0"/>
    <x v="1"/>
    <n v="2104745000"/>
    <n v="155355000"/>
    <n v="346393000"/>
    <n v="859947000"/>
    <x v="4"/>
    <x v="4"/>
    <x v="56"/>
  </r>
  <r>
    <x v="306"/>
    <x v="1"/>
    <x v="2"/>
    <n v="2819557000"/>
    <n v="205018000"/>
    <n v="519267000"/>
    <n v="1271353000"/>
    <x v="4"/>
    <x v="4"/>
    <x v="56"/>
  </r>
  <r>
    <x v="306"/>
    <x v="2"/>
    <x v="3"/>
    <n v="4103728000"/>
    <n v="392709000"/>
    <n v="838526000"/>
    <n v="1620577000"/>
    <x v="4"/>
    <x v="4"/>
    <x v="56"/>
  </r>
  <r>
    <x v="306"/>
    <x v="3"/>
    <x v="28"/>
    <n v="4860427000"/>
    <n v="299694000"/>
    <n v="1177697000"/>
    <n v="2052295000"/>
    <x v="4"/>
    <x v="4"/>
    <x v="56"/>
  </r>
  <r>
    <x v="307"/>
    <x v="0"/>
    <x v="0"/>
    <n v="17083900000"/>
    <n v="15590900000"/>
    <n v="15400000"/>
    <s v=" $-   "/>
    <x v="649"/>
    <x v="6"/>
    <x v="13"/>
  </r>
  <r>
    <x v="307"/>
    <x v="1"/>
    <x v="1"/>
    <n v="18170900000"/>
    <n v="16275100000"/>
    <n v="18800000"/>
    <s v=" $-   "/>
    <x v="650"/>
    <x v="6"/>
    <x v="13"/>
  </r>
  <r>
    <x v="307"/>
    <x v="2"/>
    <x v="2"/>
    <n v="19391400000"/>
    <n v="17297300000"/>
    <n v="18900000"/>
    <s v=" $-   "/>
    <x v="651"/>
    <x v="6"/>
    <x v="13"/>
  </r>
  <r>
    <x v="307"/>
    <x v="3"/>
    <x v="3"/>
    <n v="20853800000"/>
    <n v="18705900000"/>
    <n v="22800000"/>
    <s v=" $-   "/>
    <x v="652"/>
    <x v="6"/>
    <x v="13"/>
  </r>
  <r>
    <x v="308"/>
    <x v="0"/>
    <x v="52"/>
    <n v="13015704000"/>
    <n v="10086675000"/>
    <n v="1554973000"/>
    <s v=" $-   "/>
    <x v="4"/>
    <x v="0"/>
    <x v="53"/>
  </r>
  <r>
    <x v="308"/>
    <x v="1"/>
    <x v="53"/>
    <n v="13215971000"/>
    <n v="10188227000"/>
    <n v="1633992000"/>
    <s v=" $-   "/>
    <x v="4"/>
    <x v="0"/>
    <x v="53"/>
  </r>
  <r>
    <x v="308"/>
    <x v="2"/>
    <x v="54"/>
    <n v="12711744000"/>
    <n v="9655245000"/>
    <n v="1544746000"/>
    <s v=" $-   "/>
    <x v="4"/>
    <x v="0"/>
    <x v="53"/>
  </r>
  <r>
    <x v="308"/>
    <x v="3"/>
    <x v="55"/>
    <n v="11360753000"/>
    <n v="8823384000"/>
    <n v="1359360000"/>
    <s v=" $-   "/>
    <x v="4"/>
    <x v="0"/>
    <x v="53"/>
  </r>
  <r>
    <x v="309"/>
    <x v="0"/>
    <x v="1"/>
    <n v="5679595000"/>
    <n v="4507196000"/>
    <n v="568500000"/>
    <s v=" $-   "/>
    <x v="4"/>
    <x v="1"/>
    <x v="66"/>
  </r>
  <r>
    <x v="309"/>
    <x v="1"/>
    <x v="2"/>
    <n v="5822363000"/>
    <n v="4244479000"/>
    <n v="861390000"/>
    <s v=" $-   "/>
    <x v="4"/>
    <x v="1"/>
    <x v="66"/>
  </r>
  <r>
    <x v="309"/>
    <x v="2"/>
    <x v="3"/>
    <n v="5981964000"/>
    <n v="4353850000"/>
    <n v="794728000"/>
    <s v=" $-   "/>
    <x v="4"/>
    <x v="1"/>
    <x v="66"/>
  </r>
  <r>
    <x v="309"/>
    <x v="3"/>
    <x v="28"/>
    <n v="7668476000"/>
    <n v="5728662000"/>
    <n v="957150000"/>
    <s v=" $-   "/>
    <x v="4"/>
    <x v="1"/>
    <x v="66"/>
  </r>
  <r>
    <x v="310"/>
    <x v="0"/>
    <x v="146"/>
    <n v="2105188000"/>
    <n v="1143659000"/>
    <n v="627370000"/>
    <n v="131835000"/>
    <x v="4"/>
    <x v="3"/>
    <x v="5"/>
  </r>
  <r>
    <x v="310"/>
    <x v="1"/>
    <x v="99"/>
    <n v="2157586000"/>
    <n v="1181444000"/>
    <n v="581898000"/>
    <n v="132400000"/>
    <x v="4"/>
    <x v="3"/>
    <x v="5"/>
  </r>
  <r>
    <x v="310"/>
    <x v="2"/>
    <x v="100"/>
    <n v="2237219000"/>
    <n v="1232611000"/>
    <n v="659335000"/>
    <n v="121141000"/>
    <x v="4"/>
    <x v="3"/>
    <x v="5"/>
  </r>
  <r>
    <x v="310"/>
    <x v="3"/>
    <x v="113"/>
    <n v="2262359000"/>
    <n v="1237859000"/>
    <n v="598848000"/>
    <n v="125928000"/>
    <x v="4"/>
    <x v="3"/>
    <x v="5"/>
  </r>
  <r>
    <x v="311"/>
    <x v="0"/>
    <x v="1"/>
    <n v="80029000000"/>
    <n v="59222000000"/>
    <n v="6890000000"/>
    <s v=" $-   "/>
    <x v="260"/>
    <x v="4"/>
    <x v="101"/>
  </r>
  <r>
    <x v="311"/>
    <x v="1"/>
    <x v="2"/>
    <n v="80106000000"/>
    <n v="60775000000"/>
    <n v="7001000000"/>
    <s v=" $-   "/>
    <x v="260"/>
    <x v="4"/>
    <x v="101"/>
  </r>
  <r>
    <x v="311"/>
    <x v="2"/>
    <x v="3"/>
    <n v="73908000000"/>
    <n v="56479000000"/>
    <n v="6656000000"/>
    <s v=" $-   "/>
    <x v="653"/>
    <x v="4"/>
    <x v="101"/>
  </r>
  <r>
    <x v="311"/>
    <x v="3"/>
    <x v="28"/>
    <n v="74953000000"/>
    <n v="57659000000"/>
    <n v="6405000000"/>
    <s v=" $-   "/>
    <x v="654"/>
    <x v="4"/>
    <x v="101"/>
  </r>
  <r>
    <x v="312"/>
    <x v="0"/>
    <x v="0"/>
    <n v="16606000000"/>
    <n v="386000000"/>
    <n v="10486000000"/>
    <s v=" $-   "/>
    <x v="655"/>
    <x v="6"/>
    <x v="35"/>
  </r>
  <r>
    <x v="312"/>
    <x v="1"/>
    <x v="1"/>
    <n v="16872000000"/>
    <n v="344000000"/>
    <n v="9681000000"/>
    <s v=" $-   "/>
    <x v="656"/>
    <x v="6"/>
    <x v="35"/>
  </r>
  <r>
    <x v="312"/>
    <x v="2"/>
    <x v="2"/>
    <n v="16281000000"/>
    <n v="325000000"/>
    <n v="9488000000"/>
    <s v=" $-   "/>
    <x v="657"/>
    <x v="6"/>
    <x v="35"/>
  </r>
  <r>
    <x v="312"/>
    <x v="3"/>
    <x v="3"/>
    <n v="16270000000"/>
    <n v="403000000"/>
    <n v="9463000000"/>
    <s v=" $-   "/>
    <x v="658"/>
    <x v="6"/>
    <x v="35"/>
  </r>
  <r>
    <x v="313"/>
    <x v="0"/>
    <x v="0"/>
    <n v="4306800000"/>
    <n v="3040900000"/>
    <n v="1117700000"/>
    <n v="92300000"/>
    <x v="4"/>
    <x v="0"/>
    <x v="52"/>
  </r>
  <r>
    <x v="313"/>
    <x v="1"/>
    <x v="1"/>
    <n v="6999700000"/>
    <n v="4629600000"/>
    <n v="1493700000"/>
    <n v="122800000"/>
    <x v="4"/>
    <x v="0"/>
    <x v="52"/>
  </r>
  <r>
    <x v="313"/>
    <x v="2"/>
    <x v="2"/>
    <n v="7039000000"/>
    <n v="4576000000"/>
    <n v="1493800000"/>
    <n v="117300000"/>
    <x v="4"/>
    <x v="0"/>
    <x v="52"/>
  </r>
  <r>
    <x v="313"/>
    <x v="3"/>
    <x v="3"/>
    <n v="6449000000"/>
    <n v="4263200000"/>
    <n v="1334300000"/>
    <n v="119600000"/>
    <x v="4"/>
    <x v="0"/>
    <x v="52"/>
  </r>
  <r>
    <x v="314"/>
    <x v="0"/>
    <x v="0"/>
    <n v="3301804000"/>
    <n v="1879559000"/>
    <n v="166154000"/>
    <s v=" $-   "/>
    <x v="659"/>
    <x v="5"/>
    <x v="10"/>
  </r>
  <r>
    <x v="314"/>
    <x v="1"/>
    <x v="1"/>
    <n v="3454628000"/>
    <n v="2020436000"/>
    <n v="172161000"/>
    <s v=" $-   "/>
    <x v="660"/>
    <x v="5"/>
    <x v="10"/>
  </r>
  <r>
    <x v="314"/>
    <x v="2"/>
    <x v="2"/>
    <n v="3491632000"/>
    <n v="2087854000"/>
    <n v="175178000"/>
    <s v=" $-   "/>
    <x v="661"/>
    <x v="5"/>
    <x v="10"/>
  </r>
  <r>
    <x v="314"/>
    <x v="3"/>
    <x v="3"/>
    <n v="3495443000"/>
    <n v="1969675000"/>
    <n v="176744000"/>
    <s v=" $-   "/>
    <x v="662"/>
    <x v="5"/>
    <x v="10"/>
  </r>
  <r>
    <x v="315"/>
    <x v="0"/>
    <x v="1"/>
    <n v="14265000000"/>
    <n v="8314000000"/>
    <n v="3486000000"/>
    <n v="463000000"/>
    <x v="663"/>
    <x v="8"/>
    <x v="63"/>
  </r>
  <r>
    <x v="315"/>
    <x v="1"/>
    <x v="2"/>
    <n v="14791000000"/>
    <n v="8348000000"/>
    <n v="4013000000"/>
    <n v="483000000"/>
    <x v="664"/>
    <x v="8"/>
    <x v="63"/>
  </r>
  <r>
    <x v="315"/>
    <x v="2"/>
    <x v="3"/>
    <n v="14766000000"/>
    <n v="8206000000"/>
    <n v="3624000000"/>
    <n v="476000000"/>
    <x v="327"/>
    <x v="8"/>
    <x v="63"/>
  </r>
  <r>
    <x v="315"/>
    <x v="3"/>
    <x v="28"/>
    <n v="14751000000"/>
    <n v="8063000000"/>
    <n v="4630000000"/>
    <n v="466000000"/>
    <x v="665"/>
    <x v="8"/>
    <x v="63"/>
  </r>
  <r>
    <x v="316"/>
    <x v="0"/>
    <x v="0"/>
    <n v="12132000000"/>
    <n v="4876000000"/>
    <n v="3143000000"/>
    <s v=" $-   "/>
    <x v="666"/>
    <x v="5"/>
    <x v="11"/>
  </r>
  <r>
    <x v="316"/>
    <x v="1"/>
    <x v="1"/>
    <n v="7263000000"/>
    <n v="1751000000"/>
    <n v="2108000000"/>
    <s v=" $-   "/>
    <x v="667"/>
    <x v="5"/>
    <x v="11"/>
  </r>
  <r>
    <x v="316"/>
    <x v="2"/>
    <x v="2"/>
    <n v="7852000000"/>
    <n v="1889000000"/>
    <n v="2173000000"/>
    <s v=" $-   "/>
    <x v="668"/>
    <x v="5"/>
    <x v="11"/>
  </r>
  <r>
    <x v="316"/>
    <x v="3"/>
    <x v="3"/>
    <n v="7669000000"/>
    <n v="1718000000"/>
    <n v="2237000000"/>
    <s v=" $-   "/>
    <x v="669"/>
    <x v="5"/>
    <x v="11"/>
  </r>
  <r>
    <x v="317"/>
    <x v="0"/>
    <x v="0"/>
    <n v="84847000000"/>
    <n v="66635000000"/>
    <n v="17504000000"/>
    <s v=" $-   "/>
    <x v="4"/>
    <x v="6"/>
    <x v="97"/>
  </r>
  <r>
    <x v="317"/>
    <x v="1"/>
    <x v="1"/>
    <n v="41461000000"/>
    <n v="26973000000"/>
    <n v="16172000000"/>
    <s v=" $-   "/>
    <x v="4"/>
    <x v="6"/>
    <x v="97"/>
  </r>
  <r>
    <x v="317"/>
    <x v="2"/>
    <x v="2"/>
    <n v="54105000000"/>
    <n v="33560000000"/>
    <n v="18786000000"/>
    <s v=" $-   "/>
    <x v="4"/>
    <x v="6"/>
    <x v="97"/>
  </r>
  <r>
    <x v="317"/>
    <x v="3"/>
    <x v="3"/>
    <n v="57119000000"/>
    <n v="32747000000"/>
    <n v="16603000000"/>
    <s v=" $-   "/>
    <x v="4"/>
    <x v="6"/>
    <x v="97"/>
  </r>
  <r>
    <x v="318"/>
    <x v="0"/>
    <x v="0"/>
    <n v="179290000000"/>
    <n v="158446000000"/>
    <n v="15443000000"/>
    <s v=" $-   "/>
    <x v="670"/>
    <x v="9"/>
    <x v="92"/>
  </r>
  <r>
    <x v="318"/>
    <x v="1"/>
    <x v="1"/>
    <n v="171596000000"/>
    <n v="152451000000"/>
    <n v="15597000000"/>
    <s v=" $-   "/>
    <x v="671"/>
    <x v="9"/>
    <x v="92"/>
  </r>
  <r>
    <x v="318"/>
    <x v="2"/>
    <x v="2"/>
    <n v="161212000000"/>
    <n v="140183000000"/>
    <n v="16703000000"/>
    <s v=" $-   "/>
    <x v="672"/>
    <x v="9"/>
    <x v="92"/>
  </r>
  <r>
    <x v="318"/>
    <x v="3"/>
    <x v="3"/>
    <n v="98975000000"/>
    <n v="77693000000"/>
    <n v="15747000000"/>
    <s v=" $-   "/>
    <x v="673"/>
    <x v="9"/>
    <x v="92"/>
  </r>
  <r>
    <x v="319"/>
    <x v="0"/>
    <x v="102"/>
    <n v="6043000000"/>
    <n v="2793800000"/>
    <n v="2594300000"/>
    <s v=" $-   "/>
    <x v="4"/>
    <x v="1"/>
    <x v="82"/>
  </r>
  <r>
    <x v="319"/>
    <x v="1"/>
    <x v="103"/>
    <n v="8186400000"/>
    <n v="3967100000"/>
    <n v="3673500000"/>
    <s v=" $-   "/>
    <x v="4"/>
    <x v="1"/>
    <x v="82"/>
  </r>
  <r>
    <x v="319"/>
    <x v="2"/>
    <x v="104"/>
    <n v="8241200000"/>
    <n v="3914500000"/>
    <n v="3713600000"/>
    <s v=" $-   "/>
    <x v="4"/>
    <x v="1"/>
    <x v="82"/>
  </r>
  <r>
    <x v="319"/>
    <x v="3"/>
    <x v="27"/>
    <n v="8020300000"/>
    <n v="3858700000"/>
    <n v="3417700000"/>
    <s v=" $-   "/>
    <x v="4"/>
    <x v="1"/>
    <x v="82"/>
  </r>
  <r>
    <x v="320"/>
    <x v="0"/>
    <x v="0"/>
    <n v="5920269000"/>
    <n v="4982562000"/>
    <n v="434894000"/>
    <s v=" $-   "/>
    <x v="674"/>
    <x v="0"/>
    <x v="53"/>
  </r>
  <r>
    <x v="320"/>
    <x v="1"/>
    <x v="1"/>
    <n v="6411577000"/>
    <n v="5424644000"/>
    <n v="485069000"/>
    <s v=" $-   "/>
    <x v="675"/>
    <x v="0"/>
    <x v="53"/>
  </r>
  <r>
    <x v="320"/>
    <x v="2"/>
    <x v="2"/>
    <n v="7747229000"/>
    <n v="6578435000"/>
    <n v="705477000"/>
    <s v=" $-   "/>
    <x v="676"/>
    <x v="0"/>
    <x v="53"/>
  </r>
  <r>
    <x v="320"/>
    <x v="3"/>
    <x v="3"/>
    <n v="7572436000"/>
    <n v="6648771000"/>
    <n v="592863000"/>
    <s v=" $-   "/>
    <x v="677"/>
    <x v="0"/>
    <x v="53"/>
  </r>
  <r>
    <x v="321"/>
    <x v="0"/>
    <x v="0"/>
    <n v="11224000000"/>
    <n v="6396000000"/>
    <n v="1227000000"/>
    <n v="98000000"/>
    <x v="678"/>
    <x v="8"/>
    <x v="28"/>
  </r>
  <r>
    <x v="321"/>
    <x v="1"/>
    <x v="1"/>
    <n v="11925000000"/>
    <n v="6744000000"/>
    <n v="1349000000"/>
    <n v="98000000"/>
    <x v="679"/>
    <x v="8"/>
    <x v="28"/>
  </r>
  <r>
    <x v="321"/>
    <x v="2"/>
    <x v="2"/>
    <n v="12273000000"/>
    <n v="6962000000"/>
    <n v="1437000000"/>
    <n v="96000000"/>
    <x v="371"/>
    <x v="8"/>
    <x v="28"/>
  </r>
  <r>
    <x v="321"/>
    <x v="3"/>
    <x v="3"/>
    <n v="10776000000"/>
    <n v="5960000000"/>
    <n v="1296000000"/>
    <n v="93000000"/>
    <x v="680"/>
    <x v="8"/>
    <x v="28"/>
  </r>
  <r>
    <x v="322"/>
    <x v="0"/>
    <x v="147"/>
    <n v="24866000000"/>
    <n v="9820000000"/>
    <n v="2849000000"/>
    <n v="4967000000"/>
    <x v="4"/>
    <x v="2"/>
    <x v="7"/>
  </r>
  <r>
    <x v="322"/>
    <x v="1"/>
    <x v="148"/>
    <n v="26487000000"/>
    <n v="10686000000"/>
    <n v="2774000000"/>
    <n v="5477000000"/>
    <x v="4"/>
    <x v="2"/>
    <x v="7"/>
  </r>
  <r>
    <x v="322"/>
    <x v="2"/>
    <x v="149"/>
    <n v="25281000000"/>
    <n v="10378000000"/>
    <n v="3637000000"/>
    <n v="5490000000"/>
    <x v="4"/>
    <x v="2"/>
    <x v="7"/>
  </r>
  <r>
    <x v="322"/>
    <x v="3"/>
    <x v="150"/>
    <n v="23554000000"/>
    <n v="9749000000"/>
    <n v="2159000000"/>
    <n v="5151000000"/>
    <x v="4"/>
    <x v="2"/>
    <x v="7"/>
  </r>
  <r>
    <x v="323"/>
    <x v="0"/>
    <x v="125"/>
    <n v="1148231000"/>
    <n v="743304000"/>
    <n v="180317000"/>
    <n v="197269000"/>
    <x v="4"/>
    <x v="2"/>
    <x v="7"/>
  </r>
  <r>
    <x v="323"/>
    <x v="1"/>
    <x v="126"/>
    <n v="1710966000"/>
    <n v="1021658000"/>
    <n v="309348000"/>
    <n v="257494000"/>
    <x v="4"/>
    <x v="2"/>
    <x v="7"/>
  </r>
  <r>
    <x v="323"/>
    <x v="2"/>
    <x v="127"/>
    <n v="2610726000"/>
    <n v="1561173000"/>
    <n v="588822000"/>
    <n v="448763000"/>
    <x v="4"/>
    <x v="2"/>
    <x v="7"/>
  </r>
  <r>
    <x v="324"/>
    <x v="0"/>
    <x v="1"/>
    <n v="6419285000"/>
    <n v="5099484000"/>
    <n v="922340000"/>
    <s v=" $-   "/>
    <x v="4"/>
    <x v="0"/>
    <x v="53"/>
  </r>
  <r>
    <x v="324"/>
    <x v="1"/>
    <x v="2"/>
    <n v="6638774000"/>
    <n v="5253040000"/>
    <n v="1030014000"/>
    <s v=" $-   "/>
    <x v="4"/>
    <x v="0"/>
    <x v="53"/>
  </r>
  <r>
    <x v="324"/>
    <x v="2"/>
    <x v="3"/>
    <n v="6571893000"/>
    <n v="5086449000"/>
    <n v="961579000"/>
    <s v=" $-   "/>
    <x v="4"/>
    <x v="0"/>
    <x v="53"/>
  </r>
  <r>
    <x v="324"/>
    <x v="3"/>
    <x v="28"/>
    <n v="6786984000"/>
    <n v="5285568000"/>
    <n v="956158000"/>
    <s v=" $-   "/>
    <x v="4"/>
    <x v="0"/>
    <x v="53"/>
  </r>
  <r>
    <x v="325"/>
    <x v="0"/>
    <x v="0"/>
    <n v="7688024000"/>
    <n v="5157434000"/>
    <n v="1011543000"/>
    <s v=" $-   "/>
    <x v="681"/>
    <x v="1"/>
    <x v="43"/>
  </r>
  <r>
    <x v="325"/>
    <x v="1"/>
    <x v="1"/>
    <n v="7959894000"/>
    <n v="5305270000"/>
    <n v="1044819000"/>
    <s v=" $-   "/>
    <x v="682"/>
    <x v="1"/>
    <x v="43"/>
  </r>
  <r>
    <x v="325"/>
    <x v="2"/>
    <x v="2"/>
    <n v="8073855000"/>
    <n v="5306281000"/>
    <n v="1048952000"/>
    <s v=" $-   "/>
    <x v="683"/>
    <x v="1"/>
    <x v="43"/>
  </r>
  <r>
    <x v="325"/>
    <x v="3"/>
    <x v="3"/>
    <n v="8299074000"/>
    <n v="5099393000"/>
    <n v="1086504000"/>
    <s v=" $-   "/>
    <x v="684"/>
    <x v="1"/>
    <x v="43"/>
  </r>
  <r>
    <x v="326"/>
    <x v="0"/>
    <x v="1"/>
    <n v="2104745000"/>
    <n v="155355000"/>
    <n v="346393000"/>
    <n v="859947000"/>
    <x v="4"/>
    <x v="3"/>
    <x v="19"/>
  </r>
  <r>
    <x v="326"/>
    <x v="1"/>
    <x v="2"/>
    <n v="2819557000"/>
    <n v="205018000"/>
    <n v="519267000"/>
    <n v="1271353000"/>
    <x v="4"/>
    <x v="3"/>
    <x v="19"/>
  </r>
  <r>
    <x v="326"/>
    <x v="2"/>
    <x v="3"/>
    <n v="4103728000"/>
    <n v="392709000"/>
    <n v="838526000"/>
    <n v="1620577000"/>
    <x v="4"/>
    <x v="3"/>
    <x v="19"/>
  </r>
  <r>
    <x v="326"/>
    <x v="3"/>
    <x v="28"/>
    <n v="4860427000"/>
    <n v="299694000"/>
    <n v="1177697000"/>
    <n v="2052295000"/>
    <x v="4"/>
    <x v="3"/>
    <x v="19"/>
  </r>
  <r>
    <x v="327"/>
    <x v="0"/>
    <x v="1"/>
    <n v="4245895000"/>
    <n v="2522803000"/>
    <n v="1324815000"/>
    <s v=" $-   "/>
    <x v="685"/>
    <x v="0"/>
    <x v="108"/>
  </r>
  <r>
    <x v="327"/>
    <x v="1"/>
    <x v="2"/>
    <n v="4695014000"/>
    <n v="2772098000"/>
    <n v="1425734000"/>
    <s v=" $-   "/>
    <x v="686"/>
    <x v="0"/>
    <x v="108"/>
  </r>
  <r>
    <x v="327"/>
    <x v="2"/>
    <x v="3"/>
    <n v="5094933000"/>
    <n v="2980462000"/>
    <n v="1533799000"/>
    <s v=" $-   "/>
    <x v="687"/>
    <x v="0"/>
    <x v="108"/>
  </r>
  <r>
    <x v="327"/>
    <x v="3"/>
    <x v="28"/>
    <n v="5250399000"/>
    <n v="3089723000"/>
    <n v="1606217000"/>
    <s v=" $-   "/>
    <x v="688"/>
    <x v="0"/>
    <x v="108"/>
  </r>
  <r>
    <x v="328"/>
    <x v="0"/>
    <x v="121"/>
    <n v="1328817000"/>
    <n v="200600000"/>
    <n v="660887000"/>
    <n v="263150000"/>
    <x v="4"/>
    <x v="2"/>
    <x v="102"/>
  </r>
  <r>
    <x v="328"/>
    <x v="1"/>
    <x v="122"/>
    <n v="1534615000"/>
    <n v="232600000"/>
    <n v="750292000"/>
    <n v="317263000"/>
    <x v="4"/>
    <x v="2"/>
    <x v="102"/>
  </r>
  <r>
    <x v="328"/>
    <x v="2"/>
    <x v="43"/>
    <n v="1789489000"/>
    <n v="273199000"/>
    <n v="898440000"/>
    <n v="367856000"/>
    <x v="4"/>
    <x v="2"/>
    <x v="102"/>
  </r>
  <r>
    <x v="328"/>
    <x v="3"/>
    <x v="123"/>
    <n v="2052230000"/>
    <n v="309629000"/>
    <n v="1041231000"/>
    <n v="413322000"/>
    <x v="4"/>
    <x v="2"/>
    <x v="102"/>
  </r>
  <r>
    <x v="329"/>
    <x v="0"/>
    <x v="124"/>
    <n v="6945000000"/>
    <n v="2789000000"/>
    <n v="2971000000"/>
    <s v=" $-   "/>
    <x v="176"/>
    <x v="1"/>
    <x v="82"/>
  </r>
  <r>
    <x v="329"/>
    <x v="1"/>
    <x v="125"/>
    <n v="7450000000"/>
    <n v="3140000000"/>
    <n v="3142000000"/>
    <s v=" $-   "/>
    <x v="689"/>
    <x v="1"/>
    <x v="82"/>
  </r>
  <r>
    <x v="329"/>
    <x v="2"/>
    <x v="126"/>
    <n v="7620000000"/>
    <n v="3242000000"/>
    <n v="3301000000"/>
    <s v=" $-   "/>
    <x v="446"/>
    <x v="1"/>
    <x v="82"/>
  </r>
  <r>
    <x v="329"/>
    <x v="3"/>
    <x v="127"/>
    <n v="7405000000"/>
    <n v="3218000000"/>
    <n v="3389000000"/>
    <s v=" $-   "/>
    <x v="690"/>
    <x v="1"/>
    <x v="82"/>
  </r>
  <r>
    <x v="330"/>
    <x v="0"/>
    <x v="12"/>
    <n v="6351900000"/>
    <n v="3778100000"/>
    <n v="1537700000"/>
    <s v=" $-   "/>
    <x v="4"/>
    <x v="0"/>
    <x v="53"/>
  </r>
  <r>
    <x v="330"/>
    <x v="1"/>
    <x v="13"/>
    <n v="6623500000"/>
    <n v="3869600000"/>
    <n v="1570100000"/>
    <s v=" $-   "/>
    <x v="4"/>
    <x v="0"/>
    <x v="53"/>
  </r>
  <r>
    <x v="330"/>
    <x v="2"/>
    <x v="14"/>
    <n v="6307900000"/>
    <n v="3604800000"/>
    <n v="1506400000"/>
    <s v=" $-   "/>
    <x v="4"/>
    <x v="0"/>
    <x v="53"/>
  </r>
  <r>
    <x v="330"/>
    <x v="3"/>
    <x v="15"/>
    <n v="5879500000"/>
    <n v="3404000000"/>
    <n v="1467400000"/>
    <s v=" $-   "/>
    <x v="4"/>
    <x v="0"/>
    <x v="53"/>
  </r>
  <r>
    <x v="331"/>
    <x v="0"/>
    <x v="0"/>
    <n v="2993489000"/>
    <n v="1321772000"/>
    <n v="914130000"/>
    <s v=" $-   "/>
    <x v="4"/>
    <x v="0"/>
    <x v="53"/>
  </r>
  <r>
    <x v="331"/>
    <x v="1"/>
    <x v="1"/>
    <n v="3238128000"/>
    <n v="1355200000"/>
    <n v="1040567000"/>
    <s v=" $-   "/>
    <x v="4"/>
    <x v="0"/>
    <x v="53"/>
  </r>
  <r>
    <x v="331"/>
    <x v="2"/>
    <x v="2"/>
    <n v="3549494000"/>
    <n v="1447595000"/>
    <n v="1102426000"/>
    <s v=" $-   "/>
    <x v="4"/>
    <x v="0"/>
    <x v="53"/>
  </r>
  <r>
    <x v="331"/>
    <x v="3"/>
    <x v="3"/>
    <n v="3582395000"/>
    <n v="1417749000"/>
    <n v="1136728000"/>
    <s v=" $-   "/>
    <x v="4"/>
    <x v="0"/>
    <x v="53"/>
  </r>
  <r>
    <x v="332"/>
    <x v="0"/>
    <x v="92"/>
    <n v="9721065000"/>
    <n v="7011428000"/>
    <n v="1437886000"/>
    <s v=" $-   "/>
    <x v="4"/>
    <x v="1"/>
    <x v="74"/>
  </r>
  <r>
    <x v="332"/>
    <x v="1"/>
    <x v="46"/>
    <n v="10230353000"/>
    <n v="7360924000"/>
    <n v="1526366000"/>
    <s v=" $-   "/>
    <x v="4"/>
    <x v="1"/>
    <x v="74"/>
  </r>
  <r>
    <x v="332"/>
    <x v="2"/>
    <x v="26"/>
    <n v="11041677000"/>
    <n v="7937956000"/>
    <n v="1615371000"/>
    <s v=" $-   "/>
    <x v="4"/>
    <x v="1"/>
    <x v="74"/>
  </r>
  <r>
    <x v="332"/>
    <x v="3"/>
    <x v="47"/>
    <n v="11939999000"/>
    <n v="8576873000"/>
    <n v="1738755000"/>
    <s v=" $-   "/>
    <x v="4"/>
    <x v="1"/>
    <x v="74"/>
  </r>
  <r>
    <x v="333"/>
    <x v="0"/>
    <x v="0"/>
    <n v="1367135000"/>
    <n v="328784000"/>
    <n v="248136000"/>
    <s v=" $-   "/>
    <x v="691"/>
    <x v="9"/>
    <x v="27"/>
  </r>
  <r>
    <x v="333"/>
    <x v="1"/>
    <x v="1"/>
    <n v="1832253000"/>
    <n v="516119000"/>
    <n v="391707000"/>
    <s v=" $-   "/>
    <x v="692"/>
    <x v="9"/>
    <x v="27"/>
  </r>
  <r>
    <x v="333"/>
    <x v="2"/>
    <x v="2"/>
    <n v="2042537000"/>
    <n v="605752000"/>
    <n v="191802000"/>
    <s v=" $-   "/>
    <x v="693"/>
    <x v="9"/>
    <x v="27"/>
  </r>
  <r>
    <x v="333"/>
    <x v="3"/>
    <x v="3"/>
    <n v="1181704000"/>
    <n v="648968000"/>
    <n v="165318000"/>
    <s v=" $-   "/>
    <x v="694"/>
    <x v="9"/>
    <x v="27"/>
  </r>
  <r>
    <x v="334"/>
    <x v="0"/>
    <x v="1"/>
    <n v="8417200000"/>
    <n v="5234700000"/>
    <n v="1088100000"/>
    <s v=" $-   "/>
    <x v="695"/>
    <x v="0"/>
    <x v="53"/>
  </r>
  <r>
    <x v="334"/>
    <x v="1"/>
    <x v="2"/>
    <n v="8803300000"/>
    <n v="5643100000"/>
    <n v="998400000"/>
    <s v=" $-   "/>
    <x v="696"/>
    <x v="0"/>
    <x v="53"/>
  </r>
  <r>
    <x v="334"/>
    <x v="2"/>
    <x v="3"/>
    <n v="9115000000"/>
    <n v="5518600000"/>
    <n v="1067000000"/>
    <s v=" $-   "/>
    <x v="697"/>
    <x v="0"/>
    <x v="53"/>
  </r>
  <r>
    <x v="334"/>
    <x v="3"/>
    <x v="28"/>
    <n v="9387700000"/>
    <n v="5764000000"/>
    <n v="1054500000"/>
    <s v=" $-   "/>
    <x v="698"/>
    <x v="0"/>
    <x v="53"/>
  </r>
  <r>
    <x v="335"/>
    <x v="0"/>
    <x v="147"/>
    <n v="14866800000"/>
    <n v="6382300000"/>
    <n v="5655800000"/>
    <s v=" $-   "/>
    <x v="699"/>
    <x v="1"/>
    <x v="51"/>
  </r>
  <r>
    <x v="335"/>
    <x v="1"/>
    <x v="148"/>
    <n v="16447800000"/>
    <n v="6858800000"/>
    <n v="6086800000"/>
    <s v=" $-   "/>
    <x v="700"/>
    <x v="1"/>
    <x v="51"/>
  </r>
  <r>
    <x v="335"/>
    <x v="2"/>
    <x v="149"/>
    <n v="19162700000"/>
    <n v="7787500000"/>
    <n v="7130200000"/>
    <s v=" $-   "/>
    <x v="701"/>
    <x v="1"/>
    <x v="51"/>
  </r>
  <r>
    <x v="335"/>
    <x v="3"/>
    <x v="151"/>
    <n v="21315900000"/>
    <n v="8511100000"/>
    <n v="7970300000"/>
    <s v=" $-   "/>
    <x v="702"/>
    <x v="1"/>
    <x v="51"/>
  </r>
  <r>
    <x v="336"/>
    <x v="0"/>
    <x v="0"/>
    <n v="4176000000"/>
    <n v="2754000000"/>
    <n v="207000000"/>
    <s v=" $-   "/>
    <x v="703"/>
    <x v="5"/>
    <x v="10"/>
  </r>
  <r>
    <x v="336"/>
    <x v="1"/>
    <x v="1"/>
    <n v="4495000000"/>
    <n v="2987000000"/>
    <n v="220000000"/>
    <s v=" $-   "/>
    <x v="704"/>
    <x v="5"/>
    <x v="10"/>
  </r>
  <r>
    <x v="336"/>
    <x v="2"/>
    <x v="2"/>
    <n v="4951000000"/>
    <n v="3331000000"/>
    <n v="229000000"/>
    <s v=" $-   "/>
    <x v="705"/>
    <x v="5"/>
    <x v="10"/>
  </r>
  <r>
    <x v="336"/>
    <x v="3"/>
    <x v="3"/>
    <n v="4380000000"/>
    <n v="2714000000"/>
    <n v="234000000"/>
    <s v=" $-   "/>
    <x v="706"/>
    <x v="5"/>
    <x v="10"/>
  </r>
  <r>
    <x v="337"/>
    <x v="0"/>
    <x v="0"/>
    <n v="5075000000"/>
    <n v="2417000000"/>
    <n v="337000000"/>
    <s v=" $-   "/>
    <x v="707"/>
    <x v="9"/>
    <x v="92"/>
  </r>
  <r>
    <x v="337"/>
    <x v="1"/>
    <x v="1"/>
    <n v="5518000000"/>
    <n v="2707000000"/>
    <n v="373000000"/>
    <s v=" $-   "/>
    <x v="708"/>
    <x v="9"/>
    <x v="92"/>
  </r>
  <r>
    <x v="337"/>
    <x v="2"/>
    <x v="2"/>
    <n v="5903000000"/>
    <n v="2790000000"/>
    <n v="393000000"/>
    <s v=" $-   "/>
    <x v="32"/>
    <x v="9"/>
    <x v="92"/>
  </r>
  <r>
    <x v="337"/>
    <x v="3"/>
    <x v="3"/>
    <n v="5234000000"/>
    <n v="2335000000"/>
    <n v="353000000"/>
    <s v=" $-   "/>
    <x v="709"/>
    <x v="9"/>
    <x v="92"/>
  </r>
  <r>
    <x v="338"/>
    <x v="0"/>
    <x v="1"/>
    <n v="7690800000"/>
    <n v="5100900000"/>
    <n v="1788300000"/>
    <s v=" $-   "/>
    <x v="710"/>
    <x v="8"/>
    <x v="32"/>
  </r>
  <r>
    <x v="338"/>
    <x v="1"/>
    <x v="2"/>
    <n v="7750500000"/>
    <n v="5062900000"/>
    <n v="1849400000"/>
    <s v=" $-   "/>
    <x v="711"/>
    <x v="8"/>
    <x v="32"/>
  </r>
  <r>
    <x v="338"/>
    <x v="2"/>
    <x v="3"/>
    <n v="7031500000"/>
    <n v="4444900000"/>
    <n v="1656200000"/>
    <s v=" $-   "/>
    <x v="712"/>
    <x v="8"/>
    <x v="32"/>
  </r>
  <r>
    <x v="338"/>
    <x v="3"/>
    <x v="28"/>
    <n v="6778300000"/>
    <n v="4246700000"/>
    <n v="1604400000"/>
    <s v=" $-   "/>
    <x v="713"/>
    <x v="8"/>
    <x v="32"/>
  </r>
  <r>
    <x v="339"/>
    <x v="0"/>
    <x v="0"/>
    <n v="9534462000"/>
    <n v="5328236000"/>
    <n v="3264896000"/>
    <s v=" $-   "/>
    <x v="4"/>
    <x v="8"/>
    <x v="17"/>
  </r>
  <r>
    <x v="339"/>
    <x v="1"/>
    <x v="1"/>
    <n v="10185532000"/>
    <n v="5568966000"/>
    <n v="3470200000"/>
    <s v=" $-   "/>
    <x v="4"/>
    <x v="8"/>
    <x v="17"/>
  </r>
  <r>
    <x v="339"/>
    <x v="2"/>
    <x v="2"/>
    <n v="11129533000"/>
    <n v="5965049000"/>
    <n v="3860448000"/>
    <s v=" $-   "/>
    <x v="4"/>
    <x v="8"/>
    <x v="17"/>
  </r>
  <r>
    <x v="339"/>
    <x v="3"/>
    <x v="3"/>
    <n v="11339304000"/>
    <n v="5780078000"/>
    <n v="3943786000"/>
    <s v=" $-   "/>
    <x v="4"/>
    <x v="8"/>
    <x v="17"/>
  </r>
  <r>
    <x v="340"/>
    <x v="0"/>
    <x v="92"/>
    <n v="3983400000"/>
    <n v="2446000000"/>
    <n v="976900000"/>
    <s v=" $-   "/>
    <x v="4"/>
    <x v="1"/>
    <x v="25"/>
  </r>
  <r>
    <x v="340"/>
    <x v="1"/>
    <x v="46"/>
    <n v="4209200000"/>
    <n v="2628700000"/>
    <n v="1010000000"/>
    <s v=" $-   "/>
    <x v="4"/>
    <x v="1"/>
    <x v="25"/>
  </r>
  <r>
    <x v="340"/>
    <x v="2"/>
    <x v="152"/>
    <n v="5736300000"/>
    <n v="3662100000"/>
    <n v="1497600000"/>
    <s v=" $-   "/>
    <x v="4"/>
    <x v="1"/>
    <x v="25"/>
  </r>
  <r>
    <x v="340"/>
    <x v="3"/>
    <x v="47"/>
    <n v="6550200000"/>
    <n v="4109800000"/>
    <n v="1736700000"/>
    <s v=" $-   "/>
    <x v="4"/>
    <x v="1"/>
    <x v="25"/>
  </r>
  <r>
    <x v="341"/>
    <x v="0"/>
    <x v="105"/>
    <n v="5897700000"/>
    <n v="3870100000"/>
    <n v="1020400000"/>
    <s v=" $-   "/>
    <x v="714"/>
    <x v="4"/>
    <x v="40"/>
  </r>
  <r>
    <x v="341"/>
    <x v="1"/>
    <x v="106"/>
    <n v="5610600000"/>
    <n v="3579600000"/>
    <n v="1013100000"/>
    <s v=" $-   "/>
    <x v="715"/>
    <x v="4"/>
    <x v="40"/>
  </r>
  <r>
    <x v="341"/>
    <x v="2"/>
    <x v="107"/>
    <n v="5692700000"/>
    <n v="3724000000"/>
    <n v="1085800000"/>
    <s v=" $-   "/>
    <x v="716"/>
    <x v="4"/>
    <x v="40"/>
  </r>
  <r>
    <x v="341"/>
    <x v="3"/>
    <x v="108"/>
    <n v="7811200000"/>
    <n v="4843400000"/>
    <n v="1614100000"/>
    <s v=" $-   "/>
    <x v="717"/>
    <x v="4"/>
    <x v="40"/>
  </r>
  <r>
    <x v="342"/>
    <x v="0"/>
    <x v="0"/>
    <n v="1290052000"/>
    <n v="470243000"/>
    <n v="120310000"/>
    <s v=" $-   "/>
    <x v="718"/>
    <x v="7"/>
    <x v="109"/>
  </r>
  <r>
    <x v="342"/>
    <x v="1"/>
    <x v="1"/>
    <n v="1371065000"/>
    <n v="479665000"/>
    <n v="122128000"/>
    <s v=" $-   "/>
    <x v="719"/>
    <x v="7"/>
    <x v="109"/>
  </r>
  <r>
    <x v="342"/>
    <x v="2"/>
    <x v="2"/>
    <n v="1519978000"/>
    <n v="500126000"/>
    <n v="133502000"/>
    <s v=" $-   "/>
    <x v="720"/>
    <x v="7"/>
    <x v="109"/>
  </r>
  <r>
    <x v="342"/>
    <x v="3"/>
    <x v="3"/>
    <n v="1662829000"/>
    <n v="534326000"/>
    <n v="139137000"/>
    <s v=" $-   "/>
    <x v="721"/>
    <x v="7"/>
    <x v="109"/>
  </r>
  <r>
    <x v="343"/>
    <x v="0"/>
    <x v="1"/>
    <n v="3237500000"/>
    <n v="1638900000"/>
    <n v="1012400000"/>
    <s v=" $-   "/>
    <x v="4"/>
    <x v="1"/>
    <x v="110"/>
  </r>
  <r>
    <x v="343"/>
    <x v="1"/>
    <x v="6"/>
    <n v="3492600000"/>
    <n v="1759200000"/>
    <n v="1048700000"/>
    <s v=" $-   "/>
    <x v="4"/>
    <x v="1"/>
    <x v="110"/>
  </r>
  <r>
    <x v="343"/>
    <x v="2"/>
    <x v="7"/>
    <n v="3593100000"/>
    <n v="1774600000"/>
    <n v="1053700000"/>
    <s v=" $-   "/>
    <x v="4"/>
    <x v="1"/>
    <x v="110"/>
  </r>
  <r>
    <x v="343"/>
    <x v="3"/>
    <x v="28"/>
    <n v="3711800000"/>
    <n v="1803500000"/>
    <n v="1054100000"/>
    <s v=" $-   "/>
    <x v="4"/>
    <x v="1"/>
    <x v="110"/>
  </r>
  <r>
    <x v="344"/>
    <x v="0"/>
    <x v="0"/>
    <n v="2307182000"/>
    <n v="610836000"/>
    <n v="655473000"/>
    <s v=" $-   "/>
    <x v="722"/>
    <x v="1"/>
    <x v="67"/>
  </r>
  <r>
    <x v="344"/>
    <x v="1"/>
    <x v="1"/>
    <n v="2530809000"/>
    <n v="699294000"/>
    <n v="729055000"/>
    <s v=" $-   "/>
    <x v="723"/>
    <x v="1"/>
    <x v="67"/>
  </r>
  <r>
    <x v="344"/>
    <x v="2"/>
    <x v="2"/>
    <n v="2665456000"/>
    <n v="778896000"/>
    <n v="764799000"/>
    <s v=" $-   "/>
    <x v="724"/>
    <x v="1"/>
    <x v="67"/>
  </r>
  <r>
    <x v="344"/>
    <x v="3"/>
    <x v="3"/>
    <n v="3018227000"/>
    <n v="987357000"/>
    <n v="785179000"/>
    <s v=" $-   "/>
    <x v="725"/>
    <x v="1"/>
    <x v="67"/>
  </r>
  <r>
    <x v="345"/>
    <x v="0"/>
    <x v="0"/>
    <n v="16537000000"/>
    <n v="9373000000"/>
    <n v="914000000"/>
    <s v=" $-   "/>
    <x v="726"/>
    <x v="5"/>
    <x v="11"/>
  </r>
  <r>
    <x v="345"/>
    <x v="1"/>
    <x v="1"/>
    <n v="17087000000"/>
    <n v="9817000000"/>
    <n v="934000000"/>
    <s v=" $-   "/>
    <x v="727"/>
    <x v="5"/>
    <x v="11"/>
  </r>
  <r>
    <x v="345"/>
    <x v="2"/>
    <x v="2"/>
    <n v="18467000000"/>
    <n v="11031000000"/>
    <n v="981000000"/>
    <s v=" $-   "/>
    <x v="728"/>
    <x v="5"/>
    <x v="11"/>
  </r>
  <r>
    <x v="345"/>
    <x v="3"/>
    <x v="3"/>
    <n v="17489000000"/>
    <n v="9811000000"/>
    <n v="997000000"/>
    <s v=" $-   "/>
    <x v="729"/>
    <x v="5"/>
    <x v="11"/>
  </r>
  <r>
    <x v="346"/>
    <x v="0"/>
    <x v="0"/>
    <n v="4256157000"/>
    <n v="800380000"/>
    <n v="376687000"/>
    <s v=" $-   "/>
    <x v="730"/>
    <x v="7"/>
    <x v="14"/>
  </r>
  <r>
    <x v="346"/>
    <x v="1"/>
    <x v="1"/>
    <n v="4543849000"/>
    <n v="837946000"/>
    <n v="402369000"/>
    <s v=" $-   "/>
    <x v="731"/>
    <x v="7"/>
    <x v="14"/>
  </r>
  <r>
    <x v="346"/>
    <x v="2"/>
    <x v="2"/>
    <n v="4870818000"/>
    <n v="882803000"/>
    <n v="446845000"/>
    <s v=" $-   "/>
    <x v="732"/>
    <x v="7"/>
    <x v="14"/>
  </r>
  <r>
    <x v="346"/>
    <x v="3"/>
    <x v="3"/>
    <n v="5266103000"/>
    <n v="960192000"/>
    <n v="452835000"/>
    <s v=" $-   "/>
    <x v="733"/>
    <x v="7"/>
    <x v="14"/>
  </r>
  <r>
    <x v="347"/>
    <x v="0"/>
    <x v="92"/>
    <n v="24380510000"/>
    <n v="17889249000"/>
    <n v="4884284000"/>
    <s v=" $-   "/>
    <x v="734"/>
    <x v="1"/>
    <x v="25"/>
  </r>
  <r>
    <x v="347"/>
    <x v="1"/>
    <x v="46"/>
    <n v="23114000000"/>
    <n v="17082000000"/>
    <n v="4735000000"/>
    <s v=" $-   "/>
    <x v="735"/>
    <x v="1"/>
    <x v="25"/>
  </r>
  <r>
    <x v="347"/>
    <x v="2"/>
    <x v="26"/>
    <n v="22492000000"/>
    <n v="16691000000"/>
    <n v="4816000000"/>
    <s v=" $-   "/>
    <x v="736"/>
    <x v="1"/>
    <x v="25"/>
  </r>
  <r>
    <x v="347"/>
    <x v="3"/>
    <x v="47"/>
    <n v="21059000000"/>
    <n v="15545000000"/>
    <n v="4600000000"/>
    <s v=" $-   "/>
    <x v="737"/>
    <x v="1"/>
    <x v="25"/>
  </r>
  <r>
    <x v="348"/>
    <x v="0"/>
    <x v="0"/>
    <n v="1913149000"/>
    <n v="1055844000"/>
    <n v="356817000"/>
    <s v=" $-   "/>
    <x v="738"/>
    <x v="0"/>
    <x v="53"/>
  </r>
  <r>
    <x v="348"/>
    <x v="1"/>
    <x v="1"/>
    <n v="2142807000"/>
    <n v="1178173000"/>
    <n v="390610000"/>
    <s v=" $-   "/>
    <x v="739"/>
    <x v="0"/>
    <x v="53"/>
  </r>
  <r>
    <x v="348"/>
    <x v="2"/>
    <x v="2"/>
    <n v="2555601000"/>
    <n v="1461190000"/>
    <n v="489937000"/>
    <s v=" $-   "/>
    <x v="740"/>
    <x v="0"/>
    <x v="53"/>
  </r>
  <r>
    <x v="348"/>
    <x v="3"/>
    <x v="3"/>
    <n v="2985908000"/>
    <n v="1719723000"/>
    <n v="712803000"/>
    <s v=" $-   "/>
    <x v="741"/>
    <x v="0"/>
    <x v="53"/>
  </r>
  <r>
    <x v="349"/>
    <x v="0"/>
    <x v="0"/>
    <n v="9647000000"/>
    <n v="6646000000"/>
    <n v="359000000"/>
    <s v=" $-   "/>
    <x v="742"/>
    <x v="5"/>
    <x v="10"/>
  </r>
  <r>
    <x v="349"/>
    <x v="1"/>
    <x v="1"/>
    <n v="10557000000"/>
    <n v="7186000000"/>
    <n v="574000000"/>
    <s v=" $-   "/>
    <x v="743"/>
    <x v="5"/>
    <x v="10"/>
  </r>
  <r>
    <x v="349"/>
    <x v="2"/>
    <x v="2"/>
    <n v="11035000000"/>
    <n v="7689000000"/>
    <n v="414000000"/>
    <s v=" $-   "/>
    <x v="744"/>
    <x v="5"/>
    <x v="10"/>
  </r>
  <r>
    <x v="349"/>
    <x v="3"/>
    <x v="3"/>
    <n v="10231000000"/>
    <n v="6648000000"/>
    <n v="397000000"/>
    <s v=" $-   "/>
    <x v="745"/>
    <x v="5"/>
    <x v="10"/>
  </r>
  <r>
    <x v="350"/>
    <x v="0"/>
    <x v="0"/>
    <n v="11240000000"/>
    <n v="429000000"/>
    <n v="6073000000"/>
    <s v=" $-   "/>
    <x v="746"/>
    <x v="6"/>
    <x v="35"/>
  </r>
  <r>
    <x v="350"/>
    <x v="1"/>
    <x v="1"/>
    <n v="8602000000"/>
    <n v="291000000"/>
    <n v="5808000000"/>
    <s v=" $-   "/>
    <x v="747"/>
    <x v="6"/>
    <x v="35"/>
  </r>
  <r>
    <x v="350"/>
    <x v="2"/>
    <x v="2"/>
    <n v="8707000000"/>
    <n v="235000000"/>
    <n v="5518000000"/>
    <s v=" $-   "/>
    <x v="748"/>
    <x v="6"/>
    <x v="35"/>
  </r>
  <r>
    <x v="350"/>
    <x v="3"/>
    <x v="3"/>
    <n v="8533000000"/>
    <n v="219000000"/>
    <n v="5120000000"/>
    <s v=" $-   "/>
    <x v="749"/>
    <x v="6"/>
    <x v="35"/>
  </r>
  <r>
    <x v="351"/>
    <x v="0"/>
    <x v="109"/>
    <n v="14351000000"/>
    <n v="10411000000"/>
    <n v="635000000"/>
    <n v="1133000000"/>
    <x v="249"/>
    <x v="2"/>
    <x v="111"/>
  </r>
  <r>
    <x v="351"/>
    <x v="1"/>
    <x v="110"/>
    <n v="13724000000"/>
    <n v="9878000000"/>
    <n v="722000000"/>
    <n v="1226000000"/>
    <x v="750"/>
    <x v="2"/>
    <x v="111"/>
  </r>
  <r>
    <x v="351"/>
    <x v="2"/>
    <x v="111"/>
    <n v="13739000000"/>
    <n v="9930000000"/>
    <n v="237000000"/>
    <n v="1353000000"/>
    <x v="430"/>
    <x v="2"/>
    <x v="111"/>
  </r>
  <r>
    <x v="351"/>
    <x v="3"/>
    <x v="112"/>
    <n v="11160000000"/>
    <n v="8545000000"/>
    <n v="635000000"/>
    <n v="1237000000"/>
    <x v="751"/>
    <x v="2"/>
    <x v="111"/>
  </r>
  <r>
    <x v="352"/>
    <x v="0"/>
    <x v="121"/>
    <n v="2796100000"/>
    <n v="1687800000"/>
    <n v="585400000"/>
    <s v=" $-   "/>
    <x v="4"/>
    <x v="4"/>
    <x v="112"/>
  </r>
  <r>
    <x v="352"/>
    <x v="1"/>
    <x v="122"/>
    <n v="4867700000"/>
    <n v="2876000000"/>
    <n v="895100000"/>
    <s v=" $-   "/>
    <x v="4"/>
    <x v="4"/>
    <x v="112"/>
  </r>
  <r>
    <x v="352"/>
    <x v="2"/>
    <x v="43"/>
    <n v="6028000000"/>
    <n v="3449400000"/>
    <n v="1078400000"/>
    <s v=" $-   "/>
    <x v="4"/>
    <x v="4"/>
    <x v="112"/>
  </r>
  <r>
    <x v="352"/>
    <x v="3"/>
    <x v="123"/>
    <n v="6548400000"/>
    <n v="3606100000"/>
    <n v="1177200000"/>
    <s v=" $-   "/>
    <x v="4"/>
    <x v="4"/>
    <x v="112"/>
  </r>
  <r>
    <x v="353"/>
    <x v="0"/>
    <x v="5"/>
    <n v="10889500000"/>
    <n v="6985800000"/>
    <n v="2960300000"/>
    <s v=" $-   "/>
    <x v="4"/>
    <x v="1"/>
    <x v="110"/>
  </r>
  <r>
    <x v="353"/>
    <x v="1"/>
    <x v="6"/>
    <n v="11338600000"/>
    <n v="7235900000"/>
    <n v="2814600000"/>
    <s v=" $-   "/>
    <x v="4"/>
    <x v="1"/>
    <x v="110"/>
  </r>
  <r>
    <x v="353"/>
    <x v="2"/>
    <x v="7"/>
    <n v="11171800000"/>
    <n v="7099800000"/>
    <n v="2681100000"/>
    <s v=" $-   "/>
    <x v="4"/>
    <x v="1"/>
    <x v="110"/>
  </r>
  <r>
    <x v="353"/>
    <x v="3"/>
    <x v="28"/>
    <n v="11406900000"/>
    <n v="7139700000"/>
    <n v="2798900000"/>
    <s v=" $-   "/>
    <x v="4"/>
    <x v="1"/>
    <x v="110"/>
  </r>
  <r>
    <x v="354"/>
    <x v="0"/>
    <x v="118"/>
    <n v="1792000000"/>
    <n v="1025400000"/>
    <n v="159700000"/>
    <n v="226300000"/>
    <x v="752"/>
    <x v="2"/>
    <x v="7"/>
  </r>
  <r>
    <x v="354"/>
    <x v="1"/>
    <x v="153"/>
    <n v="2291500000"/>
    <n v="1268800000"/>
    <n v="179100000"/>
    <n v="252200000"/>
    <x v="753"/>
    <x v="2"/>
    <x v="7"/>
  </r>
  <r>
    <x v="354"/>
    <x v="2"/>
    <x v="120"/>
    <n v="3258400000"/>
    <n v="1703900000"/>
    <n v="191300000"/>
    <n v="303200000"/>
    <x v="754"/>
    <x v="2"/>
    <x v="7"/>
  </r>
  <r>
    <x v="354"/>
    <x v="3"/>
    <x v="15"/>
    <n v="3289000000"/>
    <n v="1623800000"/>
    <n v="195900000"/>
    <n v="312400000"/>
    <x v="755"/>
    <x v="2"/>
    <x v="7"/>
  </r>
  <r>
    <x v="355"/>
    <x v="0"/>
    <x v="0"/>
    <n v="2730000000"/>
    <n v="245000000"/>
    <n v="835000000"/>
    <s v=" $-   "/>
    <x v="186"/>
    <x v="9"/>
    <x v="27"/>
  </r>
  <r>
    <x v="355"/>
    <x v="1"/>
    <x v="1"/>
    <n v="3371000000"/>
    <n v="328000000"/>
    <n v="1052000000"/>
    <s v=" $-   "/>
    <x v="756"/>
    <x v="9"/>
    <x v="27"/>
  </r>
  <r>
    <x v="355"/>
    <x v="2"/>
    <x v="2"/>
    <n v="4038000000"/>
    <n v="427000000"/>
    <n v="1296000000"/>
    <s v=" $-   "/>
    <x v="757"/>
    <x v="9"/>
    <x v="27"/>
  </r>
  <r>
    <x v="355"/>
    <x v="3"/>
    <x v="3"/>
    <n v="3133000000"/>
    <n v="689000000"/>
    <n v="1208000000"/>
    <s v=" $-   "/>
    <x v="758"/>
    <x v="9"/>
    <x v="27"/>
  </r>
  <r>
    <x v="356"/>
    <x v="0"/>
    <x v="0"/>
    <n v="10793000000"/>
    <n v="362000000"/>
    <n v="2123000000"/>
    <s v=" $-   "/>
    <x v="759"/>
    <x v="6"/>
    <x v="34"/>
  </r>
  <r>
    <x v="356"/>
    <x v="1"/>
    <x v="1"/>
    <n v="11813000000"/>
    <n v="374000000"/>
    <n v="2484000000"/>
    <s v=" $-   "/>
    <x v="760"/>
    <x v="6"/>
    <x v="34"/>
  </r>
  <r>
    <x v="356"/>
    <x v="2"/>
    <x v="2"/>
    <n v="12727000000"/>
    <n v="470000000"/>
    <n v="2927000000"/>
    <s v=" $-   "/>
    <x v="761"/>
    <x v="6"/>
    <x v="34"/>
  </r>
  <r>
    <x v="356"/>
    <x v="3"/>
    <x v="3"/>
    <n v="13620000000"/>
    <n v="607000000"/>
    <n v="3264000000"/>
    <s v=" $-   "/>
    <x v="762"/>
    <x v="6"/>
    <x v="34"/>
  </r>
  <r>
    <x v="357"/>
    <x v="0"/>
    <x v="1"/>
    <n v="9021000000"/>
    <n v="3002000000"/>
    <n v="4089000000"/>
    <n v="536000000"/>
    <x v="584"/>
    <x v="3"/>
    <x v="5"/>
  </r>
  <r>
    <x v="357"/>
    <x v="1"/>
    <x v="2"/>
    <n v="9675000000"/>
    <n v="3319000000"/>
    <n v="4308000000"/>
    <n v="614000000"/>
    <x v="763"/>
    <x v="3"/>
    <x v="5"/>
  </r>
  <r>
    <x v="357"/>
    <x v="2"/>
    <x v="3"/>
    <n v="9946000000"/>
    <n v="3344000000"/>
    <n v="3906000000"/>
    <n v="625000000"/>
    <x v="764"/>
    <x v="3"/>
    <x v="5"/>
  </r>
  <r>
    <x v="357"/>
    <x v="3"/>
    <x v="28"/>
    <n v="11325000000"/>
    <n v="3830000000"/>
    <n v="4295000000"/>
    <n v="715000000"/>
    <x v="765"/>
    <x v="3"/>
    <x v="5"/>
  </r>
  <r>
    <x v="358"/>
    <x v="0"/>
    <x v="154"/>
    <n v="6906000000"/>
    <n v="1175000000"/>
    <n v="3236000000"/>
    <n v="1026000000"/>
    <x v="766"/>
    <x v="2"/>
    <x v="6"/>
  </r>
  <r>
    <x v="358"/>
    <x v="1"/>
    <x v="155"/>
    <n v="4183000000"/>
    <n v="791000000"/>
    <n v="2186000000"/>
    <n v="722000000"/>
    <x v="260"/>
    <x v="2"/>
    <x v="6"/>
  </r>
  <r>
    <x v="358"/>
    <x v="2"/>
    <x v="78"/>
    <n v="3956000000"/>
    <n v="727000000"/>
    <n v="2012000000"/>
    <n v="812000000"/>
    <x v="767"/>
    <x v="2"/>
    <x v="6"/>
  </r>
  <r>
    <x v="358"/>
    <x v="3"/>
    <x v="79"/>
    <n v="3600000000"/>
    <n v="615000000"/>
    <n v="1587000000"/>
    <n v="748000000"/>
    <x v="768"/>
    <x v="2"/>
    <x v="6"/>
  </r>
  <r>
    <x v="359"/>
    <x v="0"/>
    <x v="156"/>
    <n v="44411233000"/>
    <n v="36414626000"/>
    <n v="6338129000"/>
    <s v=" $-   "/>
    <x v="4"/>
    <x v="4"/>
    <x v="113"/>
  </r>
  <r>
    <x v="359"/>
    <x v="1"/>
    <x v="157"/>
    <n v="46516712000"/>
    <n v="38335677000"/>
    <s v=" $-   "/>
    <s v=" $-   "/>
    <x v="4"/>
    <x v="4"/>
    <x v="113"/>
  </r>
  <r>
    <x v="359"/>
    <x v="2"/>
    <x v="158"/>
    <n v="48680752000"/>
    <n v="40129236000"/>
    <s v=" $-   "/>
    <s v=" $-   "/>
    <x v="4"/>
    <x v="4"/>
    <x v="113"/>
  </r>
  <r>
    <x v="359"/>
    <x v="3"/>
    <x v="159"/>
    <n v="50366919000"/>
    <n v="41326447000"/>
    <s v=" $-   "/>
    <s v=" $-   "/>
    <x v="4"/>
    <x v="4"/>
    <x v="113"/>
  </r>
  <r>
    <x v="360"/>
    <x v="0"/>
    <x v="0"/>
    <n v="127434000000"/>
    <n v="55228000000"/>
    <n v="41066000000"/>
    <s v=" $-   "/>
    <x v="769"/>
    <x v="10"/>
    <x v="61"/>
  </r>
  <r>
    <x v="360"/>
    <x v="1"/>
    <x v="1"/>
    <n v="128752000000"/>
    <n v="51191000000"/>
    <n v="28414000000"/>
    <s v=" $-   "/>
    <x v="770"/>
    <x v="10"/>
    <x v="61"/>
  </r>
  <r>
    <x v="360"/>
    <x v="2"/>
    <x v="2"/>
    <n v="132447000000"/>
    <n v="60145000000"/>
    <n v="41817000000"/>
    <s v=" $-   "/>
    <x v="771"/>
    <x v="10"/>
    <x v="61"/>
  </r>
  <r>
    <x v="360"/>
    <x v="3"/>
    <x v="3"/>
    <n v="146801000000"/>
    <n v="67046000000"/>
    <n v="32954000000"/>
    <s v=" $-   "/>
    <x v="772"/>
    <x v="10"/>
    <x v="61"/>
  </r>
  <r>
    <x v="361"/>
    <x v="0"/>
    <x v="1"/>
    <n v="4206100000"/>
    <n v="2545600000"/>
    <n v="1193800000"/>
    <s v=" $-   "/>
    <x v="4"/>
    <x v="4"/>
    <x v="114"/>
  </r>
  <r>
    <x v="361"/>
    <x v="1"/>
    <x v="2"/>
    <n v="4146300000"/>
    <n v="2493300000"/>
    <n v="1163900000"/>
    <s v=" $-   "/>
    <x v="4"/>
    <x v="4"/>
    <x v="114"/>
  </r>
  <r>
    <x v="361"/>
    <x v="2"/>
    <x v="3"/>
    <n v="3567500000"/>
    <n v="2163500000"/>
    <n v="1051800000"/>
    <s v=" $-   "/>
    <x v="4"/>
    <x v="4"/>
    <x v="114"/>
  </r>
  <r>
    <x v="361"/>
    <x v="3"/>
    <x v="28"/>
    <n v="4885000000"/>
    <n v="3003100000"/>
    <n v="1597300000"/>
    <s v=" $-   "/>
    <x v="4"/>
    <x v="4"/>
    <x v="114"/>
  </r>
  <r>
    <x v="362"/>
    <x v="0"/>
    <x v="0"/>
    <n v="2665000000"/>
    <n v="1174000000"/>
    <n v="728000000"/>
    <n v="183000000"/>
    <x v="4"/>
    <x v="2"/>
    <x v="6"/>
  </r>
  <r>
    <x v="362"/>
    <x v="1"/>
    <x v="1"/>
    <n v="2692000000"/>
    <n v="1219000000"/>
    <n v="757000000"/>
    <n v="184000000"/>
    <x v="4"/>
    <x v="2"/>
    <x v="6"/>
  </r>
  <r>
    <x v="362"/>
    <x v="2"/>
    <x v="2"/>
    <n v="2732000000"/>
    <n v="1253000000"/>
    <n v="770000000"/>
    <n v="206000000"/>
    <x v="4"/>
    <x v="2"/>
    <x v="6"/>
  </r>
  <r>
    <x v="362"/>
    <x v="3"/>
    <x v="3"/>
    <n v="2530000000"/>
    <n v="1254000000"/>
    <n v="765000000"/>
    <n v="228000000"/>
    <x v="4"/>
    <x v="2"/>
    <x v="6"/>
  </r>
  <r>
    <x v="363"/>
    <x v="0"/>
    <x v="12"/>
    <n v="1924400000"/>
    <n v="874838000"/>
    <n v="254468000"/>
    <s v=" $-   "/>
    <x v="773"/>
    <x v="0"/>
    <x v="30"/>
  </r>
  <r>
    <x v="363"/>
    <x v="1"/>
    <x v="13"/>
    <n v="2372906000"/>
    <n v="1105032000"/>
    <n v="276446000"/>
    <s v=" $-   "/>
    <x v="774"/>
    <x v="0"/>
    <x v="30"/>
  </r>
  <r>
    <x v="363"/>
    <x v="2"/>
    <x v="14"/>
    <n v="2707115000"/>
    <n v="1257270000"/>
    <n v="321624000"/>
    <s v=" $-   "/>
    <x v="775"/>
    <x v="0"/>
    <x v="30"/>
  </r>
  <r>
    <x v="363"/>
    <x v="3"/>
    <x v="15"/>
    <n v="3171411000"/>
    <n v="1443348000"/>
    <n v="382858000"/>
    <s v=" $-   "/>
    <x v="776"/>
    <x v="0"/>
    <x v="30"/>
  </r>
  <r>
    <x v="364"/>
    <x v="0"/>
    <x v="118"/>
    <n v="11390000000"/>
    <n v="7739000000"/>
    <n v="1440000000"/>
    <n v="590000000"/>
    <x v="4"/>
    <x v="2"/>
    <x v="115"/>
  </r>
  <r>
    <x v="364"/>
    <x v="1"/>
    <x v="119"/>
    <n v="11973000000"/>
    <n v="8001000000"/>
    <n v="1534000000"/>
    <n v="583000000"/>
    <x v="4"/>
    <x v="2"/>
    <x v="115"/>
  </r>
  <r>
    <x v="364"/>
    <x v="2"/>
    <x v="160"/>
    <n v="12233000000"/>
    <n v="8146000000"/>
    <n v="1504000000"/>
    <n v="627000000"/>
    <x v="4"/>
    <x v="2"/>
    <x v="115"/>
  </r>
  <r>
    <x v="364"/>
    <x v="3"/>
    <x v="15"/>
    <n v="12238000000"/>
    <n v="8205000000"/>
    <n v="1463000000"/>
    <n v="644000000"/>
    <x v="4"/>
    <x v="2"/>
    <x v="115"/>
  </r>
  <r>
    <x v="365"/>
    <x v="0"/>
    <x v="146"/>
    <n v="5353197000"/>
    <n v="2943847000"/>
    <n v="1303427000"/>
    <s v=" $-   "/>
    <x v="777"/>
    <x v="1"/>
    <x v="116"/>
  </r>
  <r>
    <x v="365"/>
    <x v="1"/>
    <x v="99"/>
    <n v="1603123000"/>
    <n v="662769000"/>
    <n v="531932000"/>
    <s v=" $-   "/>
    <x v="778"/>
    <x v="1"/>
    <x v="116"/>
  </r>
  <r>
    <x v="365"/>
    <x v="2"/>
    <x v="2"/>
    <n v="2626141000"/>
    <n v="954990000"/>
    <n v="766854000"/>
    <s v=" $-   "/>
    <x v="779"/>
    <x v="1"/>
    <x v="116"/>
  </r>
  <r>
    <x v="365"/>
    <x v="3"/>
    <x v="3"/>
    <n v="3050945000"/>
    <n v="923336000"/>
    <n v="1068221000"/>
    <s v=" $-   "/>
    <x v="780"/>
    <x v="1"/>
    <x v="116"/>
  </r>
  <r>
    <x v="366"/>
    <x v="0"/>
    <x v="92"/>
    <n v="73301000000"/>
    <n v="50568000000"/>
    <n v="15110000000"/>
    <s v=" $-   "/>
    <x v="104"/>
    <x v="1"/>
    <x v="64"/>
  </r>
  <r>
    <x v="366"/>
    <x v="1"/>
    <x v="46"/>
    <n v="71279000000"/>
    <n v="50039000000"/>
    <n v="14465000000"/>
    <s v=" $-   "/>
    <x v="781"/>
    <x v="1"/>
    <x v="64"/>
  </r>
  <r>
    <x v="366"/>
    <x v="2"/>
    <x v="26"/>
    <n v="72618000000"/>
    <n v="51278000000"/>
    <n v="14676000000"/>
    <s v=" $-   "/>
    <x v="782"/>
    <x v="1"/>
    <x v="64"/>
  </r>
  <r>
    <x v="366"/>
    <x v="3"/>
    <x v="47"/>
    <n v="73785000000"/>
    <n v="51997000000"/>
    <n v="14665000000"/>
    <s v=" $-   "/>
    <x v="783"/>
    <x v="1"/>
    <x v="64"/>
  </r>
  <r>
    <x v="367"/>
    <x v="0"/>
    <x v="24"/>
    <n v="3794249000"/>
    <n v="1630965000"/>
    <n v="1466067000"/>
    <s v=" $-   "/>
    <x v="4"/>
    <x v="1"/>
    <x v="82"/>
  </r>
  <r>
    <x v="367"/>
    <x v="1"/>
    <x v="25"/>
    <n v="4031100000"/>
    <n v="1690700000"/>
    <n v="2036100000"/>
    <s v=" $-   "/>
    <x v="4"/>
    <x v="1"/>
    <x v="82"/>
  </r>
  <r>
    <x v="367"/>
    <x v="2"/>
    <x v="26"/>
    <n v="4249900000"/>
    <n v="1712700000"/>
    <n v="1645800000"/>
    <s v=" $-   "/>
    <x v="4"/>
    <x v="1"/>
    <x v="82"/>
  </r>
  <r>
    <x v="367"/>
    <x v="3"/>
    <x v="27"/>
    <n v="4104900000"/>
    <n v="1613600000"/>
    <n v="1731200000"/>
    <s v=" $-   "/>
    <x v="4"/>
    <x v="1"/>
    <x v="82"/>
  </r>
  <r>
    <x v="368"/>
    <x v="0"/>
    <x v="92"/>
    <n v="25878372000"/>
    <n v="18521400000"/>
    <n v="4250446000"/>
    <s v=" $-   "/>
    <x v="4"/>
    <x v="1"/>
    <x v="74"/>
  </r>
  <r>
    <x v="368"/>
    <x v="1"/>
    <x v="46"/>
    <n v="27422696000"/>
    <n v="19605037000"/>
    <n v="4467089000"/>
    <s v=" $-   "/>
    <x v="4"/>
    <x v="1"/>
    <x v="74"/>
  </r>
  <r>
    <x v="368"/>
    <x v="2"/>
    <x v="26"/>
    <n v="29078407000"/>
    <n v="20776522000"/>
    <n v="4695384000"/>
    <s v=" $-   "/>
    <x v="4"/>
    <x v="1"/>
    <x v="74"/>
  </r>
  <r>
    <x v="368"/>
    <x v="3"/>
    <x v="47"/>
    <n v="30944938000"/>
    <n v="22034523000"/>
    <n v="5205715000"/>
    <s v=" $-   "/>
    <x v="4"/>
    <x v="1"/>
    <x v="74"/>
  </r>
  <r>
    <x v="369"/>
    <x v="0"/>
    <x v="0"/>
    <n v="3589516000"/>
    <n v="1955682000"/>
    <s v=" $-   "/>
    <s v=" $-   "/>
    <x v="784"/>
    <x v="6"/>
    <x v="12"/>
  </r>
  <r>
    <x v="369"/>
    <x v="1"/>
    <x v="1"/>
    <n v="3494253000"/>
    <n v="1838766000"/>
    <s v=" $-   "/>
    <s v=" $-   "/>
    <x v="785"/>
    <x v="6"/>
    <x v="12"/>
  </r>
  <r>
    <x v="369"/>
    <x v="2"/>
    <x v="2"/>
    <n v="3620095000"/>
    <n v="1903384000"/>
    <s v=" $-   "/>
    <s v=" $-   "/>
    <x v="786"/>
    <x v="6"/>
    <x v="12"/>
  </r>
  <r>
    <x v="369"/>
    <x v="3"/>
    <x v="3"/>
    <n v="3766065000"/>
    <n v="2016212000"/>
    <s v=" $-   "/>
    <s v=" $-   "/>
    <x v="787"/>
    <x v="6"/>
    <x v="12"/>
  </r>
  <r>
    <x v="370"/>
    <x v="0"/>
    <x v="0"/>
    <n v="12509900000"/>
    <n v="7214400000"/>
    <n v="3354900000"/>
    <n v="376400000"/>
    <x v="4"/>
    <x v="3"/>
    <x v="5"/>
  </r>
  <r>
    <x v="370"/>
    <x v="1"/>
    <x v="1"/>
    <n v="13090300000"/>
    <n v="7561200000"/>
    <n v="3446300000"/>
    <n v="395500000"/>
    <x v="4"/>
    <x v="3"/>
    <x v="5"/>
  </r>
  <r>
    <x v="370"/>
    <x v="2"/>
    <x v="2"/>
    <n v="16889600000"/>
    <n v="9397600000"/>
    <n v="4896100000"/>
    <n v="691100000"/>
    <x v="4"/>
    <x v="3"/>
    <x v="5"/>
  </r>
  <r>
    <x v="370"/>
    <x v="3"/>
    <x v="3"/>
    <n v="16965400000"/>
    <n v="9209500000"/>
    <n v="4612100000"/>
    <n v="692300000"/>
    <x v="4"/>
    <x v="3"/>
    <x v="5"/>
  </r>
  <r>
    <x v="371"/>
    <x v="0"/>
    <x v="0"/>
    <n v="763000000"/>
    <n v="12000000"/>
    <n v="429000000"/>
    <s v=" $-   "/>
    <x v="788"/>
    <x v="1"/>
    <x v="24"/>
  </r>
  <r>
    <x v="371"/>
    <x v="1"/>
    <x v="1"/>
    <n v="945000000"/>
    <n v="18000000"/>
    <n v="597000000"/>
    <s v=" $-   "/>
    <x v="789"/>
    <x v="1"/>
    <x v="24"/>
  </r>
  <r>
    <x v="371"/>
    <x v="2"/>
    <x v="2"/>
    <n v="1246000000"/>
    <n v="40000000"/>
    <n v="801000000"/>
    <s v=" $-   "/>
    <x v="790"/>
    <x v="1"/>
    <x v="24"/>
  </r>
  <r>
    <x v="371"/>
    <x v="3"/>
    <x v="3"/>
    <n v="1492000000"/>
    <n v="58000000"/>
    <n v="1109000000"/>
    <s v=" $-   "/>
    <x v="260"/>
    <x v="1"/>
    <x v="24"/>
  </r>
  <r>
    <x v="372"/>
    <x v="0"/>
    <x v="1"/>
    <n v="26191000000"/>
    <n v="13307000000"/>
    <n v="3757000000"/>
    <s v=" $-   "/>
    <x v="791"/>
    <x v="6"/>
    <x v="13"/>
  </r>
  <r>
    <x v="372"/>
    <x v="1"/>
    <x v="2"/>
    <n v="27174000000"/>
    <n v="13870000000"/>
    <n v="3964000000"/>
    <s v=" $-   "/>
    <x v="792"/>
    <x v="6"/>
    <x v="13"/>
  </r>
  <r>
    <x v="372"/>
    <x v="2"/>
    <x v="3"/>
    <n v="26815000000"/>
    <n v="13723000000"/>
    <n v="4094000000"/>
    <s v=" $-   "/>
    <x v="793"/>
    <x v="6"/>
    <x v="13"/>
  </r>
  <r>
    <x v="372"/>
    <x v="3"/>
    <x v="28"/>
    <n v="27625000000"/>
    <n v="15070000000"/>
    <n v="4154000000"/>
    <s v=" $-   "/>
    <x v="794"/>
    <x v="6"/>
    <x v="13"/>
  </r>
  <r>
    <x v="373"/>
    <x v="0"/>
    <x v="4"/>
    <n v="4664120000"/>
    <n v="3098066000"/>
    <n v="1040287000"/>
    <s v=" $-   "/>
    <x v="795"/>
    <x v="1"/>
    <x v="117"/>
  </r>
  <r>
    <x v="373"/>
    <x v="1"/>
    <x v="5"/>
    <n v="5164784000"/>
    <n v="3411175000"/>
    <n v="1138934000"/>
    <s v=" $-   "/>
    <x v="796"/>
    <x v="1"/>
    <x v="117"/>
  </r>
  <r>
    <x v="373"/>
    <x v="2"/>
    <x v="97"/>
    <n v="5711715000"/>
    <n v="3761300000"/>
    <n v="1246308000"/>
    <s v=" $-   "/>
    <x v="797"/>
    <x v="1"/>
    <x v="117"/>
  </r>
  <r>
    <x v="373"/>
    <x v="3"/>
    <x v="98"/>
    <n v="6226507000"/>
    <n v="4083333000"/>
    <n v="1369097000"/>
    <s v=" $-   "/>
    <x v="798"/>
    <x v="1"/>
    <x v="117"/>
  </r>
  <r>
    <x v="374"/>
    <x v="0"/>
    <x v="161"/>
    <n v="34374000000"/>
    <n v="32016000000"/>
    <n v="983000000"/>
    <s v=" $-   "/>
    <x v="4"/>
    <x v="4"/>
    <x v="40"/>
  </r>
  <r>
    <x v="374"/>
    <x v="1"/>
    <x v="153"/>
    <n v="37580000000"/>
    <n v="34895000000"/>
    <n v="1255000000"/>
    <s v=" $-   "/>
    <x v="4"/>
    <x v="4"/>
    <x v="40"/>
  </r>
  <r>
    <x v="374"/>
    <x v="2"/>
    <x v="90"/>
    <n v="41373000000"/>
    <n v="37456000000"/>
    <n v="1748000000"/>
    <s v=" $-   "/>
    <x v="4"/>
    <x v="4"/>
    <x v="40"/>
  </r>
  <r>
    <x v="374"/>
    <x v="3"/>
    <x v="91"/>
    <n v="36881000000"/>
    <n v="32184000000"/>
    <n v="1864000000"/>
    <s v=" $-   "/>
    <x v="4"/>
    <x v="4"/>
    <x v="40"/>
  </r>
  <r>
    <x v="375"/>
    <x v="0"/>
    <x v="0"/>
    <n v="29809000000"/>
    <n v="26045000000"/>
    <n v="1702000000"/>
    <s v=" $-   "/>
    <x v="799"/>
    <x v="9"/>
    <x v="92"/>
  </r>
  <r>
    <x v="375"/>
    <x v="1"/>
    <x v="1"/>
    <n v="37601000000"/>
    <n v="34085000000"/>
    <n v="2248000000"/>
    <s v=" $-   "/>
    <x v="800"/>
    <x v="9"/>
    <x v="92"/>
  </r>
  <r>
    <x v="375"/>
    <x v="2"/>
    <x v="2"/>
    <n v="40633000000"/>
    <n v="35673000000"/>
    <n v="2762000000"/>
    <s v=" $-   "/>
    <x v="801"/>
    <x v="9"/>
    <x v="92"/>
  </r>
  <r>
    <x v="375"/>
    <x v="3"/>
    <x v="3"/>
    <n v="28711000000"/>
    <n v="22466000000"/>
    <n v="2620000000"/>
    <s v=" $-   "/>
    <x v="802"/>
    <x v="9"/>
    <x v="92"/>
  </r>
  <r>
    <x v="376"/>
    <x v="0"/>
    <x v="0"/>
    <n v="1793557000"/>
    <n v="1189341000"/>
    <n v="247597000"/>
    <s v=" $-   "/>
    <x v="4"/>
    <x v="2"/>
    <x v="16"/>
  </r>
  <r>
    <x v="376"/>
    <x v="1"/>
    <x v="1"/>
    <n v="2064305000"/>
    <n v="1369438000"/>
    <n v="312367000"/>
    <s v=" $-   "/>
    <x v="4"/>
    <x v="2"/>
    <x v="16"/>
  </r>
  <r>
    <x v="376"/>
    <x v="2"/>
    <x v="2"/>
    <n v="2446877000"/>
    <n v="1668892000"/>
    <n v="346345000"/>
    <s v=" $-   "/>
    <x v="4"/>
    <x v="2"/>
    <x v="16"/>
  </r>
  <r>
    <x v="376"/>
    <x v="3"/>
    <x v="3"/>
    <n v="2779541000"/>
    <n v="1855181000"/>
    <n v="390253000"/>
    <s v=" $-   "/>
    <x v="4"/>
    <x v="2"/>
    <x v="16"/>
  </r>
  <r>
    <x v="377"/>
    <x v="0"/>
    <x v="0"/>
    <n v="12825000000"/>
    <n v="6457000000"/>
    <n v="1804000000"/>
    <n v="1877000000"/>
    <x v="4"/>
    <x v="2"/>
    <x v="7"/>
  </r>
  <r>
    <x v="377"/>
    <x v="1"/>
    <x v="1"/>
    <n v="12205000000"/>
    <n v="5841000000"/>
    <n v="1858000000"/>
    <n v="1522000000"/>
    <x v="4"/>
    <x v="2"/>
    <x v="7"/>
  </r>
  <r>
    <x v="377"/>
    <x v="2"/>
    <x v="2"/>
    <n v="13045000000"/>
    <n v="5618000000"/>
    <n v="1843000000"/>
    <n v="1358000000"/>
    <x v="4"/>
    <x v="2"/>
    <x v="7"/>
  </r>
  <r>
    <x v="377"/>
    <x v="3"/>
    <x v="3"/>
    <n v="13000000000"/>
    <n v="5440000000"/>
    <n v="1748000000"/>
    <n v="1280000000"/>
    <x v="4"/>
    <x v="2"/>
    <x v="7"/>
  </r>
  <r>
    <x v="378"/>
    <x v="0"/>
    <x v="4"/>
    <n v="12237000000"/>
    <n v="10019000000"/>
    <n v="1165000000"/>
    <s v=" $-   "/>
    <x v="4"/>
    <x v="0"/>
    <x v="53"/>
  </r>
  <r>
    <x v="378"/>
    <x v="1"/>
    <x v="5"/>
    <n v="12104000000"/>
    <n v="10131000000"/>
    <n v="1126000000"/>
    <s v=" $-   "/>
    <x v="4"/>
    <x v="0"/>
    <x v="53"/>
  </r>
  <r>
    <x v="378"/>
    <x v="2"/>
    <x v="6"/>
    <n v="13878000000"/>
    <n v="11421000000"/>
    <n v="1361000000"/>
    <s v=" $-   "/>
    <x v="4"/>
    <x v="0"/>
    <x v="53"/>
  </r>
  <r>
    <x v="378"/>
    <x v="3"/>
    <x v="7"/>
    <n v="13423000000"/>
    <n v="10979000000"/>
    <n v="1304000000"/>
    <s v=" $-   "/>
    <x v="4"/>
    <x v="0"/>
    <x v="53"/>
  </r>
  <r>
    <x v="379"/>
    <x v="0"/>
    <x v="0"/>
    <n v="1834921000"/>
    <n v="955624000"/>
    <n v="670602000"/>
    <s v=" $-   "/>
    <x v="4"/>
    <x v="1"/>
    <x v="82"/>
  </r>
  <r>
    <x v="379"/>
    <x v="1"/>
    <x v="1"/>
    <n v="2332051000"/>
    <n v="1195381000"/>
    <n v="871572000"/>
    <s v=" $-   "/>
    <x v="4"/>
    <x v="1"/>
    <x v="82"/>
  </r>
  <r>
    <x v="379"/>
    <x v="2"/>
    <x v="2"/>
    <n v="3084370000"/>
    <n v="1572164000"/>
    <n v="1158251000"/>
    <s v=" $-   "/>
    <x v="4"/>
    <x v="1"/>
    <x v="82"/>
  </r>
  <r>
    <x v="379"/>
    <x v="3"/>
    <x v="3"/>
    <n v="3963313000"/>
    <n v="2057766000"/>
    <n v="1497000000"/>
    <s v=" $-   "/>
    <x v="4"/>
    <x v="1"/>
    <x v="82"/>
  </r>
  <r>
    <x v="380"/>
    <x v="0"/>
    <x v="0"/>
    <n v="1834921000"/>
    <n v="955624000"/>
    <n v="670602000"/>
    <s v=" $-   "/>
    <x v="4"/>
    <x v="1"/>
    <x v="82"/>
  </r>
  <r>
    <x v="380"/>
    <x v="1"/>
    <x v="1"/>
    <n v="2332051000"/>
    <n v="1195381000"/>
    <n v="871572000"/>
    <s v=" $-   "/>
    <x v="4"/>
    <x v="1"/>
    <x v="82"/>
  </r>
  <r>
    <x v="380"/>
    <x v="2"/>
    <x v="2"/>
    <n v="3084370000"/>
    <n v="1572164000"/>
    <n v="1158251000"/>
    <s v=" $-   "/>
    <x v="4"/>
    <x v="1"/>
    <x v="82"/>
  </r>
  <r>
    <x v="380"/>
    <x v="3"/>
    <x v="3"/>
    <n v="3963313000"/>
    <n v="2057766000"/>
    <n v="1497000000"/>
    <s v=" $-   "/>
    <x v="4"/>
    <x v="1"/>
    <x v="82"/>
  </r>
  <r>
    <x v="381"/>
    <x v="0"/>
    <x v="0"/>
    <n v="37152000000"/>
    <n v="17820000000"/>
    <n v="16448000000"/>
    <s v=" $-   "/>
    <x v="803"/>
    <x v="0"/>
    <x v="0"/>
  </r>
  <r>
    <x v="381"/>
    <x v="1"/>
    <x v="1"/>
    <n v="38279000000"/>
    <n v="17192000000"/>
    <n v="17629000000"/>
    <s v=" $-   "/>
    <x v="804"/>
    <x v="0"/>
    <x v="0"/>
  </r>
  <r>
    <x v="381"/>
    <x v="2"/>
    <x v="2"/>
    <n v="38901000000"/>
    <n v="16611000000"/>
    <n v="17795000000"/>
    <s v=" $-   "/>
    <x v="394"/>
    <x v="0"/>
    <x v="0"/>
  </r>
  <r>
    <x v="381"/>
    <x v="3"/>
    <x v="3"/>
    <n v="37864000000"/>
    <n v="12130000000"/>
    <n v="18423000000"/>
    <s v=" $-   "/>
    <x v="805"/>
    <x v="0"/>
    <x v="0"/>
  </r>
  <r>
    <x v="382"/>
    <x v="0"/>
    <x v="0"/>
    <n v="716612000"/>
    <n v="245316000"/>
    <n v="58005000"/>
    <s v=" $-   "/>
    <x v="806"/>
    <x v="7"/>
    <x v="70"/>
  </r>
  <r>
    <x v="382"/>
    <x v="1"/>
    <x v="1"/>
    <n v="758926000"/>
    <n v="258612000"/>
    <n v="37121000"/>
    <s v=" $-   "/>
    <x v="807"/>
    <x v="7"/>
    <x v="70"/>
  </r>
  <r>
    <x v="382"/>
    <x v="2"/>
    <x v="2"/>
    <n v="818046000"/>
    <n v="270741000"/>
    <n v="56612000"/>
    <s v=" $-   "/>
    <x v="808"/>
    <x v="7"/>
    <x v="70"/>
  </r>
  <r>
    <x v="382"/>
    <x v="3"/>
    <x v="3"/>
    <n v="894638000"/>
    <n v="282037000"/>
    <n v="71733000"/>
    <s v=" $-   "/>
    <x v="809"/>
    <x v="7"/>
    <x v="70"/>
  </r>
  <r>
    <x v="383"/>
    <x v="0"/>
    <x v="92"/>
    <n v="2220256000"/>
    <n v="1436582000"/>
    <n v="488880000"/>
    <s v=" $-   "/>
    <x v="4"/>
    <x v="1"/>
    <x v="25"/>
  </r>
  <r>
    <x v="383"/>
    <x v="1"/>
    <x v="103"/>
    <n v="2670573000"/>
    <n v="1729325000"/>
    <n v="596390000"/>
    <s v=" $-   "/>
    <x v="4"/>
    <x v="1"/>
    <x v="25"/>
  </r>
  <r>
    <x v="383"/>
    <x v="2"/>
    <x v="26"/>
    <n v="3241369000"/>
    <n v="2104582000"/>
    <n v="712006000"/>
    <s v=" $-   "/>
    <x v="4"/>
    <x v="1"/>
    <x v="25"/>
  </r>
  <r>
    <x v="383"/>
    <x v="3"/>
    <x v="27"/>
    <n v="3924116000"/>
    <n v="2539783000"/>
    <n v="863354000"/>
    <s v=" $-   "/>
    <x v="4"/>
    <x v="1"/>
    <x v="25"/>
  </r>
  <r>
    <x v="384"/>
    <x v="0"/>
    <x v="1"/>
    <n v="122489000000"/>
    <n v="89659000000"/>
    <s v=" $-   "/>
    <s v=" $-   "/>
    <x v="810"/>
    <x v="3"/>
    <x v="26"/>
  </r>
  <r>
    <x v="384"/>
    <x v="1"/>
    <x v="2"/>
    <n v="130474000000"/>
    <n v="93633000000"/>
    <s v=" $-   "/>
    <s v=" $-   "/>
    <x v="811"/>
    <x v="3"/>
    <x v="26"/>
  </r>
  <r>
    <x v="384"/>
    <x v="2"/>
    <x v="3"/>
    <n v="157107000000"/>
    <n v="103875000000"/>
    <s v=" $-   "/>
    <s v=" $-   "/>
    <x v="812"/>
    <x v="3"/>
    <x v="26"/>
  </r>
  <r>
    <x v="384"/>
    <x v="3"/>
    <x v="28"/>
    <n v="184840000000"/>
    <n v="117038000000"/>
    <s v=" $-   "/>
    <s v=" $-   "/>
    <x v="813"/>
    <x v="3"/>
    <x v="26"/>
  </r>
  <r>
    <x v="385"/>
    <x v="0"/>
    <x v="0"/>
    <n v="10515400000"/>
    <n v="7172100000"/>
    <n v="786800000"/>
    <s v=" $-   "/>
    <x v="814"/>
    <x v="6"/>
    <x v="97"/>
  </r>
  <r>
    <x v="385"/>
    <x v="1"/>
    <x v="1"/>
    <n v="10368600000"/>
    <n v="7038400000"/>
    <n v="790400000"/>
    <s v=" $-   "/>
    <x v="815"/>
    <x v="6"/>
    <x v="97"/>
  </r>
  <r>
    <x v="385"/>
    <x v="2"/>
    <x v="2"/>
    <n v="10524500000"/>
    <n v="7722100000"/>
    <n v="820900000"/>
    <s v=" $-   "/>
    <x v="816"/>
    <x v="6"/>
    <x v="97"/>
  </r>
  <r>
    <x v="385"/>
    <x v="3"/>
    <x v="3"/>
    <n v="10731300000"/>
    <n v="7209400000"/>
    <n v="835100000"/>
    <s v=" $-   "/>
    <x v="817"/>
    <x v="6"/>
    <x v="97"/>
  </r>
  <r>
    <x v="386"/>
    <x v="0"/>
    <x v="1"/>
    <n v="21963000000"/>
    <n v="5849000000"/>
    <n v="6891000000"/>
    <s v=" $-   "/>
    <x v="818"/>
    <x v="0"/>
    <x v="59"/>
  </r>
  <r>
    <x v="386"/>
    <x v="1"/>
    <x v="2"/>
    <n v="23988000000"/>
    <n v="6097000000"/>
    <n v="7234000000"/>
    <s v=" $-   "/>
    <x v="397"/>
    <x v="0"/>
    <x v="59"/>
  </r>
  <r>
    <x v="386"/>
    <x v="2"/>
    <x v="3"/>
    <n v="21813000000"/>
    <n v="4434000000"/>
    <n v="7315000000"/>
    <s v=" $-   "/>
    <x v="819"/>
    <x v="0"/>
    <x v="59"/>
  </r>
  <r>
    <x v="386"/>
    <x v="3"/>
    <x v="28"/>
    <n v="19941000000"/>
    <n v="3747000000"/>
    <n v="6884000000"/>
    <s v=" $-   "/>
    <x v="820"/>
    <x v="0"/>
    <x v="59"/>
  </r>
  <r>
    <x v="387"/>
    <x v="0"/>
    <x v="0"/>
    <n v="54127000000"/>
    <n v="13574000000"/>
    <n v="37352000000"/>
    <s v=" $-   "/>
    <x v="821"/>
    <x v="0"/>
    <x v="49"/>
  </r>
  <r>
    <x v="387"/>
    <x v="1"/>
    <x v="1"/>
    <n v="55438000000"/>
    <n v="13703000000"/>
    <n v="32834000000"/>
    <s v=" $-   "/>
    <x v="822"/>
    <x v="0"/>
    <x v="49"/>
  </r>
  <r>
    <x v="387"/>
    <x v="2"/>
    <x v="2"/>
    <n v="58232000000"/>
    <n v="14758000000"/>
    <n v="36583000000"/>
    <s v=" $-   "/>
    <x v="823"/>
    <x v="0"/>
    <x v="49"/>
  </r>
  <r>
    <x v="387"/>
    <x v="3"/>
    <x v="3"/>
    <n v="58363000000"/>
    <n v="12947000000"/>
    <n v="35664000000"/>
    <s v=" $-   "/>
    <x v="824"/>
    <x v="0"/>
    <x v="49"/>
  </r>
  <r>
    <x v="388"/>
    <x v="0"/>
    <x v="24"/>
    <n v="2794925000"/>
    <n v="1763394000"/>
    <n v="657246000"/>
    <s v=" $-   "/>
    <x v="4"/>
    <x v="1"/>
    <x v="74"/>
  </r>
  <r>
    <x v="388"/>
    <x v="1"/>
    <x v="25"/>
    <n v="3086608000"/>
    <n v="1925266000"/>
    <n v="734511000"/>
    <s v=" $-   "/>
    <x v="4"/>
    <x v="1"/>
    <x v="74"/>
  </r>
  <r>
    <x v="388"/>
    <x v="2"/>
    <x v="26"/>
    <n v="3323077000"/>
    <n v="2148147000"/>
    <n v="809545000"/>
    <s v=" $-   "/>
    <x v="4"/>
    <x v="1"/>
    <x v="74"/>
  </r>
  <r>
    <x v="388"/>
    <x v="3"/>
    <x v="27"/>
    <n v="3445134000"/>
    <n v="2243232000"/>
    <n v="848323000"/>
    <s v=" $-   "/>
    <x v="4"/>
    <x v="1"/>
    <x v="74"/>
  </r>
  <r>
    <x v="389"/>
    <x v="0"/>
    <x v="115"/>
    <n v="2436948000"/>
    <n v="1589821000"/>
    <n v="441168000"/>
    <n v="62630000"/>
    <x v="4"/>
    <x v="6"/>
    <x v="35"/>
  </r>
  <r>
    <x v="389"/>
    <x v="1"/>
    <x v="116"/>
    <n v="2473500000"/>
    <n v="1595700000"/>
    <n v="460300000"/>
    <n v="61800000"/>
    <x v="4"/>
    <x v="6"/>
    <x v="35"/>
  </r>
  <r>
    <x v="389"/>
    <x v="2"/>
    <x v="117"/>
    <n v="2371200000"/>
    <n v="1562600000"/>
    <n v="460100000"/>
    <n v="60200000"/>
    <x v="4"/>
    <x v="6"/>
    <x v="35"/>
  </r>
  <r>
    <x v="389"/>
    <x v="3"/>
    <x v="73"/>
    <n v="2220300000"/>
    <n v="1465500000"/>
    <n v="425100000"/>
    <n v="55500000"/>
    <x v="4"/>
    <x v="6"/>
    <x v="35"/>
  </r>
  <r>
    <x v="390"/>
    <x v="0"/>
    <x v="1"/>
    <n v="56600000000"/>
    <n v="40468000000"/>
    <n v="5241000000"/>
    <n v="2342000000"/>
    <x v="4"/>
    <x v="0"/>
    <x v="53"/>
  </r>
  <r>
    <x v="390"/>
    <x v="1"/>
    <x v="2"/>
    <n v="57900000000"/>
    <n v="40898000000"/>
    <n v="4934000000"/>
    <n v="2475000000"/>
    <x v="4"/>
    <x v="0"/>
    <x v="53"/>
  </r>
  <r>
    <x v="390"/>
    <x v="2"/>
    <x v="3"/>
    <n v="56098000000"/>
    <n v="40431000000"/>
    <n v="6097000000"/>
    <n v="2279000000"/>
    <x v="4"/>
    <x v="0"/>
    <x v="53"/>
  </r>
  <r>
    <x v="390"/>
    <x v="3"/>
    <x v="28"/>
    <n v="57244000000"/>
    <n v="41460000000"/>
    <n v="5275000000"/>
    <n v="2337000000"/>
    <x v="4"/>
    <x v="0"/>
    <x v="53"/>
  </r>
  <r>
    <x v="391"/>
    <x v="0"/>
    <x v="12"/>
    <n v="11778000000"/>
    <n v="1932000000"/>
    <n v="2207000000"/>
    <s v=" $-   "/>
    <x v="825"/>
    <x v="2"/>
    <x v="16"/>
  </r>
  <r>
    <x v="391"/>
    <x v="1"/>
    <x v="13"/>
    <n v="12702000000"/>
    <n v="1875000000"/>
    <n v="2242000000"/>
    <s v=" $-   "/>
    <x v="826"/>
    <x v="2"/>
    <x v="16"/>
  </r>
  <r>
    <x v="391"/>
    <x v="2"/>
    <x v="14"/>
    <n v="13880000000"/>
    <n v="2079000000"/>
    <n v="2229000000"/>
    <s v=" $-   "/>
    <x v="827"/>
    <x v="2"/>
    <x v="16"/>
  </r>
  <r>
    <x v="391"/>
    <x v="3"/>
    <x v="15"/>
    <n v="15082000000"/>
    <n v="2226000000"/>
    <n v="4469000000"/>
    <s v=" $-   "/>
    <x v="828"/>
    <x v="2"/>
    <x v="16"/>
  </r>
  <r>
    <x v="392"/>
    <x v="0"/>
    <x v="118"/>
    <n v="2942897000"/>
    <n v="1693210000"/>
    <n v="432589000"/>
    <n v="208208000"/>
    <x v="4"/>
    <x v="3"/>
    <x v="5"/>
  </r>
  <r>
    <x v="392"/>
    <x v="1"/>
    <x v="119"/>
    <n v="3049800000"/>
    <n v="1748100000"/>
    <n v="470600000"/>
    <n v="234800000"/>
    <x v="4"/>
    <x v="3"/>
    <x v="5"/>
  </r>
  <r>
    <x v="392"/>
    <x v="2"/>
    <x v="120"/>
    <n v="3099100000"/>
    <n v="1816400000"/>
    <n v="488500000"/>
    <n v="245200000"/>
    <x v="4"/>
    <x v="3"/>
    <x v="5"/>
  </r>
  <r>
    <x v="392"/>
    <x v="3"/>
    <x v="15"/>
    <n v="3217800000"/>
    <n v="1856500000"/>
    <n v="557000000"/>
    <n v="253500000"/>
    <x v="4"/>
    <x v="3"/>
    <x v="5"/>
  </r>
  <r>
    <x v="393"/>
    <x v="0"/>
    <x v="0"/>
    <n v="10879855000"/>
    <n v="5817880000"/>
    <n v="3596708000"/>
    <s v=" $-   "/>
    <x v="4"/>
    <x v="1"/>
    <x v="82"/>
  </r>
  <r>
    <x v="393"/>
    <x v="1"/>
    <x v="1"/>
    <n v="11419648000"/>
    <n v="5931469000"/>
    <n v="3841032000"/>
    <s v=" $-   "/>
    <x v="4"/>
    <x v="1"/>
    <x v="82"/>
  </r>
  <r>
    <x v="393"/>
    <x v="2"/>
    <x v="6"/>
    <n v="12282161000"/>
    <n v="6288190000"/>
    <n v="4159885000"/>
    <s v=" $-   "/>
    <x v="4"/>
    <x v="1"/>
    <x v="82"/>
  </r>
  <r>
    <x v="393"/>
    <x v="3"/>
    <x v="7"/>
    <n v="12376744000"/>
    <n v="6393800000"/>
    <n v="4178386000"/>
    <s v=" $-   "/>
    <x v="4"/>
    <x v="1"/>
    <x v="82"/>
  </r>
  <r>
    <x v="394"/>
    <x v="0"/>
    <x v="12"/>
    <n v="13794000000"/>
    <n v="6799000000"/>
    <n v="2829000000"/>
    <s v=" $-   "/>
    <x v="829"/>
    <x v="1"/>
    <x v="67"/>
  </r>
  <r>
    <x v="394"/>
    <x v="1"/>
    <x v="13"/>
    <n v="13783000000"/>
    <n v="6542000000"/>
    <n v="2899000000"/>
    <s v=" $-   "/>
    <x v="547"/>
    <x v="1"/>
    <x v="67"/>
  </r>
  <r>
    <x v="394"/>
    <x v="2"/>
    <x v="14"/>
    <n v="13268000000"/>
    <n v="6868000000"/>
    <n v="2860000000"/>
    <s v=" $-   "/>
    <x v="830"/>
    <x v="1"/>
    <x v="67"/>
  </r>
  <r>
    <x v="394"/>
    <x v="3"/>
    <x v="15"/>
    <n v="12488000000"/>
    <n v="6684000000"/>
    <n v="2851000000"/>
    <s v=" $-   "/>
    <x v="831"/>
    <x v="1"/>
    <x v="67"/>
  </r>
  <r>
    <x v="395"/>
    <x v="0"/>
    <x v="0"/>
    <n v="138393000000"/>
    <n v="126485000000"/>
    <n v="5229000000"/>
    <s v=" $-   "/>
    <x v="832"/>
    <x v="9"/>
    <x v="92"/>
  </r>
  <r>
    <x v="395"/>
    <x v="1"/>
    <x v="1"/>
    <n v="138074000000"/>
    <n v="127316000000"/>
    <n v="5081000000"/>
    <s v=" $-   "/>
    <x v="305"/>
    <x v="9"/>
    <x v="92"/>
  </r>
  <r>
    <x v="395"/>
    <x v="2"/>
    <x v="2"/>
    <n v="130844000000"/>
    <n v="118141000000"/>
    <n v="5111000000"/>
    <s v=" $-   "/>
    <x v="409"/>
    <x v="9"/>
    <x v="92"/>
  </r>
  <r>
    <x v="395"/>
    <x v="3"/>
    <x v="3"/>
    <n v="87804000000"/>
    <n v="74651000000"/>
    <n v="4953000000"/>
    <s v=" $-   "/>
    <x v="833"/>
    <x v="9"/>
    <x v="92"/>
  </r>
  <r>
    <x v="396"/>
    <x v="0"/>
    <x v="0"/>
    <n v="2567310000"/>
    <n v="2233284000"/>
    <n v="308143000"/>
    <s v=" $-   "/>
    <x v="4"/>
    <x v="8"/>
    <x v="99"/>
  </r>
  <r>
    <x v="396"/>
    <x v="1"/>
    <x v="1"/>
    <n v="2770709000"/>
    <n v="2343829000"/>
    <n v="274217000"/>
    <s v=" $-   "/>
    <x v="4"/>
    <x v="8"/>
    <x v="99"/>
  </r>
  <r>
    <x v="396"/>
    <x v="2"/>
    <x v="2"/>
    <n v="2994169000"/>
    <n v="2406587000"/>
    <n v="292358000"/>
    <s v=" $-   "/>
    <x v="4"/>
    <x v="8"/>
    <x v="99"/>
  </r>
  <r>
    <x v="396"/>
    <x v="3"/>
    <x v="3"/>
    <n v="3422181000"/>
    <n v="2564648000"/>
    <n v="312694000"/>
    <s v=" $-   "/>
    <x v="4"/>
    <x v="8"/>
    <x v="99"/>
  </r>
  <r>
    <x v="397"/>
    <x v="0"/>
    <x v="1"/>
    <n v="2299176000"/>
    <n v="928565000"/>
    <n v="177366000"/>
    <n v="32210000"/>
    <x v="834"/>
    <x v="7"/>
    <x v="14"/>
  </r>
  <r>
    <x v="397"/>
    <x v="1"/>
    <x v="2"/>
    <n v="2312512000"/>
    <n v="953611000"/>
    <n v="169270000"/>
    <s v=" $-   "/>
    <x v="835"/>
    <x v="7"/>
    <x v="14"/>
  </r>
  <r>
    <x v="397"/>
    <x v="2"/>
    <x v="3"/>
    <n v="2502267000"/>
    <n v="1011249000"/>
    <n v="175307000"/>
    <s v=" $-   "/>
    <x v="836"/>
    <x v="7"/>
    <x v="14"/>
  </r>
  <r>
    <x v="397"/>
    <x v="3"/>
    <x v="28"/>
    <n v="2506202000"/>
    <n v="1024336000"/>
    <n v="179279000"/>
    <s v=" $-   "/>
    <x v="837"/>
    <x v="7"/>
    <x v="14"/>
  </r>
  <r>
    <x v="398"/>
    <x v="0"/>
    <x v="0"/>
    <n v="1407848000"/>
    <n v="516708000"/>
    <n v="220068000"/>
    <s v=" $-   "/>
    <x v="838"/>
    <x v="0"/>
    <x v="68"/>
  </r>
  <r>
    <x v="398"/>
    <x v="1"/>
    <x v="1"/>
    <n v="1595703000"/>
    <n v="622523000"/>
    <n v="228982000"/>
    <s v=" $-   "/>
    <x v="839"/>
    <x v="0"/>
    <x v="68"/>
  </r>
  <r>
    <x v="398"/>
    <x v="2"/>
    <x v="2"/>
    <n v="1746726000"/>
    <n v="716598000"/>
    <n v="227306000"/>
    <s v=" $-   "/>
    <x v="840"/>
    <x v="0"/>
    <x v="68"/>
  </r>
  <r>
    <x v="398"/>
    <x v="3"/>
    <x v="3"/>
    <n v="2068010000"/>
    <n v="803274000"/>
    <n v="312690000"/>
    <s v=" $-   "/>
    <x v="841"/>
    <x v="0"/>
    <x v="68"/>
  </r>
  <r>
    <x v="399"/>
    <x v="0"/>
    <x v="0"/>
    <n v="873592000"/>
    <n v="167600000"/>
    <n v="186971000"/>
    <n v="61694000"/>
    <x v="4"/>
    <x v="2"/>
    <x v="16"/>
  </r>
  <r>
    <x v="399"/>
    <x v="1"/>
    <x v="1"/>
    <n v="965087000"/>
    <n v="187013000"/>
    <n v="179545000"/>
    <n v="70297000"/>
    <x v="4"/>
    <x v="2"/>
    <x v="16"/>
  </r>
  <r>
    <x v="399"/>
    <x v="2"/>
    <x v="2"/>
    <n v="1010117000"/>
    <n v="188425000"/>
    <n v="189488000"/>
    <n v="67777000"/>
    <x v="4"/>
    <x v="2"/>
    <x v="16"/>
  </r>
  <r>
    <x v="399"/>
    <x v="3"/>
    <x v="3"/>
    <n v="1059366000"/>
    <n v="192788000"/>
    <n v="196914000"/>
    <n v="63718000"/>
    <x v="4"/>
    <x v="2"/>
    <x v="16"/>
  </r>
  <r>
    <x v="400"/>
    <x v="0"/>
    <x v="0"/>
    <n v="1527042000"/>
    <n v="279885000"/>
    <n v="432681000"/>
    <n v="765905000"/>
    <x v="4"/>
    <x v="3"/>
    <x v="19"/>
  </r>
  <r>
    <x v="400"/>
    <x v="1"/>
    <x v="1"/>
    <n v="1211975000"/>
    <n v="130277000"/>
    <n v="356188000"/>
    <n v="882097000"/>
    <x v="4"/>
    <x v="3"/>
    <x v="19"/>
  </r>
  <r>
    <x v="400"/>
    <x v="2"/>
    <x v="2"/>
    <n v="580415000"/>
    <n v="60987000"/>
    <n v="305409000"/>
    <n v="855506000"/>
    <x v="4"/>
    <x v="3"/>
    <x v="19"/>
  </r>
  <r>
    <x v="400"/>
    <x v="3"/>
    <x v="3"/>
    <n v="1032336000"/>
    <n v="124512000"/>
    <n v="376575000"/>
    <n v="995922000"/>
    <x v="4"/>
    <x v="3"/>
    <x v="19"/>
  </r>
  <r>
    <x v="401"/>
    <x v="0"/>
    <x v="1"/>
    <n v="2514595000"/>
    <n v="1118240000"/>
    <n v="132447000"/>
    <s v=" $-   "/>
    <x v="842"/>
    <x v="7"/>
    <x v="14"/>
  </r>
  <r>
    <x v="401"/>
    <x v="1"/>
    <x v="2"/>
    <n v="2772550000"/>
    <n v="1212480000"/>
    <n v="147481000"/>
    <s v=" $-   "/>
    <x v="843"/>
    <x v="7"/>
    <x v="14"/>
  </r>
  <r>
    <x v="401"/>
    <x v="2"/>
    <x v="3"/>
    <n v="3285346000"/>
    <n v="1410205000"/>
    <n v="145992000"/>
    <s v=" $-   "/>
    <x v="844"/>
    <x v="7"/>
    <x v="14"/>
  </r>
  <r>
    <x v="401"/>
    <x v="3"/>
    <x v="28"/>
    <n v="3442646000"/>
    <n v="1442073000"/>
    <n v="136863000"/>
    <s v=" $-   "/>
    <x v="845"/>
    <x v="7"/>
    <x v="14"/>
  </r>
  <r>
    <x v="402"/>
    <x v="0"/>
    <x v="0"/>
    <n v="115846000000"/>
    <n v="46275000000"/>
    <n v="39951000000"/>
    <s v=" $-   "/>
    <x v="846"/>
    <x v="10"/>
    <x v="61"/>
  </r>
  <r>
    <x v="402"/>
    <x v="1"/>
    <x v="1"/>
    <n v="120550000000"/>
    <n v="44887000000"/>
    <n v="27089000000"/>
    <s v=" $-   "/>
    <x v="847"/>
    <x v="10"/>
    <x v="61"/>
  </r>
  <r>
    <x v="402"/>
    <x v="2"/>
    <x v="2"/>
    <n v="127079000000"/>
    <n v="49931000000"/>
    <n v="41016000000"/>
    <s v=" $-   "/>
    <x v="848"/>
    <x v="10"/>
    <x v="61"/>
  </r>
  <r>
    <x v="402"/>
    <x v="3"/>
    <x v="3"/>
    <n v="131620000000"/>
    <n v="52557000000"/>
    <n v="29986000000"/>
    <s v=" $-   "/>
    <x v="849"/>
    <x v="10"/>
    <x v="61"/>
  </r>
  <r>
    <x v="403"/>
    <x v="0"/>
    <x v="0"/>
    <n v="1843641000"/>
    <n v="737614000"/>
    <n v="477270000"/>
    <n v="96004000"/>
    <x v="850"/>
    <x v="3"/>
    <x v="4"/>
  </r>
  <r>
    <x v="403"/>
    <x v="1"/>
    <x v="1"/>
    <n v="1904218000"/>
    <n v="783456000"/>
    <n v="492965000"/>
    <n v="100536000"/>
    <x v="851"/>
    <x v="3"/>
    <x v="4"/>
  </r>
  <r>
    <x v="403"/>
    <x v="2"/>
    <x v="2"/>
    <n v="1989344000"/>
    <n v="824913000"/>
    <n v="512707000"/>
    <n v="107726000"/>
    <x v="852"/>
    <x v="3"/>
    <x v="4"/>
  </r>
  <r>
    <x v="403"/>
    <x v="3"/>
    <x v="3"/>
    <n v="2042332000"/>
    <n v="842672000"/>
    <n v="495747000"/>
    <n v="118545000"/>
    <x v="853"/>
    <x v="3"/>
    <x v="4"/>
  </r>
  <r>
    <x v="404"/>
    <x v="0"/>
    <x v="109"/>
    <n v="15351000000"/>
    <n v="10988000000"/>
    <n v="1525000000"/>
    <n v="1572000000"/>
    <x v="4"/>
    <x v="2"/>
    <x v="111"/>
  </r>
  <r>
    <x v="404"/>
    <x v="1"/>
    <x v="110"/>
    <n v="15130000000"/>
    <n v="10770000000"/>
    <n v="908000000"/>
    <n v="1661000000"/>
    <x v="4"/>
    <x v="2"/>
    <x v="111"/>
  </r>
  <r>
    <x v="404"/>
    <x v="2"/>
    <x v="111"/>
    <n v="14572000000"/>
    <n v="10351000000"/>
    <n v="964000000"/>
    <n v="1646000000"/>
    <x v="4"/>
    <x v="2"/>
    <x v="111"/>
  </r>
  <r>
    <x v="404"/>
    <x v="3"/>
    <x v="112"/>
    <n v="12994000000"/>
    <n v="9559000000"/>
    <n v="1342000000"/>
    <n v="1627000000"/>
    <x v="4"/>
    <x v="2"/>
    <x v="111"/>
  </r>
  <r>
    <x v="405"/>
    <x v="0"/>
    <x v="0"/>
    <n v="4246400000"/>
    <n v="2760500000"/>
    <n v="121400000"/>
    <s v=" $-   "/>
    <x v="854"/>
    <x v="5"/>
    <x v="11"/>
  </r>
  <r>
    <x v="405"/>
    <x v="1"/>
    <x v="1"/>
    <n v="4519000000"/>
    <n v="2982100000"/>
    <n v="116700000"/>
    <s v=" $-   "/>
    <x v="855"/>
    <x v="5"/>
    <x v="11"/>
  </r>
  <r>
    <x v="405"/>
    <x v="2"/>
    <x v="2"/>
    <n v="4997100000"/>
    <n v="3371800000"/>
    <n v="121800000"/>
    <s v=" $-   "/>
    <x v="856"/>
    <x v="5"/>
    <x v="11"/>
  </r>
  <r>
    <x v="405"/>
    <x v="3"/>
    <x v="3"/>
    <n v="5926100000"/>
    <n v="3949400000"/>
    <n v="164400000"/>
    <s v=" $-   "/>
    <x v="857"/>
    <x v="5"/>
    <x v="11"/>
  </r>
  <r>
    <x v="406"/>
    <x v="0"/>
    <x v="0"/>
    <n v="91247000000"/>
    <n v="1727000000"/>
    <n v="48724000000"/>
    <s v=" $-   "/>
    <x v="858"/>
    <x v="6"/>
    <x v="35"/>
  </r>
  <r>
    <x v="406"/>
    <x v="1"/>
    <x v="1"/>
    <n v="88069000000"/>
    <n v="1337000000"/>
    <n v="47338000000"/>
    <s v=" $-   "/>
    <x v="859"/>
    <x v="6"/>
    <x v="35"/>
  </r>
  <r>
    <x v="406"/>
    <x v="2"/>
    <x v="2"/>
    <n v="88372000000"/>
    <n v="1096000000"/>
    <n v="47667000000"/>
    <s v=" $-   "/>
    <x v="860"/>
    <x v="6"/>
    <x v="35"/>
  </r>
  <r>
    <x v="406"/>
    <x v="3"/>
    <x v="3"/>
    <n v="90033000000"/>
    <n v="963000000"/>
    <n v="48728000000"/>
    <s v=" $-   "/>
    <x v="861"/>
    <x v="6"/>
    <x v="35"/>
  </r>
  <r>
    <x v="407"/>
    <x v="0"/>
    <x v="147"/>
    <n v="12917000000"/>
    <n v="8288000000"/>
    <n v="3682000000"/>
    <s v=" $-   "/>
    <x v="4"/>
    <x v="4"/>
    <x v="93"/>
  </r>
  <r>
    <x v="407"/>
    <x v="1"/>
    <x v="148"/>
    <n v="14194000000"/>
    <n v="9150000000"/>
    <n v="4032000000"/>
    <s v=" $-   "/>
    <x v="4"/>
    <x v="4"/>
    <x v="93"/>
  </r>
  <r>
    <x v="407"/>
    <x v="2"/>
    <x v="149"/>
    <n v="15389000000"/>
    <n v="9973000000"/>
    <n v="4472000000"/>
    <s v=" $-   "/>
    <x v="4"/>
    <x v="4"/>
    <x v="93"/>
  </r>
  <r>
    <x v="407"/>
    <x v="3"/>
    <x v="150"/>
    <n v="15724000000"/>
    <n v="10313000000"/>
    <n v="4477000000"/>
    <s v=" $-   "/>
    <x v="4"/>
    <x v="4"/>
    <x v="93"/>
  </r>
  <r>
    <x v="408"/>
    <x v="0"/>
    <x v="1"/>
    <n v="18769000000"/>
    <n v="15471000000"/>
    <n v="1828000000"/>
    <s v=" $-   "/>
    <x v="446"/>
    <x v="1"/>
    <x v="110"/>
  </r>
  <r>
    <x v="408"/>
    <x v="1"/>
    <x v="2"/>
    <n v="19872000000"/>
    <n v="16477000000"/>
    <n v="2038000000"/>
    <s v=" $-   "/>
    <x v="379"/>
    <x v="1"/>
    <x v="110"/>
  </r>
  <r>
    <x v="408"/>
    <x v="2"/>
    <x v="3"/>
    <n v="20891000000"/>
    <n v="17201000000"/>
    <n v="2130000000"/>
    <s v=" $-   "/>
    <x v="654"/>
    <x v="1"/>
    <x v="110"/>
  </r>
  <r>
    <x v="408"/>
    <x v="3"/>
    <x v="28"/>
    <n v="20718000000"/>
    <n v="17036000000"/>
    <n v="2084000000"/>
    <s v=" $-   "/>
    <x v="862"/>
    <x v="1"/>
    <x v="110"/>
  </r>
  <r>
    <x v="409"/>
    <x v="0"/>
    <x v="1"/>
    <n v="13983000000"/>
    <n v="9112000000"/>
    <n v="1468000000"/>
    <s v=" $-   "/>
    <x v="863"/>
    <x v="0"/>
    <x v="118"/>
  </r>
  <r>
    <x v="409"/>
    <x v="1"/>
    <x v="2"/>
    <n v="13996000000"/>
    <n v="9002000000"/>
    <n v="1481000000"/>
    <s v=" $-   "/>
    <x v="238"/>
    <x v="0"/>
    <x v="118"/>
  </r>
  <r>
    <x v="409"/>
    <x v="2"/>
    <x v="3"/>
    <n v="12961000000"/>
    <n v="8231000000"/>
    <n v="1343000000"/>
    <s v=" $-   "/>
    <x v="864"/>
    <x v="0"/>
    <x v="118"/>
  </r>
  <r>
    <x v="409"/>
    <x v="3"/>
    <x v="28"/>
    <n v="13609000000"/>
    <n v="8486000000"/>
    <n v="1410000000"/>
    <s v=" $-   "/>
    <x v="216"/>
    <x v="0"/>
    <x v="118"/>
  </r>
  <r>
    <x v="410"/>
    <x v="0"/>
    <x v="0"/>
    <n v="7486000000"/>
    <n v="4523000000"/>
    <n v="595000000"/>
    <s v=" $-   "/>
    <x v="802"/>
    <x v="9"/>
    <x v="27"/>
  </r>
  <r>
    <x v="410"/>
    <x v="1"/>
    <x v="1"/>
    <n v="6860000000"/>
    <n v="4124000000"/>
    <n v="546000000"/>
    <s v=" $-   "/>
    <x v="865"/>
    <x v="9"/>
    <x v="27"/>
  </r>
  <r>
    <x v="410"/>
    <x v="2"/>
    <x v="2"/>
    <n v="7637000000"/>
    <n v="4508000000"/>
    <n v="384000000"/>
    <s v=" $-   "/>
    <x v="866"/>
    <x v="9"/>
    <x v="27"/>
  </r>
  <r>
    <x v="410"/>
    <x v="3"/>
    <x v="3"/>
    <n v="7360000000"/>
    <n v="3434000000"/>
    <n v="864000000"/>
    <s v=" $-   "/>
    <x v="149"/>
    <x v="9"/>
    <x v="27"/>
  </r>
  <r>
    <x v="411"/>
    <x v="0"/>
    <x v="24"/>
    <n v="468651000000"/>
    <n v="352297000000"/>
    <n v="88629000000"/>
    <s v=" $-   "/>
    <x v="4"/>
    <x v="4"/>
    <x v="55"/>
  </r>
  <r>
    <x v="411"/>
    <x v="1"/>
    <x v="25"/>
    <n v="476294000000"/>
    <n v="358069000000"/>
    <n v="91353000000"/>
    <s v=" $-   "/>
    <x v="4"/>
    <x v="4"/>
    <x v="55"/>
  </r>
  <r>
    <x v="411"/>
    <x v="2"/>
    <x v="26"/>
    <n v="485651000000"/>
    <n v="365086000000"/>
    <n v="93418000000"/>
    <s v=" $-   "/>
    <x v="4"/>
    <x v="4"/>
    <x v="55"/>
  </r>
  <r>
    <x v="411"/>
    <x v="3"/>
    <x v="27"/>
    <n v="482130000000"/>
    <n v="360984000000"/>
    <n v="97041000000"/>
    <s v=" $-   "/>
    <x v="4"/>
    <x v="4"/>
    <x v="55"/>
  </r>
  <r>
    <x v="412"/>
    <x v="0"/>
    <x v="13"/>
    <n v="9895100000"/>
    <n v="7961500000"/>
    <n v="937600000"/>
    <s v=" $-   "/>
    <x v="867"/>
    <x v="8"/>
    <x v="32"/>
  </r>
  <r>
    <x v="412"/>
    <x v="1"/>
    <x v="14"/>
    <n v="11124800000"/>
    <n v="8986500000"/>
    <n v="1026100000"/>
    <s v=" $-   "/>
    <x v="711"/>
    <x v="8"/>
    <x v="32"/>
  </r>
  <r>
    <x v="412"/>
    <x v="2"/>
    <x v="15"/>
    <n v="14171800000"/>
    <n v="11413200000"/>
    <n v="1750100000"/>
    <s v=" $-   "/>
    <x v="868"/>
    <x v="8"/>
    <x v="32"/>
  </r>
  <r>
    <x v="413"/>
    <x v="0"/>
    <x v="0"/>
    <n v="5664800000"/>
    <n v="3194200000"/>
    <n v="1140600000"/>
    <s v=" $-   "/>
    <x v="4"/>
    <x v="2"/>
    <x v="16"/>
  </r>
  <r>
    <x v="413"/>
    <x v="1"/>
    <x v="1"/>
    <n v="5542000000"/>
    <n v="3235000000"/>
    <n v="1199600000"/>
    <s v=" $-   "/>
    <x v="4"/>
    <x v="2"/>
    <x v="16"/>
  </r>
  <r>
    <x v="413"/>
    <x v="2"/>
    <x v="2"/>
    <n v="5607200000"/>
    <n v="3297400000"/>
    <n v="1169300000"/>
    <s v=" $-   "/>
    <x v="4"/>
    <x v="2"/>
    <x v="16"/>
  </r>
  <r>
    <x v="413"/>
    <x v="3"/>
    <x v="3"/>
    <n v="5483700000"/>
    <n v="3199400000"/>
    <n v="1174900000"/>
    <s v=" $-   "/>
    <x v="4"/>
    <x v="2"/>
    <x v="16"/>
  </r>
  <r>
    <x v="414"/>
    <x v="0"/>
    <x v="0"/>
    <n v="5989000000"/>
    <n v="4993000000"/>
    <n v="320000000"/>
    <n v="32000000"/>
    <x v="4"/>
    <x v="7"/>
    <x v="14"/>
  </r>
  <r>
    <x v="414"/>
    <x v="1"/>
    <x v="1"/>
    <n v="7254000000"/>
    <n v="5716000000"/>
    <n v="494000000"/>
    <n v="33000000"/>
    <x v="4"/>
    <x v="7"/>
    <x v="14"/>
  </r>
  <r>
    <x v="414"/>
    <x v="2"/>
    <x v="2"/>
    <n v="7403000000"/>
    <n v="5763000000"/>
    <n v="249000000"/>
    <n v="27000000"/>
    <x v="4"/>
    <x v="7"/>
    <x v="14"/>
  </r>
  <r>
    <x v="414"/>
    <x v="3"/>
    <x v="3"/>
    <n v="7082000000"/>
    <n v="5694000000"/>
    <n v="420000000"/>
    <n v="24000000"/>
    <x v="4"/>
    <x v="7"/>
    <x v="14"/>
  </r>
  <r>
    <x v="415"/>
    <x v="0"/>
    <x v="0"/>
    <n v="4534000000"/>
    <n v="2093000000"/>
    <n v="1389000000"/>
    <s v=" $-   "/>
    <x v="869"/>
    <x v="1"/>
    <x v="43"/>
  </r>
  <r>
    <x v="415"/>
    <x v="1"/>
    <x v="1"/>
    <n v="5009000000"/>
    <n v="2394000000"/>
    <n v="1471000000"/>
    <s v=" $-   "/>
    <x v="870"/>
    <x v="1"/>
    <x v="43"/>
  </r>
  <r>
    <x v="415"/>
    <x v="2"/>
    <x v="2"/>
    <n v="5281000000"/>
    <n v="2504000000"/>
    <n v="1557000000"/>
    <s v=" $-   "/>
    <x v="80"/>
    <x v="1"/>
    <x v="43"/>
  </r>
  <r>
    <x v="415"/>
    <x v="3"/>
    <x v="3"/>
    <n v="5536000000"/>
    <n v="2700000000"/>
    <n v="1574000000"/>
    <s v=" $-   "/>
    <x v="871"/>
    <x v="1"/>
    <x v="43"/>
  </r>
  <r>
    <x v="416"/>
    <x v="0"/>
    <x v="0"/>
    <n v="5154284000"/>
    <n v="3251575000"/>
    <n v="481677000"/>
    <s v=" $-   "/>
    <x v="872"/>
    <x v="1"/>
    <x v="119"/>
  </r>
  <r>
    <x v="416"/>
    <x v="1"/>
    <x v="1"/>
    <n v="5620936000"/>
    <n v="3478822000"/>
    <n v="465926000"/>
    <s v=" $-   "/>
    <x v="873"/>
    <x v="1"/>
    <x v="119"/>
  </r>
  <r>
    <x v="416"/>
    <x v="2"/>
    <x v="2"/>
    <n v="5433661000"/>
    <n v="3316311000"/>
    <n v="502901000"/>
    <s v=" $-   "/>
    <x v="874"/>
    <x v="1"/>
    <x v="119"/>
  </r>
  <r>
    <x v="416"/>
    <x v="3"/>
    <x v="3"/>
    <n v="4075883000"/>
    <n v="2530374000"/>
    <n v="475328000"/>
    <s v=" $-   "/>
    <x v="875"/>
    <x v="1"/>
    <x v="119"/>
  </r>
  <r>
    <x v="417"/>
    <x v="0"/>
    <x v="0"/>
    <n v="1623938000"/>
    <n v="337903000"/>
    <n v="188302000"/>
    <s v=" $-   "/>
    <x v="876"/>
    <x v="9"/>
    <x v="27"/>
  </r>
  <r>
    <x v="417"/>
    <x v="1"/>
    <x v="1"/>
    <n v="1998051000"/>
    <n v="406198000"/>
    <n v="72143000"/>
    <s v=" $-   "/>
    <x v="877"/>
    <x v="9"/>
    <x v="27"/>
  </r>
  <r>
    <x v="417"/>
    <x v="2"/>
    <x v="2"/>
    <n v="2424176000"/>
    <n v="572831000"/>
    <n v="225070000"/>
    <s v=" $-   "/>
    <x v="878"/>
    <x v="9"/>
    <x v="27"/>
  </r>
  <r>
    <x v="417"/>
    <x v="3"/>
    <x v="3"/>
    <n v="1452619000"/>
    <n v="519874000"/>
    <n v="179867000"/>
    <s v=" $-   "/>
    <x v="879"/>
    <x v="9"/>
    <x v="27"/>
  </r>
  <r>
    <x v="418"/>
    <x v="0"/>
    <x v="0"/>
    <n v="10128223000"/>
    <n v="6710036000"/>
    <n v="669451000"/>
    <s v=" $-   "/>
    <x v="880"/>
    <x v="5"/>
    <x v="10"/>
  </r>
  <r>
    <x v="418"/>
    <x v="1"/>
    <x v="1"/>
    <n v="10914922000"/>
    <n v="7408278000"/>
    <n v="681226000"/>
    <s v=" $-   "/>
    <x v="881"/>
    <x v="5"/>
    <x v="10"/>
  </r>
  <r>
    <x v="418"/>
    <x v="2"/>
    <x v="2"/>
    <n v="11686135000"/>
    <n v="7951352000"/>
    <n v="767608000"/>
    <s v=" $-   "/>
    <x v="882"/>
    <x v="5"/>
    <x v="10"/>
  </r>
  <r>
    <x v="418"/>
    <x v="3"/>
    <x v="3"/>
    <n v="11024486000"/>
    <n v="7033633000"/>
    <n v="865817000"/>
    <s v=" $-   "/>
    <x v="883"/>
    <x v="5"/>
    <x v="10"/>
  </r>
  <r>
    <x v="419"/>
    <x v="0"/>
    <x v="0"/>
    <n v="7232397000"/>
    <n v="5165169000"/>
    <s v=" $-   "/>
    <s v=" $-   "/>
    <x v="884"/>
    <x v="6"/>
    <x v="13"/>
  </r>
  <r>
    <x v="419"/>
    <x v="1"/>
    <x v="1"/>
    <n v="7541234000"/>
    <n v="5106489000"/>
    <s v=" $-   "/>
    <s v=" $-   "/>
    <x v="885"/>
    <x v="6"/>
    <x v="13"/>
  </r>
  <r>
    <x v="419"/>
    <x v="2"/>
    <x v="2"/>
    <n v="6602267000"/>
    <n v="4239474000"/>
    <s v=" $-   "/>
    <s v=" $-   "/>
    <x v="886"/>
    <x v="6"/>
    <x v="13"/>
  </r>
  <r>
    <x v="419"/>
    <x v="3"/>
    <x v="3"/>
    <n v="9308926000"/>
    <n v="6199645000"/>
    <s v=" $-   "/>
    <s v=" $-   "/>
    <x v="887"/>
    <x v="6"/>
    <x v="13"/>
  </r>
  <r>
    <x v="420"/>
    <x v="0"/>
    <x v="124"/>
    <n v="2168652000"/>
    <n v="737206000"/>
    <n v="365684000"/>
    <n v="475522000"/>
    <x v="888"/>
    <x v="2"/>
    <x v="7"/>
  </r>
  <r>
    <x v="420"/>
    <x v="1"/>
    <x v="125"/>
    <n v="2382531000"/>
    <n v="743253000"/>
    <n v="378607000"/>
    <n v="492447000"/>
    <x v="889"/>
    <x v="2"/>
    <x v="7"/>
  </r>
  <r>
    <x v="420"/>
    <x v="2"/>
    <x v="126"/>
    <n v="2377344000"/>
    <n v="708823000"/>
    <n v="353670000"/>
    <n v="525745000"/>
    <x v="890"/>
    <x v="2"/>
    <x v="7"/>
  </r>
  <r>
    <x v="420"/>
    <x v="3"/>
    <x v="127"/>
    <n v="2213881000"/>
    <n v="671907000"/>
    <n v="331652000"/>
    <n v="533891000"/>
    <x v="891"/>
    <x v="2"/>
    <x v="7"/>
  </r>
  <r>
    <x v="421"/>
    <x v="0"/>
    <x v="0"/>
    <n v="451509000000"/>
    <n v="302056000000"/>
    <n v="81844000000"/>
    <s v=" $-   "/>
    <x v="892"/>
    <x v="9"/>
    <x v="48"/>
  </r>
  <r>
    <x v="421"/>
    <x v="1"/>
    <x v="1"/>
    <n v="420836000000"/>
    <n v="284681000000"/>
    <n v="76696000000"/>
    <s v=" $-   "/>
    <x v="893"/>
    <x v="9"/>
    <x v="48"/>
  </r>
  <r>
    <x v="421"/>
    <x v="2"/>
    <x v="2"/>
    <n v="394105000000"/>
    <n v="266831000000"/>
    <n v="74226000000"/>
    <s v=" $-   "/>
    <x v="894"/>
    <x v="9"/>
    <x v="48"/>
  </r>
  <r>
    <x v="421"/>
    <x v="3"/>
    <x v="3"/>
    <n v="259488000000"/>
    <n v="165590000000"/>
    <n v="61444000000"/>
    <s v=" $-   "/>
    <x v="895"/>
    <x v="9"/>
    <x v="48"/>
  </r>
  <r>
    <x v="422"/>
    <x v="0"/>
    <x v="0"/>
    <n v="2928429000"/>
    <n v="1372042000"/>
    <n v="1148731000"/>
    <s v=" $-   "/>
    <x v="4"/>
    <x v="3"/>
    <x v="54"/>
  </r>
  <r>
    <x v="422"/>
    <x v="1"/>
    <x v="1"/>
    <n v="2950800000"/>
    <n v="1373400000"/>
    <n v="1144800000"/>
    <s v=" $-   "/>
    <x v="4"/>
    <x v="3"/>
    <x v="54"/>
  </r>
  <r>
    <x v="422"/>
    <x v="2"/>
    <x v="2"/>
    <n v="2922600000"/>
    <n v="1322800000"/>
    <n v="1143100000"/>
    <s v=" $-   "/>
    <x v="4"/>
    <x v="3"/>
    <x v="54"/>
  </r>
  <r>
    <x v="422"/>
    <x v="3"/>
    <x v="3"/>
    <n v="2674300000"/>
    <n v="1157100000"/>
    <n v="1077300000"/>
    <s v=" $-   "/>
    <x v="4"/>
    <x v="3"/>
    <x v="54"/>
  </r>
  <r>
    <x v="423"/>
    <x v="0"/>
    <x v="0"/>
    <n v="20421000000"/>
    <n v="13634000000"/>
    <n v="4398000000"/>
    <n v="655000000"/>
    <x v="896"/>
    <x v="2"/>
    <x v="58"/>
  </r>
  <r>
    <x v="423"/>
    <x v="1"/>
    <x v="1"/>
    <n v="20006000000"/>
    <n v="13521000000"/>
    <n v="4219000000"/>
    <n v="603000000"/>
    <x v="493"/>
    <x v="2"/>
    <x v="58"/>
  </r>
  <r>
    <x v="423"/>
    <x v="2"/>
    <x v="2"/>
    <n v="19540000000"/>
    <n v="13294000000"/>
    <n v="4020000000"/>
    <n v="577000000"/>
    <x v="897"/>
    <x v="2"/>
    <x v="58"/>
  </r>
  <r>
    <x v="423"/>
    <x v="3"/>
    <x v="3"/>
    <n v="18045000000"/>
    <n v="12782000000"/>
    <n v="3792000000"/>
    <n v="563000000"/>
    <x v="898"/>
    <x v="2"/>
    <x v="58"/>
  </r>
  <r>
    <x v="424"/>
    <x v="0"/>
    <x v="0"/>
    <n v="3791000000"/>
    <n v="2289000000"/>
    <n v="936000000"/>
    <n v="106000000"/>
    <x v="4"/>
    <x v="0"/>
    <x v="53"/>
  </r>
  <r>
    <x v="424"/>
    <x v="1"/>
    <x v="1"/>
    <n v="3837000000"/>
    <n v="2338000000"/>
    <n v="990000000"/>
    <n v="104000000"/>
    <x v="4"/>
    <x v="0"/>
    <x v="53"/>
  </r>
  <r>
    <x v="424"/>
    <x v="2"/>
    <x v="2"/>
    <n v="3916000000"/>
    <n v="2403000000"/>
    <n v="920000000"/>
    <n v="104000000"/>
    <x v="4"/>
    <x v="0"/>
    <x v="53"/>
  </r>
  <r>
    <x v="424"/>
    <x v="3"/>
    <x v="3"/>
    <n v="3653000000"/>
    <n v="2249000000"/>
    <n v="854000000"/>
    <n v="95000000"/>
    <x v="4"/>
    <x v="0"/>
    <x v="53"/>
  </r>
  <r>
    <x v="425"/>
    <x v="0"/>
    <x v="0"/>
    <n v="4986566000"/>
    <n v="1620566000"/>
    <n v="1641819000"/>
    <n v="885824000"/>
    <x v="899"/>
    <x v="2"/>
    <x v="16"/>
  </r>
  <r>
    <x v="425"/>
    <x v="1"/>
    <x v="1"/>
    <n v="4680380000"/>
    <n v="1349380000"/>
    <n v="1751275000"/>
    <n v="957587000"/>
    <x v="900"/>
    <x v="2"/>
    <x v="16"/>
  </r>
  <r>
    <x v="425"/>
    <x v="2"/>
    <x v="2"/>
    <n v="4618133000"/>
    <n v="1387375000"/>
    <n v="1770710000"/>
    <n v="1156386000"/>
    <x v="901"/>
    <x v="2"/>
    <x v="16"/>
  </r>
  <r>
    <x v="425"/>
    <x v="3"/>
    <x v="3"/>
    <n v="4968301000"/>
    <n v="2077748000"/>
    <n v="1768522000"/>
    <n v="1177923000"/>
    <x v="902"/>
    <x v="2"/>
    <x v="16"/>
  </r>
  <r>
    <x v="426"/>
    <x v="0"/>
    <x v="4"/>
    <n v="13633000000"/>
    <n v="9852000000"/>
    <n v="1450000000"/>
    <s v=" $-   "/>
    <x v="4"/>
    <x v="1"/>
    <x v="51"/>
  </r>
  <r>
    <x v="426"/>
    <x v="1"/>
    <x v="5"/>
    <n v="13084000000"/>
    <n v="9501000000"/>
    <n v="1454000000"/>
    <s v=" $-   "/>
    <x v="4"/>
    <x v="1"/>
    <x v="51"/>
  </r>
  <r>
    <x v="426"/>
    <x v="2"/>
    <x v="97"/>
    <n v="13279000000"/>
    <n v="9682000000"/>
    <n v="1505000000"/>
    <s v=" $-   "/>
    <x v="4"/>
    <x v="1"/>
    <x v="51"/>
  </r>
  <r>
    <x v="426"/>
    <x v="3"/>
    <x v="98"/>
    <n v="13105000000"/>
    <n v="9359000000"/>
    <n v="1746000000"/>
    <s v=" $-   "/>
    <x v="4"/>
    <x v="1"/>
    <x v="51"/>
  </r>
  <r>
    <x v="427"/>
    <x v="0"/>
    <x v="0"/>
    <n v="4471700000"/>
    <n v="1125200000"/>
    <n v="1822100000"/>
    <n v="225600000"/>
    <x v="4"/>
    <x v="3"/>
    <x v="5"/>
  </r>
  <r>
    <x v="427"/>
    <x v="1"/>
    <x v="1"/>
    <n v="4623400000"/>
    <n v="1266700000"/>
    <n v="1796300000"/>
    <n v="203000000"/>
    <x v="903"/>
    <x v="3"/>
    <x v="5"/>
  </r>
  <r>
    <x v="427"/>
    <x v="2"/>
    <x v="2"/>
    <n v="4673300000"/>
    <n v="1242800000"/>
    <n v="1772200000"/>
    <n v="187400000"/>
    <x v="904"/>
    <x v="3"/>
    <x v="5"/>
  </r>
  <r>
    <x v="427"/>
    <x v="3"/>
    <x v="3"/>
    <n v="5997800000"/>
    <n v="1800600000"/>
    <n v="2291900000"/>
    <n v="268800000"/>
    <x v="905"/>
    <x v="3"/>
    <x v="5"/>
  </r>
  <r>
    <x v="428"/>
    <x v="0"/>
    <x v="0"/>
    <n v="2458592000"/>
    <n v="80146000"/>
    <n v="1579007000"/>
    <s v=" $-   "/>
    <x v="906"/>
    <x v="6"/>
    <x v="46"/>
  </r>
  <r>
    <x v="428"/>
    <x v="1"/>
    <x v="1"/>
    <n v="2278812000"/>
    <n v="58913000"/>
    <n v="1700064000"/>
    <s v=" $-   "/>
    <x v="907"/>
    <x v="6"/>
    <x v="46"/>
  </r>
  <r>
    <x v="428"/>
    <x v="2"/>
    <x v="2"/>
    <n v="2361631000"/>
    <n v="49736000"/>
    <n v="1654369000"/>
    <s v=" $-   "/>
    <x v="908"/>
    <x v="6"/>
    <x v="46"/>
  </r>
  <r>
    <x v="428"/>
    <x v="3"/>
    <x v="3"/>
    <n v="2210591000"/>
    <n v="49344000"/>
    <n v="1591239000"/>
    <s v=" $-   "/>
    <x v="909"/>
    <x v="6"/>
    <x v="46"/>
  </r>
  <r>
    <x v="429"/>
    <x v="0"/>
    <x v="1"/>
    <n v="4561000000"/>
    <n v="1669000000"/>
    <n v="1613000000"/>
    <n v="399000000"/>
    <x v="910"/>
    <x v="3"/>
    <x v="3"/>
  </r>
  <r>
    <x v="429"/>
    <x v="1"/>
    <x v="2"/>
    <n v="4785000000"/>
    <n v="1717000000"/>
    <n v="1643000000"/>
    <n v="396000000"/>
    <x v="910"/>
    <x v="3"/>
    <x v="3"/>
  </r>
  <r>
    <x v="429"/>
    <x v="2"/>
    <x v="3"/>
    <n v="4765000000"/>
    <n v="1738000000"/>
    <n v="1532000000"/>
    <n v="364000000"/>
    <x v="329"/>
    <x v="3"/>
    <x v="3"/>
  </r>
  <r>
    <x v="429"/>
    <x v="3"/>
    <x v="28"/>
    <n v="4888000000"/>
    <n v="1666000000"/>
    <n v="1364000000"/>
    <n v="376000000"/>
    <x v="911"/>
    <x v="3"/>
    <x v="3"/>
  </r>
  <r>
    <x v="430"/>
    <x v="4"/>
    <x v="162"/>
    <m/>
    <m/>
    <m/>
    <m/>
    <x v="912"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447CC-D0A3-44FF-BBF7-09B8565E4FDF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Sectors" colHeaderCaption="Yearly Earnings">
  <location ref="A34:F47" firstHeaderRow="1" firstDataRow="2" firstDataCol="1"/>
  <pivotFields count="10">
    <pivotField showAll="0"/>
    <pivotField axis="axisCol" showAll="0">
      <items count="6">
        <item n="2012" x="0"/>
        <item n="2013" x="1"/>
        <item n="2014" x="2"/>
        <item n="2015" x="3"/>
        <item x="4"/>
        <item t="default"/>
      </items>
    </pivotField>
    <pivotField showAll="0">
      <items count="164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x="162"/>
        <item t="default"/>
      </items>
    </pivotField>
    <pivotField dataField="1" showAll="0"/>
    <pivotField showAll="0"/>
    <pivotField showAll="0"/>
    <pivotField showAll="0"/>
    <pivotField showAll="0"/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h="1" x="11"/>
        <item t="default"/>
      </items>
    </pivotField>
    <pivotField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" fld="3" baseField="0" baseItem="0" numFmtId="165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3859-E911-4AA3-8155-28E23C01FA1C}">
  <dimension ref="A20:M47"/>
  <sheetViews>
    <sheetView topLeftCell="A7" zoomScale="85" zoomScaleNormal="85" workbookViewId="0">
      <selection activeCell="O17" sqref="O17"/>
    </sheetView>
  </sheetViews>
  <sheetFormatPr defaultRowHeight="15.75" x14ac:dyDescent="0.25"/>
  <cols>
    <col min="1" max="1" width="25.125" bestFit="1" customWidth="1"/>
    <col min="2" max="6" width="22.625" customWidth="1"/>
    <col min="7" max="7" width="2.375" customWidth="1"/>
    <col min="8" max="8" width="25.125" customWidth="1"/>
    <col min="9" max="9" width="21.625" customWidth="1"/>
    <col min="10" max="10" width="20.375" customWidth="1"/>
    <col min="11" max="11" width="18.875" customWidth="1"/>
    <col min="13" max="13" width="9" customWidth="1"/>
  </cols>
  <sheetData>
    <row r="20" spans="8:13" x14ac:dyDescent="0.25">
      <c r="H20" s="57" t="s">
        <v>622</v>
      </c>
      <c r="I20" s="57"/>
      <c r="J20" s="57"/>
      <c r="K20" s="57"/>
      <c r="L20" s="57"/>
      <c r="M20" s="57"/>
    </row>
    <row r="21" spans="8:13" x14ac:dyDescent="0.25">
      <c r="H21" s="19" t="s">
        <v>620</v>
      </c>
      <c r="I21" s="19" t="s">
        <v>611</v>
      </c>
      <c r="J21" s="19" t="s">
        <v>612</v>
      </c>
      <c r="K21" s="19" t="s">
        <v>613</v>
      </c>
      <c r="L21" s="55" t="s">
        <v>621</v>
      </c>
      <c r="M21" s="55" t="s">
        <v>614</v>
      </c>
    </row>
    <row r="22" spans="8:13" x14ac:dyDescent="0.25">
      <c r="H22" s="18" t="s">
        <v>19</v>
      </c>
      <c r="I22" s="56">
        <f t="shared" ref="I22:I32" si="0">(C36-B36)/C36</f>
        <v>3.8888938416672854E-2</v>
      </c>
      <c r="J22" s="56">
        <f t="shared" ref="J22:J32" si="1">(D36-C36)/D36</f>
        <v>5.1732558604667744E-2</v>
      </c>
      <c r="K22" s="56">
        <f t="shared" ref="K22:K32" si="2">(E36-D36)/E36</f>
        <v>5.9177669931893856E-2</v>
      </c>
      <c r="L22" s="56">
        <f>_xlfn.VAR.S(I22:K22)</f>
        <v>1.0533681478416346E-4</v>
      </c>
      <c r="M22" s="56">
        <f>AVERAGE(I22:K22)</f>
        <v>4.9933055651078147E-2</v>
      </c>
    </row>
    <row r="23" spans="8:13" x14ac:dyDescent="0.25">
      <c r="H23" s="18" t="s">
        <v>36</v>
      </c>
      <c r="I23" s="56">
        <f t="shared" si="0"/>
        <v>2.7808493995324327E-2</v>
      </c>
      <c r="J23" s="56">
        <f t="shared" si="1"/>
        <v>1.7124954617280287E-2</v>
      </c>
      <c r="K23" s="56">
        <f t="shared" si="2"/>
        <v>3.8957292070812524E-3</v>
      </c>
      <c r="L23" s="56">
        <f t="shared" ref="L23:L32" si="3">_xlfn.VAR.S(I23:K23)</f>
        <v>1.4349512306898523E-4</v>
      </c>
      <c r="M23" s="56">
        <f t="shared" ref="M23:M32" si="4">AVERAGE(I23:K23)</f>
        <v>1.6276392606561958E-2</v>
      </c>
    </row>
    <row r="24" spans="8:13" x14ac:dyDescent="0.25">
      <c r="H24" s="18" t="s">
        <v>83</v>
      </c>
      <c r="I24" s="56">
        <f t="shared" si="0"/>
        <v>9.9128408697137637E-3</v>
      </c>
      <c r="J24" s="56">
        <f t="shared" si="1"/>
        <v>-7.4051321382787305E-2</v>
      </c>
      <c r="K24" s="56">
        <f t="shared" si="2"/>
        <v>-0.50746690943614814</v>
      </c>
      <c r="L24" s="56">
        <f t="shared" si="3"/>
        <v>7.7096809756160123E-2</v>
      </c>
      <c r="M24" s="56">
        <f t="shared" si="4"/>
        <v>-0.1905351299830739</v>
      </c>
    </row>
    <row r="25" spans="8:13" x14ac:dyDescent="0.25">
      <c r="H25" s="18" t="s">
        <v>47</v>
      </c>
      <c r="I25" s="56">
        <f t="shared" si="0"/>
        <v>-4.125572240367896E-2</v>
      </c>
      <c r="J25" s="56">
        <f t="shared" si="1"/>
        <v>8.370931191413607E-3</v>
      </c>
      <c r="K25" s="56">
        <f t="shared" si="2"/>
        <v>-8.5486225496503154E-3</v>
      </c>
      <c r="L25" s="56">
        <f t="shared" si="3"/>
        <v>6.3647173778424407E-4</v>
      </c>
      <c r="M25" s="56">
        <f t="shared" si="4"/>
        <v>-1.3811137920638558E-2</v>
      </c>
    </row>
    <row r="26" spans="8:13" x14ac:dyDescent="0.25">
      <c r="H26" s="18" t="s">
        <v>25</v>
      </c>
      <c r="I26" s="56">
        <f t="shared" si="0"/>
        <v>7.2669258812768381E-2</v>
      </c>
      <c r="J26" s="56">
        <f t="shared" si="1"/>
        <v>0.11257030079229866</v>
      </c>
      <c r="K26" s="56">
        <f t="shared" si="2"/>
        <v>8.7633107563969206E-2</v>
      </c>
      <c r="L26" s="56">
        <f t="shared" si="3"/>
        <v>4.0631225443468061E-4</v>
      </c>
      <c r="M26" s="56">
        <f t="shared" si="4"/>
        <v>9.0957555723012076E-2</v>
      </c>
    </row>
    <row r="27" spans="8:13" x14ac:dyDescent="0.25">
      <c r="H27" s="18" t="s">
        <v>13</v>
      </c>
      <c r="I27" s="56">
        <f t="shared" si="0"/>
        <v>1.7931796376975305E-2</v>
      </c>
      <c r="J27" s="56">
        <f t="shared" si="1"/>
        <v>8.1171449923011091E-3</v>
      </c>
      <c r="K27" s="56">
        <f t="shared" si="2"/>
        <v>-1.1286873551642686E-2</v>
      </c>
      <c r="L27" s="56">
        <f t="shared" si="3"/>
        <v>2.2109566497565447E-4</v>
      </c>
      <c r="M27" s="56">
        <f t="shared" si="4"/>
        <v>4.9206892725445761E-3</v>
      </c>
    </row>
    <row r="28" spans="8:13" x14ac:dyDescent="0.25">
      <c r="H28" s="18" t="s">
        <v>22</v>
      </c>
      <c r="I28" s="56">
        <f t="shared" si="0"/>
        <v>-1.0105336572118871E-2</v>
      </c>
      <c r="J28" s="56">
        <f t="shared" si="1"/>
        <v>4.9617397592210871E-2</v>
      </c>
      <c r="K28" s="56">
        <f t="shared" si="2"/>
        <v>-8.3426084028387915E-2</v>
      </c>
      <c r="L28" s="56">
        <f t="shared" si="3"/>
        <v>4.440550830889965E-3</v>
      </c>
      <c r="M28" s="56">
        <f t="shared" si="4"/>
        <v>-1.4638007669431971E-2</v>
      </c>
    </row>
    <row r="29" spans="8:13" x14ac:dyDescent="0.25">
      <c r="H29" s="18" t="s">
        <v>59</v>
      </c>
      <c r="I29" s="56">
        <f t="shared" si="0"/>
        <v>2.1715483916029787E-2</v>
      </c>
      <c r="J29" s="56">
        <f t="shared" si="1"/>
        <v>1.3514070379005585E-2</v>
      </c>
      <c r="K29" s="56">
        <f t="shared" si="2"/>
        <v>-0.17304115950569862</v>
      </c>
      <c r="L29" s="56">
        <f t="shared" si="3"/>
        <v>1.2133377856373063E-2</v>
      </c>
      <c r="M29" s="56">
        <f t="shared" si="4"/>
        <v>-4.5937201736887749E-2</v>
      </c>
    </row>
    <row r="30" spans="8:13" x14ac:dyDescent="0.25">
      <c r="H30" s="18" t="s">
        <v>52</v>
      </c>
      <c r="I30" s="56">
        <f t="shared" si="0"/>
        <v>0.1094192581704708</v>
      </c>
      <c r="J30" s="56">
        <f t="shared" si="1"/>
        <v>0.11344505768674711</v>
      </c>
      <c r="K30" s="56">
        <f t="shared" si="2"/>
        <v>6.8121359710190954E-2</v>
      </c>
      <c r="L30" s="56">
        <f t="shared" si="3"/>
        <v>6.2932684620848819E-4</v>
      </c>
      <c r="M30" s="56">
        <f t="shared" si="4"/>
        <v>9.699522518913628E-2</v>
      </c>
    </row>
    <row r="31" spans="8:13" x14ac:dyDescent="0.25">
      <c r="H31" s="18" t="s">
        <v>182</v>
      </c>
      <c r="I31" s="56">
        <f t="shared" si="0"/>
        <v>1.9492613260938263E-2</v>
      </c>
      <c r="J31" s="56">
        <f t="shared" si="1"/>
        <v>3.6782356644275802E-2</v>
      </c>
      <c r="K31" s="56">
        <f t="shared" si="2"/>
        <v>6.7778902768552141E-2</v>
      </c>
      <c r="L31" s="56">
        <f t="shared" si="3"/>
        <v>5.9854780871819316E-4</v>
      </c>
      <c r="M31" s="56">
        <f t="shared" si="4"/>
        <v>4.1351290891255402E-2</v>
      </c>
    </row>
    <row r="32" spans="8:13" x14ac:dyDescent="0.25">
      <c r="H32" s="18" t="s">
        <v>42</v>
      </c>
      <c r="I32" s="56">
        <f t="shared" si="0"/>
        <v>4.8263860086713538E-2</v>
      </c>
      <c r="J32" s="56">
        <f t="shared" si="1"/>
        <v>4.9468228692879375E-2</v>
      </c>
      <c r="K32" s="56">
        <f t="shared" si="2"/>
        <v>-2.0611874801023545E-2</v>
      </c>
      <c r="L32" s="56">
        <f t="shared" si="3"/>
        <v>1.6094230442969175E-3</v>
      </c>
      <c r="M32" s="56">
        <f t="shared" si="4"/>
        <v>2.5706737992856457E-2</v>
      </c>
    </row>
    <row r="34" spans="1:11" x14ac:dyDescent="0.25">
      <c r="A34" s="17" t="s">
        <v>617</v>
      </c>
      <c r="B34" s="17" t="s">
        <v>623</v>
      </c>
      <c r="H34" s="57" t="s">
        <v>619</v>
      </c>
      <c r="I34" s="57"/>
      <c r="J34" s="57"/>
      <c r="K34" s="57"/>
    </row>
    <row r="35" spans="1:11" x14ac:dyDescent="0.25">
      <c r="A35" s="17" t="s">
        <v>620</v>
      </c>
      <c r="B35" t="s">
        <v>610</v>
      </c>
      <c r="C35" t="s">
        <v>611</v>
      </c>
      <c r="D35" t="s">
        <v>612</v>
      </c>
      <c r="E35" t="s">
        <v>613</v>
      </c>
      <c r="F35" t="s">
        <v>591</v>
      </c>
      <c r="H35" s="19" t="s">
        <v>614</v>
      </c>
      <c r="I35" s="19" t="s">
        <v>615</v>
      </c>
      <c r="J35" s="19" t="s">
        <v>616</v>
      </c>
      <c r="K35" s="19" t="s">
        <v>618</v>
      </c>
    </row>
    <row r="36" spans="1:11" x14ac:dyDescent="0.25">
      <c r="A36" s="18" t="s">
        <v>19</v>
      </c>
      <c r="B36" s="16">
        <v>1306636524000</v>
      </c>
      <c r="C36" s="16">
        <v>1359506280000</v>
      </c>
      <c r="D36" s="16">
        <v>1433673899000</v>
      </c>
      <c r="E36" s="16">
        <v>1523851904000</v>
      </c>
      <c r="F36" s="16">
        <v>5623668607000</v>
      </c>
      <c r="H36" s="16">
        <f>AVERAGE(B36:E36)</f>
        <v>1405917151750</v>
      </c>
      <c r="I36" s="16">
        <f>MEDIAN(B36:E36)</f>
        <v>1396590089500</v>
      </c>
      <c r="J36" s="16">
        <f>MAX(B36:E36)-MIN(B36:E36)</f>
        <v>217215380000</v>
      </c>
      <c r="K36" s="54">
        <f>_xlfn.STDEV.S(B36:E36)</f>
        <v>94321533188.695007</v>
      </c>
    </row>
    <row r="37" spans="1:11" x14ac:dyDescent="0.25">
      <c r="A37" s="18" t="s">
        <v>36</v>
      </c>
      <c r="B37" s="16">
        <v>1388801763000</v>
      </c>
      <c r="C37" s="16">
        <v>1428526946000</v>
      </c>
      <c r="D37" s="16">
        <v>1453416640000</v>
      </c>
      <c r="E37" s="16">
        <v>1459100902000</v>
      </c>
      <c r="F37" s="16">
        <v>5729846251000</v>
      </c>
      <c r="H37" s="16">
        <f t="shared" ref="H37:H46" si="5">AVERAGE(B37:E37)</f>
        <v>1432461562750</v>
      </c>
      <c r="I37" s="16">
        <f t="shared" ref="I37:I46" si="6">MEDIAN(B37:E37)</f>
        <v>1440971793000</v>
      </c>
      <c r="J37" s="16">
        <f t="shared" ref="J37:J46" si="7">MAX(B37:E37)-MIN(B37:E37)</f>
        <v>70299139000</v>
      </c>
      <c r="K37" s="54">
        <f t="shared" ref="K37:K46" si="8">_xlfn.STDEV.S(B37:E37)</f>
        <v>31991816565.123539</v>
      </c>
    </row>
    <row r="38" spans="1:11" x14ac:dyDescent="0.25">
      <c r="A38" s="18" t="s">
        <v>83</v>
      </c>
      <c r="B38" s="16">
        <v>1352502544000</v>
      </c>
      <c r="C38" s="16">
        <v>1366043920000</v>
      </c>
      <c r="D38" s="16">
        <v>1271860937000</v>
      </c>
      <c r="E38" s="16">
        <v>843707367000</v>
      </c>
      <c r="F38" s="16">
        <v>4834114768000</v>
      </c>
      <c r="H38" s="16">
        <f t="shared" si="5"/>
        <v>1208528692000</v>
      </c>
      <c r="I38" s="16">
        <f t="shared" si="6"/>
        <v>1312181740500</v>
      </c>
      <c r="J38" s="16">
        <f t="shared" si="7"/>
        <v>522336553000</v>
      </c>
      <c r="K38" s="54">
        <f t="shared" si="8"/>
        <v>246742166064.83908</v>
      </c>
    </row>
    <row r="39" spans="1:11" x14ac:dyDescent="0.25">
      <c r="A39" s="18" t="s">
        <v>47</v>
      </c>
      <c r="B39" s="16">
        <v>878187750000</v>
      </c>
      <c r="C39" s="16">
        <v>843392964000</v>
      </c>
      <c r="D39" s="16">
        <v>850512546000</v>
      </c>
      <c r="E39" s="16">
        <v>843303463000</v>
      </c>
      <c r="F39" s="16">
        <v>3415396723000</v>
      </c>
      <c r="H39" s="16">
        <f t="shared" si="5"/>
        <v>853849180750</v>
      </c>
      <c r="I39" s="16">
        <f t="shared" si="6"/>
        <v>846952755000</v>
      </c>
      <c r="J39" s="16">
        <f t="shared" si="7"/>
        <v>34884287000</v>
      </c>
      <c r="K39" s="54">
        <f t="shared" si="8"/>
        <v>16573510151.017082</v>
      </c>
    </row>
    <row r="40" spans="1:11" x14ac:dyDescent="0.25">
      <c r="A40" s="18" t="s">
        <v>25</v>
      </c>
      <c r="B40" s="16">
        <v>963813675000</v>
      </c>
      <c r="C40" s="16">
        <v>1039341879000</v>
      </c>
      <c r="D40" s="16">
        <v>1171182213000</v>
      </c>
      <c r="E40" s="16">
        <v>1283674608000</v>
      </c>
      <c r="F40" s="16">
        <v>4458012375000</v>
      </c>
      <c r="H40" s="16">
        <f t="shared" si="5"/>
        <v>1114503093750</v>
      </c>
      <c r="I40" s="16">
        <f t="shared" si="6"/>
        <v>1105262046000</v>
      </c>
      <c r="J40" s="16">
        <f t="shared" si="7"/>
        <v>319860933000</v>
      </c>
      <c r="K40" s="54">
        <f t="shared" si="8"/>
        <v>141642781812.20834</v>
      </c>
    </row>
    <row r="41" spans="1:11" x14ac:dyDescent="0.25">
      <c r="A41" s="18" t="s">
        <v>13</v>
      </c>
      <c r="B41" s="16">
        <v>1010796852000</v>
      </c>
      <c r="C41" s="16">
        <v>1029253211000</v>
      </c>
      <c r="D41" s="16">
        <v>1037676179000</v>
      </c>
      <c r="E41" s="16">
        <v>1026094777000</v>
      </c>
      <c r="F41" s="16">
        <v>4103821019000</v>
      </c>
      <c r="H41" s="16">
        <f t="shared" si="5"/>
        <v>1025955254750</v>
      </c>
      <c r="I41" s="16">
        <f t="shared" si="6"/>
        <v>1027673994000</v>
      </c>
      <c r="J41" s="16">
        <f t="shared" si="7"/>
        <v>26879327000</v>
      </c>
      <c r="K41" s="54">
        <f t="shared" si="8"/>
        <v>11225762351.107159</v>
      </c>
    </row>
    <row r="42" spans="1:11" x14ac:dyDescent="0.25">
      <c r="A42" s="18" t="s">
        <v>22</v>
      </c>
      <c r="B42" s="16">
        <v>917269645000</v>
      </c>
      <c r="C42" s="16">
        <v>908093059000</v>
      </c>
      <c r="D42" s="16">
        <v>955502612000</v>
      </c>
      <c r="E42" s="16">
        <v>881926904000</v>
      </c>
      <c r="F42" s="16">
        <v>3662792220000</v>
      </c>
      <c r="H42" s="16">
        <f t="shared" si="5"/>
        <v>915698055000</v>
      </c>
      <c r="I42" s="16">
        <f t="shared" si="6"/>
        <v>912681352000</v>
      </c>
      <c r="J42" s="16">
        <f t="shared" si="7"/>
        <v>73575708000</v>
      </c>
      <c r="K42" s="54">
        <f t="shared" si="8"/>
        <v>30469652974.280087</v>
      </c>
    </row>
    <row r="43" spans="1:11" x14ac:dyDescent="0.25">
      <c r="A43" s="18" t="s">
        <v>59</v>
      </c>
      <c r="B43" s="16">
        <v>285223746000</v>
      </c>
      <c r="C43" s="16">
        <v>291555004000</v>
      </c>
      <c r="D43" s="16">
        <v>295549075000</v>
      </c>
      <c r="E43" s="16">
        <v>251951155000</v>
      </c>
      <c r="F43" s="16">
        <v>1124278980000</v>
      </c>
      <c r="H43" s="16">
        <f t="shared" si="5"/>
        <v>281069745000</v>
      </c>
      <c r="I43" s="16">
        <f t="shared" si="6"/>
        <v>288389375000</v>
      </c>
      <c r="J43" s="16">
        <f t="shared" si="7"/>
        <v>43597920000</v>
      </c>
      <c r="K43" s="54">
        <f t="shared" si="8"/>
        <v>19872423618.690651</v>
      </c>
    </row>
    <row r="44" spans="1:11" x14ac:dyDescent="0.25">
      <c r="A44" s="18" t="s">
        <v>52</v>
      </c>
      <c r="B44" s="16">
        <v>55010248000</v>
      </c>
      <c r="C44" s="16">
        <v>61768962000</v>
      </c>
      <c r="D44" s="16">
        <v>69673022000</v>
      </c>
      <c r="E44" s="16">
        <v>74766197000</v>
      </c>
      <c r="F44" s="16">
        <v>261218429000</v>
      </c>
      <c r="H44" s="16">
        <f t="shared" si="5"/>
        <v>65304607250</v>
      </c>
      <c r="I44" s="16">
        <f t="shared" si="6"/>
        <v>65720992000</v>
      </c>
      <c r="J44" s="16">
        <f t="shared" si="7"/>
        <v>19755949000</v>
      </c>
      <c r="K44" s="54">
        <f t="shared" si="8"/>
        <v>8700179073.3913593</v>
      </c>
    </row>
    <row r="45" spans="1:11" x14ac:dyDescent="0.25">
      <c r="A45" s="18" t="s">
        <v>182</v>
      </c>
      <c r="B45" s="16">
        <v>273043853000</v>
      </c>
      <c r="C45" s="16">
        <v>278472000000</v>
      </c>
      <c r="D45" s="16">
        <v>289106000000</v>
      </c>
      <c r="E45" s="16">
        <v>310126000000</v>
      </c>
      <c r="F45" s="16">
        <v>1150747853000</v>
      </c>
      <c r="H45" s="16">
        <f t="shared" si="5"/>
        <v>287686963250</v>
      </c>
      <c r="I45" s="16">
        <f t="shared" si="6"/>
        <v>283789000000</v>
      </c>
      <c r="J45" s="16">
        <f t="shared" si="7"/>
        <v>37082147000</v>
      </c>
      <c r="K45" s="54">
        <f t="shared" si="8"/>
        <v>16379461336.871519</v>
      </c>
    </row>
    <row r="46" spans="1:11" x14ac:dyDescent="0.25">
      <c r="A46" s="18" t="s">
        <v>42</v>
      </c>
      <c r="B46" s="16">
        <v>252177719000</v>
      </c>
      <c r="C46" s="16">
        <v>264966001000</v>
      </c>
      <c r="D46" s="16">
        <v>278755544000</v>
      </c>
      <c r="E46" s="16">
        <v>273125907000</v>
      </c>
      <c r="F46" s="16">
        <v>1069025171000</v>
      </c>
      <c r="H46" s="16">
        <f t="shared" si="5"/>
        <v>267256292750</v>
      </c>
      <c r="I46" s="16">
        <f t="shared" si="6"/>
        <v>269045954000</v>
      </c>
      <c r="J46" s="16">
        <f t="shared" si="7"/>
        <v>26577825000</v>
      </c>
      <c r="K46" s="54">
        <f t="shared" si="8"/>
        <v>11536810266.688921</v>
      </c>
    </row>
    <row r="47" spans="1:11" x14ac:dyDescent="0.25">
      <c r="A47" s="18" t="s">
        <v>591</v>
      </c>
      <c r="B47" s="16">
        <v>8683464319000</v>
      </c>
      <c r="C47" s="16">
        <v>8870920226000</v>
      </c>
      <c r="D47" s="16">
        <v>9106908667000</v>
      </c>
      <c r="E47" s="16">
        <v>8771629184000</v>
      </c>
      <c r="F47" s="16">
        <v>35432922396000</v>
      </c>
    </row>
  </sheetData>
  <mergeCells count="2">
    <mergeCell ref="H34:K34"/>
    <mergeCell ref="H20:M20"/>
  </mergeCell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3F3-5AA5-4885-AD49-CB7F81F4E084}">
  <dimension ref="B2:K39"/>
  <sheetViews>
    <sheetView showGridLines="0" tabSelected="1" zoomScaleNormal="100" workbookViewId="0">
      <selection activeCell="H3" sqref="H3"/>
    </sheetView>
  </sheetViews>
  <sheetFormatPr defaultRowHeight="15.75" x14ac:dyDescent="0.25"/>
  <cols>
    <col min="2" max="2" width="18.375" bestFit="1" customWidth="1"/>
    <col min="3" max="3" width="11.5" customWidth="1"/>
    <col min="4" max="9" width="20.625" customWidth="1"/>
    <col min="11" max="11" width="17.25" bestFit="1" customWidth="1"/>
  </cols>
  <sheetData>
    <row r="2" spans="2:11" x14ac:dyDescent="0.25">
      <c r="B2" s="52" t="s">
        <v>0</v>
      </c>
      <c r="C2" s="47" t="s">
        <v>18</v>
      </c>
    </row>
    <row r="4" spans="2:11" x14ac:dyDescent="0.25">
      <c r="B4" s="53" t="s">
        <v>576</v>
      </c>
      <c r="C4" s="9"/>
      <c r="D4" s="9"/>
      <c r="E4" s="9"/>
      <c r="F4" s="9"/>
      <c r="G4" s="9"/>
      <c r="H4" s="9"/>
      <c r="I4" s="10"/>
    </row>
    <row r="5" spans="2:11" ht="16.5" thickBot="1" x14ac:dyDescent="0.3">
      <c r="B5" s="11"/>
      <c r="C5" s="12"/>
      <c r="D5" s="58" t="s">
        <v>585</v>
      </c>
      <c r="E5" s="58"/>
      <c r="F5" s="58"/>
      <c r="G5" s="58"/>
      <c r="H5" s="59" t="s">
        <v>586</v>
      </c>
      <c r="I5" s="60"/>
    </row>
    <row r="6" spans="2:11" ht="16.5" thickTop="1" x14ac:dyDescent="0.25">
      <c r="B6" s="3"/>
      <c r="C6" s="4"/>
      <c r="D6" s="4" t="s">
        <v>11</v>
      </c>
      <c r="E6" s="4" t="s">
        <v>15</v>
      </c>
      <c r="F6" s="4" t="s">
        <v>16</v>
      </c>
      <c r="G6" s="4" t="s">
        <v>17</v>
      </c>
      <c r="H6" s="3" t="s">
        <v>583</v>
      </c>
      <c r="I6" s="5" t="s">
        <v>584</v>
      </c>
    </row>
    <row r="7" spans="2:11" x14ac:dyDescent="0.25">
      <c r="B7" s="38" t="s">
        <v>577</v>
      </c>
      <c r="C7" s="4"/>
      <c r="D7" s="48">
        <f t="array" ref="D7">INDEX(Total_Revenue,MATCH(1,($C$2=Ticker_Symbol)*(D6=years),0))</f>
        <v>6205003000</v>
      </c>
      <c r="E7" s="48">
        <f t="array" ref="E7">INDEX(Total_Revenue,MATCH(1,($C$2=Ticker_Symbol)*(E6=years),0))</f>
        <v>6493814000</v>
      </c>
      <c r="F7" s="48">
        <f t="array" ref="F7">INDEX(Total_Revenue,MATCH(1,($C$2=Ticker_Symbol)*(F6=years),0))</f>
        <v>9843861000</v>
      </c>
      <c r="G7" s="48">
        <f t="array" ref="G7">INDEX(Total_Revenue,MATCH(1,($C$2=Ticker_Symbol)*(G6=years),0))</f>
        <v>9737018000</v>
      </c>
      <c r="H7" s="50">
        <f>G7*(1+H19)</f>
        <v>11145056750.441483</v>
      </c>
      <c r="I7" s="62">
        <f>H7*(1+I19)</f>
        <v>12756707440.672417</v>
      </c>
    </row>
    <row r="8" spans="2:11" x14ac:dyDescent="0.25">
      <c r="B8" s="36" t="s">
        <v>594</v>
      </c>
      <c r="C8" s="4"/>
      <c r="D8" s="13">
        <f t="array" ref="D8">INDEX(CoGS,MATCH(1,($C$2=Ticker_Symbol)*(D6=years),0))</f>
        <v>3106967000</v>
      </c>
      <c r="E8" s="13">
        <f t="array" ref="E8">INDEX(CoGS,MATCH(1,($C$2=Ticker_Symbol)*(E6=years),0))</f>
        <v>3241668000</v>
      </c>
      <c r="F8" s="13">
        <f t="array" ref="F8">INDEX(CoGS,MATCH(1,($C$2=Ticker_Symbol)*(F6=years),0))</f>
        <v>5390248000</v>
      </c>
      <c r="G8" s="13">
        <f t="array" ref="G8">INDEX(CoGS,MATCH(1,($C$2=Ticker_Symbol)*(G6=years),0))</f>
        <v>5314246000</v>
      </c>
      <c r="H8" s="15"/>
      <c r="I8" s="14"/>
    </row>
    <row r="9" spans="2:11" x14ac:dyDescent="0.25">
      <c r="B9" s="38" t="s">
        <v>579</v>
      </c>
      <c r="C9" s="4"/>
      <c r="D9" s="48">
        <f>D7-D8</f>
        <v>3098036000</v>
      </c>
      <c r="E9" s="48">
        <f t="shared" ref="E9:G9" si="0">E7-E8</f>
        <v>3252146000</v>
      </c>
      <c r="F9" s="48">
        <f t="shared" si="0"/>
        <v>4453613000</v>
      </c>
      <c r="G9" s="48">
        <f t="shared" si="0"/>
        <v>4422772000</v>
      </c>
      <c r="H9" s="50">
        <f>H7*H20</f>
        <v>5535568481.3002977</v>
      </c>
      <c r="I9" s="62">
        <f>I7*I20</f>
        <v>6336049175.4299908</v>
      </c>
      <c r="K9" s="16"/>
    </row>
    <row r="10" spans="2:11" x14ac:dyDescent="0.25">
      <c r="B10" s="36" t="s">
        <v>595</v>
      </c>
      <c r="C10" s="4"/>
      <c r="D10" s="13">
        <f t="array" ref="D10">INDEX(SGA,MATCH(1,($C$2=Ticker_Symbol)*(D6=years),0))</f>
        <v>2440721000</v>
      </c>
      <c r="E10" s="13">
        <f t="array" ref="E10">INDEX(SGA,MATCH(1,($C$2=Ticker_Symbol)*(E6=years),0))</f>
        <v>2591828000</v>
      </c>
      <c r="F10" s="13">
        <f t="array" ref="F10">INDEX(SGA,MATCH(1,($C$2=Ticker_Symbol)*(F6=years),0))</f>
        <v>3601903000</v>
      </c>
      <c r="G10" s="13">
        <f t="array" ref="G10">INDEX(SGA,MATCH(1,($C$2=Ticker_Symbol)*(G6=years),0))</f>
        <v>3596992000</v>
      </c>
      <c r="H10" s="15"/>
      <c r="I10" s="14"/>
    </row>
    <row r="11" spans="2:11" x14ac:dyDescent="0.25">
      <c r="B11" s="36" t="s">
        <v>603</v>
      </c>
      <c r="C11" s="4"/>
      <c r="D11" s="13" t="str">
        <f t="array" ref="D11">INDEX(RD,MATCH(1,($C$2=Ticker_Symbol)*(D6=years),0))</f>
        <v xml:space="preserve"> $-   </v>
      </c>
      <c r="E11" s="13" t="str">
        <f t="array" ref="E11">INDEX(RD,MATCH(1,($C$2=Ticker_Symbol)*(E6=years),0))</f>
        <v xml:space="preserve"> $-   </v>
      </c>
      <c r="F11" s="13" t="str">
        <f t="array" ref="F11">INDEX(RD,MATCH(1,($C$2=Ticker_Symbol)*(F6=years),0))</f>
        <v xml:space="preserve"> $-   </v>
      </c>
      <c r="G11" s="13" t="str">
        <f t="array" ref="G11">INDEX(RD,MATCH(1,($C$2=Ticker_Symbol)*(G6=years),0))</f>
        <v xml:space="preserve"> $-   </v>
      </c>
      <c r="H11" s="15"/>
      <c r="I11" s="14"/>
    </row>
    <row r="12" spans="2:11" x14ac:dyDescent="0.25">
      <c r="B12" s="37" t="s">
        <v>604</v>
      </c>
      <c r="C12" s="4"/>
      <c r="D12" s="13" t="str">
        <f t="array" ref="D12">INDEX(Other_Operations,MATCH(1,($C$2=Ticker_Symbol)*(D6=years),0))</f>
        <v xml:space="preserve"> $-   </v>
      </c>
      <c r="E12" s="13" t="str">
        <f t="array" ref="E12">INDEX(Other_Operations,MATCH(1,($C$2=Ticker_Symbol)*(E6=years),0))</f>
        <v xml:space="preserve"> $-   </v>
      </c>
      <c r="F12" s="13" t="str">
        <f t="array" ref="F12">INDEX(Other_Operations,MATCH(1,($C$2=Ticker_Symbol)*(F6=years),0))</f>
        <v xml:space="preserve"> $-   </v>
      </c>
      <c r="G12" s="13" t="str">
        <f t="array" ref="G12">INDEX(Other_Operations,MATCH(1,($C$2=Ticker_Symbol)*(G6=years),0))</f>
        <v xml:space="preserve"> $-   </v>
      </c>
      <c r="H12" s="15"/>
      <c r="I12" s="14"/>
    </row>
    <row r="13" spans="2:11" x14ac:dyDescent="0.25">
      <c r="B13" s="39" t="s">
        <v>596</v>
      </c>
      <c r="C13" s="4"/>
      <c r="D13" s="13">
        <f>SUM(D10:D12)</f>
        <v>2440721000</v>
      </c>
      <c r="E13" s="13">
        <f t="shared" ref="E13:G13" si="1">SUM(E10:E12)</f>
        <v>2591828000</v>
      </c>
      <c r="F13" s="13">
        <f t="shared" si="1"/>
        <v>3601903000</v>
      </c>
      <c r="G13" s="13">
        <f t="shared" si="1"/>
        <v>3596992000</v>
      </c>
      <c r="H13" s="15"/>
      <c r="I13" s="14"/>
    </row>
    <row r="14" spans="2:11" x14ac:dyDescent="0.25">
      <c r="B14" s="40" t="s">
        <v>582</v>
      </c>
      <c r="C14" s="7"/>
      <c r="D14" s="49">
        <f>D9-D13</f>
        <v>657315000</v>
      </c>
      <c r="E14" s="49">
        <f t="shared" ref="E14:G14" si="2">E9-E13</f>
        <v>660318000</v>
      </c>
      <c r="F14" s="49">
        <f t="shared" si="2"/>
        <v>851710000</v>
      </c>
      <c r="G14" s="49">
        <f t="shared" si="2"/>
        <v>825780000</v>
      </c>
      <c r="H14" s="51">
        <f>H7*H21</f>
        <v>1278748912.6548381</v>
      </c>
      <c r="I14" s="63">
        <f>I7*I21</f>
        <v>1463664666.2359571</v>
      </c>
    </row>
    <row r="17" spans="2:9" x14ac:dyDescent="0.25">
      <c r="B17" s="53" t="s">
        <v>587</v>
      </c>
      <c r="C17" s="9"/>
      <c r="D17" s="9"/>
      <c r="E17" s="9"/>
      <c r="F17" s="9"/>
      <c r="G17" s="9"/>
      <c r="H17" s="9"/>
      <c r="I17" s="10"/>
    </row>
    <row r="18" spans="2:9" ht="16.5" thickBot="1" x14ac:dyDescent="0.3">
      <c r="B18" s="11"/>
      <c r="C18" s="12"/>
      <c r="D18" s="61" t="s">
        <v>585</v>
      </c>
      <c r="E18" s="61"/>
      <c r="F18" s="61"/>
      <c r="G18" s="60"/>
      <c r="H18" s="59" t="s">
        <v>609</v>
      </c>
      <c r="I18" s="60"/>
    </row>
    <row r="19" spans="2:9" ht="16.5" thickTop="1" x14ac:dyDescent="0.25">
      <c r="B19" s="3" t="s">
        <v>588</v>
      </c>
      <c r="C19" s="4"/>
      <c r="D19" s="4"/>
      <c r="E19" s="44">
        <f>(E7-D7)/E7</f>
        <v>4.447478785194648E-2</v>
      </c>
      <c r="F19" s="44">
        <f t="shared" ref="F19:G19" si="3">(F7-E7)/F7</f>
        <v>0.34031839742556302</v>
      </c>
      <c r="G19" s="44">
        <f t="shared" si="3"/>
        <v>-1.0972866641511805E-2</v>
      </c>
      <c r="H19" s="64">
        <f>INDEX($B$28:$I$30, MATCH($C$25,$B$28:$B$30, 0),7)</f>
        <v>0.14460677287866588</v>
      </c>
      <c r="I19" s="65">
        <f>INDEX($B$28:$I$30, MATCH($C$25,$B$28:$B$30, 0),8)</f>
        <v>0.14460677287866588</v>
      </c>
    </row>
    <row r="20" spans="2:9" x14ac:dyDescent="0.25">
      <c r="B20" s="3" t="s">
        <v>590</v>
      </c>
      <c r="C20" s="4"/>
      <c r="D20" s="22">
        <f>'P&amp;L Statement Dashboard'!D12</f>
        <v>0.49928033878468714</v>
      </c>
      <c r="E20" s="22">
        <f>'P&amp;L Statement Dashboard'!E12</f>
        <v>0.50080676779470434</v>
      </c>
      <c r="F20" s="22">
        <f>'P&amp;L Statement Dashboard'!F12</f>
        <v>0.45242542534885449</v>
      </c>
      <c r="G20" s="22">
        <f>'P&amp;L Statement Dashboard'!G12</f>
        <v>0.45422243237097848</v>
      </c>
      <c r="H20" s="45">
        <f>INDEX($B$32:$I$34, MATCH($C$25,$B$32:$B$34, 0),7)</f>
        <v>0.49668374107480612</v>
      </c>
      <c r="I20" s="23">
        <f>INDEX($B$32:$I$34, MATCH($C$25,$B$32:$B$34, 0),8)</f>
        <v>0.49668374107480612</v>
      </c>
    </row>
    <row r="21" spans="2:9" x14ac:dyDescent="0.25">
      <c r="B21" s="6" t="s">
        <v>589</v>
      </c>
      <c r="C21" s="7"/>
      <c r="D21" s="24">
        <f>'P&amp;L Statement Dashboard'!D18</f>
        <v>0.10593306723622857</v>
      </c>
      <c r="E21" s="24">
        <f>'P&amp;L Statement Dashboard'!E18</f>
        <v>0.10168415664507792</v>
      </c>
      <c r="F21" s="24">
        <f>'P&amp;L Statement Dashboard'!F18</f>
        <v>8.6521944996988481E-2</v>
      </c>
      <c r="G21" s="24">
        <f>'P&amp;L Statement Dashboard'!G18</f>
        <v>8.4808305787254373E-2</v>
      </c>
      <c r="H21" s="46">
        <f>INDEX($B$36:$I$38, MATCH($C$25,$B$36:$B$38, 0),7)</f>
        <v>0.11473686866638734</v>
      </c>
      <c r="I21" s="25">
        <f>INDEX($B$36:$I$38, MATCH($C$25,$B$36:$B$38, 0),8)</f>
        <v>0.11473686866638734</v>
      </c>
    </row>
    <row r="23" spans="2:9" x14ac:dyDescent="0.25">
      <c r="B23" s="53" t="s">
        <v>600</v>
      </c>
      <c r="C23" s="9"/>
      <c r="D23" s="9"/>
      <c r="E23" s="9"/>
      <c r="F23" s="9"/>
      <c r="G23" s="9"/>
      <c r="H23" s="9"/>
      <c r="I23" s="10"/>
    </row>
    <row r="24" spans="2:9" x14ac:dyDescent="0.25">
      <c r="B24" s="3"/>
      <c r="C24" s="4"/>
      <c r="H24" s="4"/>
      <c r="I24" s="5"/>
    </row>
    <row r="25" spans="2:9" ht="16.5" thickBot="1" x14ac:dyDescent="0.3">
      <c r="B25" s="42" t="s">
        <v>601</v>
      </c>
      <c r="C25" s="43" t="s">
        <v>608</v>
      </c>
      <c r="D25" s="12"/>
      <c r="E25" s="12"/>
      <c r="F25" s="12"/>
      <c r="G25" s="12"/>
      <c r="H25" s="12"/>
      <c r="I25" s="32"/>
    </row>
    <row r="26" spans="2:9" ht="16.5" thickTop="1" x14ac:dyDescent="0.25">
      <c r="B26" s="3"/>
      <c r="C26" s="4"/>
      <c r="D26" s="4"/>
      <c r="E26" s="4"/>
      <c r="F26" s="4"/>
      <c r="G26" s="4"/>
      <c r="H26" s="4"/>
      <c r="I26" s="5"/>
    </row>
    <row r="27" spans="2:9" x14ac:dyDescent="0.25">
      <c r="B27" s="40" t="s">
        <v>588</v>
      </c>
      <c r="C27" s="7"/>
      <c r="D27" s="7"/>
      <c r="E27" s="7"/>
      <c r="F27" s="7"/>
      <c r="G27" s="7"/>
      <c r="H27" s="7"/>
      <c r="I27" s="8"/>
    </row>
    <row r="28" spans="2:9" x14ac:dyDescent="0.25">
      <c r="B28" s="36" t="s">
        <v>605</v>
      </c>
      <c r="C28" s="4"/>
      <c r="D28" s="4"/>
      <c r="E28" s="4"/>
      <c r="F28" s="4"/>
      <c r="G28" s="4"/>
      <c r="H28" s="22">
        <f>AVERAGE($D$19:$G$19)-0.02</f>
        <v>0.10460677287866589</v>
      </c>
      <c r="I28" s="23">
        <f>AVERAGE($D$19:$G$19)-0.02</f>
        <v>0.10460677287866589</v>
      </c>
    </row>
    <row r="29" spans="2:9" x14ac:dyDescent="0.25">
      <c r="B29" s="36" t="s">
        <v>602</v>
      </c>
      <c r="C29" s="4"/>
      <c r="D29" s="4"/>
      <c r="E29" s="4"/>
      <c r="F29" s="4"/>
      <c r="G29" s="4"/>
      <c r="H29" s="22">
        <f>AVERAGE($D$19:$G$19)</f>
        <v>0.12460677287866589</v>
      </c>
      <c r="I29" s="23">
        <f>AVERAGE($D$19:$G$19)</f>
        <v>0.12460677287866589</v>
      </c>
    </row>
    <row r="30" spans="2:9" x14ac:dyDescent="0.25">
      <c r="B30" s="36" t="s">
        <v>608</v>
      </c>
      <c r="C30" s="4"/>
      <c r="D30" s="4"/>
      <c r="E30" s="4"/>
      <c r="F30" s="4"/>
      <c r="G30" s="4"/>
      <c r="H30" s="22">
        <f>AVERAGE($D$19:$G$19)+0.02</f>
        <v>0.14460677287866588</v>
      </c>
      <c r="I30" s="23">
        <f>AVERAGE($D$19:$G$19)+0.02</f>
        <v>0.14460677287866588</v>
      </c>
    </row>
    <row r="31" spans="2:9" x14ac:dyDescent="0.25">
      <c r="B31" s="40" t="s">
        <v>606</v>
      </c>
      <c r="C31" s="7"/>
      <c r="D31" s="7"/>
      <c r="E31" s="7"/>
      <c r="F31" s="7"/>
      <c r="G31" s="7"/>
      <c r="H31" s="7"/>
      <c r="I31" s="8"/>
    </row>
    <row r="32" spans="2:9" x14ac:dyDescent="0.25">
      <c r="B32" s="36" t="s">
        <v>605</v>
      </c>
      <c r="C32" s="4"/>
      <c r="D32" s="4"/>
      <c r="E32" s="4"/>
      <c r="F32" s="4"/>
      <c r="G32" s="4"/>
      <c r="H32" s="22">
        <f>AVERAGE($D$20:$G$20)-0.02</f>
        <v>0.45668374107480608</v>
      </c>
      <c r="I32" s="23">
        <f>AVERAGE($D$20:$G$20)-0.02</f>
        <v>0.45668374107480608</v>
      </c>
    </row>
    <row r="33" spans="2:9" x14ac:dyDescent="0.25">
      <c r="B33" s="36" t="s">
        <v>602</v>
      </c>
      <c r="C33" s="4"/>
      <c r="D33" s="4"/>
      <c r="E33" s="4"/>
      <c r="F33" s="4"/>
      <c r="G33" s="4"/>
      <c r="H33" s="22">
        <f>AVERAGE($D$20:$G$20)</f>
        <v>0.4766837410748061</v>
      </c>
      <c r="I33" s="23">
        <f>AVERAGE($D$20:$G$20)</f>
        <v>0.4766837410748061</v>
      </c>
    </row>
    <row r="34" spans="2:9" x14ac:dyDescent="0.25">
      <c r="B34" s="36" t="s">
        <v>608</v>
      </c>
      <c r="C34" s="4"/>
      <c r="D34" s="4"/>
      <c r="E34" s="4"/>
      <c r="F34" s="4"/>
      <c r="G34" s="4"/>
      <c r="H34" s="22">
        <f>AVERAGE($D$20:$G$20)+0.02</f>
        <v>0.49668374107480612</v>
      </c>
      <c r="I34" s="23">
        <f>AVERAGE($D$20:$G$20)+0.02</f>
        <v>0.49668374107480612</v>
      </c>
    </row>
    <row r="35" spans="2:9" x14ac:dyDescent="0.25">
      <c r="B35" s="40" t="s">
        <v>607</v>
      </c>
      <c r="C35" s="7"/>
      <c r="D35" s="7"/>
      <c r="E35" s="7"/>
      <c r="F35" s="7"/>
      <c r="G35" s="7"/>
      <c r="H35" s="7"/>
      <c r="I35" s="8"/>
    </row>
    <row r="36" spans="2:9" x14ac:dyDescent="0.25">
      <c r="B36" s="36" t="s">
        <v>605</v>
      </c>
      <c r="C36" s="4"/>
      <c r="D36" s="4"/>
      <c r="E36" s="4"/>
      <c r="F36" s="4"/>
      <c r="G36" s="4"/>
      <c r="H36" s="22">
        <f>AVERAGE($D$21:$G$21)-0.02</f>
        <v>7.4736868666387332E-2</v>
      </c>
      <c r="I36" s="23">
        <f>AVERAGE($D$21:$G$21)-0.02</f>
        <v>7.4736868666387332E-2</v>
      </c>
    </row>
    <row r="37" spans="2:9" x14ac:dyDescent="0.25">
      <c r="B37" s="36" t="s">
        <v>602</v>
      </c>
      <c r="C37" s="4"/>
      <c r="D37" s="4"/>
      <c r="E37" s="4"/>
      <c r="F37" s="4"/>
      <c r="G37" s="4"/>
      <c r="H37" s="22">
        <f>AVERAGE($D$21:$G$21)</f>
        <v>9.4736868666387336E-2</v>
      </c>
      <c r="I37" s="23">
        <f>AVERAGE($D$21:$G$21)</f>
        <v>9.4736868666387336E-2</v>
      </c>
    </row>
    <row r="38" spans="2:9" x14ac:dyDescent="0.25">
      <c r="B38" s="41" t="s">
        <v>608</v>
      </c>
      <c r="C38" s="7"/>
      <c r="D38" s="7"/>
      <c r="E38" s="7"/>
      <c r="F38" s="7"/>
      <c r="G38" s="7"/>
      <c r="H38" s="24">
        <f>AVERAGE($D$21:$G$21)+0.02</f>
        <v>0.11473686866638734</v>
      </c>
      <c r="I38" s="25">
        <f>AVERAGE($D$21:$G$21)+0.02</f>
        <v>0.11473686866638734</v>
      </c>
    </row>
    <row r="39" spans="2:9" x14ac:dyDescent="0.25">
      <c r="G39" s="21"/>
      <c r="H39" s="21"/>
      <c r="I39" s="21"/>
    </row>
  </sheetData>
  <mergeCells count="4">
    <mergeCell ref="D5:G5"/>
    <mergeCell ref="H5:I5"/>
    <mergeCell ref="D18:G18"/>
    <mergeCell ref="H18:I18"/>
  </mergeCells>
  <dataValidations count="1">
    <dataValidation type="list" allowBlank="1" showInputMessage="1" showErrorMessage="1" sqref="C25" xr:uid="{1EDB011A-33E7-4B7A-90AE-56E93DD681C1}">
      <formula1>"Strong Case, Normal Case,Weak Case"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809B7-371C-4079-BDDE-B7172E5E9B8B}">
          <x14:formula1>
            <xm:f>'analyze-nyse-data-original'!$Q:$Q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D30B-7FE4-497A-97CC-2F1ECBE1C2AF}">
  <dimension ref="C3:H18"/>
  <sheetViews>
    <sheetView showGridLines="0" workbookViewId="0">
      <selection activeCell="D2" sqref="D2"/>
    </sheetView>
  </sheetViews>
  <sheetFormatPr defaultRowHeight="15.75" x14ac:dyDescent="0.25"/>
  <cols>
    <col min="3" max="3" width="24.125" bestFit="1" customWidth="1"/>
    <col min="4" max="4" width="26.5" customWidth="1"/>
    <col min="5" max="7" width="18.25" bestFit="1" customWidth="1"/>
    <col min="8" max="8" width="7.125" bestFit="1" customWidth="1"/>
  </cols>
  <sheetData>
    <row r="3" spans="3:8" x14ac:dyDescent="0.25">
      <c r="C3" s="26" t="s">
        <v>0</v>
      </c>
      <c r="D3" s="27" t="str">
        <f>Forecast_sheet!$C$2</f>
        <v>AAP</v>
      </c>
      <c r="E3" s="27"/>
      <c r="F3" s="27"/>
      <c r="G3" s="28"/>
    </row>
    <row r="4" spans="3:8" x14ac:dyDescent="0.25">
      <c r="C4" s="3"/>
      <c r="D4" s="4"/>
      <c r="E4" s="4"/>
      <c r="F4" s="4"/>
      <c r="G4" s="5"/>
    </row>
    <row r="5" spans="3:8" ht="16.5" thickBot="1" x14ac:dyDescent="0.3">
      <c r="C5" s="29" t="s">
        <v>592</v>
      </c>
      <c r="D5" s="30"/>
      <c r="E5" s="30"/>
      <c r="F5" s="30"/>
      <c r="G5" s="31"/>
    </row>
    <row r="6" spans="3:8" ht="16.5" thickTop="1" x14ac:dyDescent="0.25">
      <c r="C6" s="33"/>
      <c r="D6" s="34"/>
      <c r="E6" s="34"/>
      <c r="F6" s="34"/>
      <c r="G6" s="35"/>
    </row>
    <row r="7" spans="3:8" ht="16.5" thickBot="1" x14ac:dyDescent="0.3">
      <c r="C7" s="11"/>
      <c r="D7" s="12"/>
      <c r="E7" s="12"/>
      <c r="F7" s="12"/>
      <c r="G7" s="32"/>
    </row>
    <row r="8" spans="3:8" ht="16.5" thickTop="1" x14ac:dyDescent="0.25">
      <c r="C8" s="3"/>
      <c r="D8" s="4" t="s">
        <v>11</v>
      </c>
      <c r="E8" s="4" t="s">
        <v>15</v>
      </c>
      <c r="F8" s="4" t="s">
        <v>16</v>
      </c>
      <c r="G8" s="5" t="s">
        <v>17</v>
      </c>
    </row>
    <row r="9" spans="3:8" x14ac:dyDescent="0.25">
      <c r="C9" s="3" t="s">
        <v>593</v>
      </c>
      <c r="D9" s="13">
        <f>Forecast_sheet!D7</f>
        <v>6205003000</v>
      </c>
      <c r="E9" s="13">
        <f>Forecast_sheet!E7</f>
        <v>6493814000</v>
      </c>
      <c r="F9" s="13">
        <f>Forecast_sheet!F7</f>
        <v>9843861000</v>
      </c>
      <c r="G9" s="14">
        <f>Forecast_sheet!G7</f>
        <v>9737018000</v>
      </c>
      <c r="H9" s="13"/>
    </row>
    <row r="10" spans="3:8" x14ac:dyDescent="0.25">
      <c r="C10" s="3" t="s">
        <v>578</v>
      </c>
      <c r="D10" s="13">
        <f>Forecast_sheet!D8</f>
        <v>3106967000</v>
      </c>
      <c r="E10" s="13">
        <f>Forecast_sheet!E8</f>
        <v>3241668000</v>
      </c>
      <c r="F10" s="13">
        <f>Forecast_sheet!F8</f>
        <v>5390248000</v>
      </c>
      <c r="G10" s="14">
        <f>Forecast_sheet!G8</f>
        <v>5314246000</v>
      </c>
      <c r="H10" s="13"/>
    </row>
    <row r="11" spans="3:8" x14ac:dyDescent="0.25">
      <c r="C11" s="3" t="s">
        <v>579</v>
      </c>
      <c r="D11" s="13">
        <f>D9-D10</f>
        <v>3098036000</v>
      </c>
      <c r="E11" s="13">
        <f t="shared" ref="E11:G11" si="0">E9-E10</f>
        <v>3252146000</v>
      </c>
      <c r="F11" s="13">
        <f t="shared" si="0"/>
        <v>4453613000</v>
      </c>
      <c r="G11" s="14">
        <f t="shared" si="0"/>
        <v>4422772000</v>
      </c>
      <c r="H11" s="16"/>
    </row>
    <row r="12" spans="3:8" x14ac:dyDescent="0.25">
      <c r="C12" s="3" t="s">
        <v>590</v>
      </c>
      <c r="D12" s="22">
        <f>D11/D9</f>
        <v>0.49928033878468714</v>
      </c>
      <c r="E12" s="22">
        <f t="shared" ref="E12:G12" si="1">E11/E9</f>
        <v>0.50080676779470434</v>
      </c>
      <c r="F12" s="22">
        <f t="shared" si="1"/>
        <v>0.45242542534885449</v>
      </c>
      <c r="G12" s="23">
        <f t="shared" si="1"/>
        <v>0.45422243237097848</v>
      </c>
      <c r="H12" s="20"/>
    </row>
    <row r="13" spans="3:8" x14ac:dyDescent="0.25">
      <c r="C13" s="3" t="s">
        <v>598</v>
      </c>
      <c r="D13" s="13">
        <f>Forecast_sheet!D10</f>
        <v>2440721000</v>
      </c>
      <c r="E13" s="13">
        <f>Forecast_sheet!E10</f>
        <v>2591828000</v>
      </c>
      <c r="F13" s="13">
        <f>Forecast_sheet!F10</f>
        <v>3601903000</v>
      </c>
      <c r="G13" s="14">
        <f>Forecast_sheet!G10</f>
        <v>3596992000</v>
      </c>
      <c r="H13" s="16"/>
    </row>
    <row r="14" spans="3:8" x14ac:dyDescent="0.25">
      <c r="C14" s="3" t="s">
        <v>580</v>
      </c>
      <c r="D14" s="4" t="str">
        <f>Forecast_sheet!D11</f>
        <v xml:space="preserve"> $-   </v>
      </c>
      <c r="E14" s="4" t="str">
        <f>Forecast_sheet!E11</f>
        <v xml:space="preserve"> $-   </v>
      </c>
      <c r="F14" s="4" t="str">
        <f>Forecast_sheet!F11</f>
        <v xml:space="preserve"> $-   </v>
      </c>
      <c r="G14" s="5" t="str">
        <f>Forecast_sheet!G11</f>
        <v xml:space="preserve"> $-   </v>
      </c>
    </row>
    <row r="15" spans="3:8" x14ac:dyDescent="0.25">
      <c r="C15" s="3" t="s">
        <v>599</v>
      </c>
      <c r="D15" s="13" t="str">
        <f>Forecast_sheet!D12</f>
        <v xml:space="preserve"> $-   </v>
      </c>
      <c r="E15" s="13" t="str">
        <f>Forecast_sheet!E12</f>
        <v xml:space="preserve"> $-   </v>
      </c>
      <c r="F15" s="13" t="str">
        <f>Forecast_sheet!F12</f>
        <v xml:space="preserve"> $-   </v>
      </c>
      <c r="G15" s="14" t="str">
        <f>Forecast_sheet!G12</f>
        <v xml:space="preserve"> $-   </v>
      </c>
    </row>
    <row r="16" spans="3:8" x14ac:dyDescent="0.25">
      <c r="C16" s="3" t="s">
        <v>581</v>
      </c>
      <c r="D16" s="13">
        <f>SUM(D13:D15)</f>
        <v>2440721000</v>
      </c>
      <c r="E16" s="13">
        <f t="shared" ref="E16:G16" si="2">SUM(E13:E15)</f>
        <v>2591828000</v>
      </c>
      <c r="F16" s="13">
        <f t="shared" si="2"/>
        <v>3601903000</v>
      </c>
      <c r="G16" s="14">
        <f t="shared" si="2"/>
        <v>3596992000</v>
      </c>
      <c r="H16" s="16"/>
    </row>
    <row r="17" spans="3:8" x14ac:dyDescent="0.25">
      <c r="C17" s="3" t="s">
        <v>597</v>
      </c>
      <c r="D17" s="13">
        <f>D11-D16</f>
        <v>657315000</v>
      </c>
      <c r="E17" s="13">
        <f t="shared" ref="E17:G17" si="3">E11-E16</f>
        <v>660318000</v>
      </c>
      <c r="F17" s="13">
        <f t="shared" si="3"/>
        <v>851710000</v>
      </c>
      <c r="G17" s="14">
        <f t="shared" si="3"/>
        <v>825780000</v>
      </c>
      <c r="H17" s="16"/>
    </row>
    <row r="18" spans="3:8" x14ac:dyDescent="0.25">
      <c r="C18" s="6" t="s">
        <v>589</v>
      </c>
      <c r="D18" s="24">
        <f>D17/D9</f>
        <v>0.10593306723622857</v>
      </c>
      <c r="E18" s="24">
        <f t="shared" ref="E18:G18" si="4">E17/E9</f>
        <v>0.10168415664507792</v>
      </c>
      <c r="F18" s="24">
        <f t="shared" si="4"/>
        <v>8.6521944996988481E-2</v>
      </c>
      <c r="G18" s="25">
        <f t="shared" si="4"/>
        <v>8.4808305787254373E-2</v>
      </c>
      <c r="H18" s="20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topLeftCell="B1" workbookViewId="0">
      <selection activeCell="M13" sqref="M13"/>
    </sheetView>
  </sheetViews>
  <sheetFormatPr defaultColWidth="11" defaultRowHeight="15.75" x14ac:dyDescent="0.25"/>
  <cols>
    <col min="1" max="1" width="11" hidden="1" customWidth="1"/>
    <col min="5" max="5" width="16.125" bestFit="1" customWidth="1"/>
    <col min="6" max="6" width="17.375" bestFit="1" customWidth="1"/>
    <col min="7" max="7" width="23.5" bestFit="1" customWidth="1"/>
    <col min="8" max="8" width="19" customWidth="1"/>
    <col min="9" max="9" width="14.75" customWidth="1"/>
    <col min="10" max="10" width="23.25" customWidth="1"/>
    <col min="11" max="11" width="41.875" bestFit="1" customWidth="1"/>
    <col min="13" max="13" width="17.75" customWidth="1"/>
    <col min="14" max="14" width="11.875" bestFit="1" customWidth="1"/>
    <col min="17" max="17" width="0" hidden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Q1" t="s">
        <v>10</v>
      </c>
    </row>
    <row r="2" spans="1:17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Q2" t="s">
        <v>18</v>
      </c>
    </row>
    <row r="3" spans="1:17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 s="16"/>
      <c r="Q3" t="s">
        <v>21</v>
      </c>
    </row>
    <row r="4" spans="1:17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 s="16"/>
      <c r="Q4" t="s">
        <v>24</v>
      </c>
    </row>
    <row r="5" spans="1:17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 s="16"/>
      <c r="Q5" t="s">
        <v>27</v>
      </c>
    </row>
    <row r="6" spans="1:17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 s="16"/>
      <c r="Q6" t="s">
        <v>29</v>
      </c>
    </row>
    <row r="7" spans="1:17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 s="16"/>
      <c r="Q7" t="s">
        <v>31</v>
      </c>
    </row>
    <row r="8" spans="1:17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 s="16"/>
      <c r="Q8" t="s">
        <v>33</v>
      </c>
    </row>
    <row r="9" spans="1:17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Q9" t="s">
        <v>35</v>
      </c>
    </row>
    <row r="10" spans="1:17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Q10" t="s">
        <v>38</v>
      </c>
    </row>
    <row r="11" spans="1:17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Q11" t="s">
        <v>40</v>
      </c>
    </row>
    <row r="12" spans="1:17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Q12" t="s">
        <v>41</v>
      </c>
    </row>
    <row r="13" spans="1:17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Q13" t="s">
        <v>44</v>
      </c>
    </row>
    <row r="14" spans="1:17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Q14" t="s">
        <v>46</v>
      </c>
    </row>
    <row r="15" spans="1:17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Q15" t="s">
        <v>49</v>
      </c>
    </row>
    <row r="16" spans="1:17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Q16" t="s">
        <v>51</v>
      </c>
    </row>
    <row r="17" spans="1:17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Q17" t="s">
        <v>54</v>
      </c>
    </row>
    <row r="18" spans="1:17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Q18" t="s">
        <v>56</v>
      </c>
    </row>
    <row r="19" spans="1:17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Q19" t="s">
        <v>58</v>
      </c>
    </row>
    <row r="20" spans="1:17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Q20" t="s">
        <v>61</v>
      </c>
    </row>
    <row r="21" spans="1:17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Q21" t="s">
        <v>62</v>
      </c>
    </row>
    <row r="22" spans="1:17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Q22" t="s">
        <v>63</v>
      </c>
    </row>
    <row r="23" spans="1:17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Q23" t="s">
        <v>65</v>
      </c>
    </row>
    <row r="24" spans="1:17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Q24" t="s">
        <v>67</v>
      </c>
    </row>
    <row r="25" spans="1:17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Q25" t="s">
        <v>69</v>
      </c>
    </row>
    <row r="26" spans="1:17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Q26" t="s">
        <v>71</v>
      </c>
    </row>
    <row r="27" spans="1:17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Q27" t="s">
        <v>72</v>
      </c>
    </row>
    <row r="28" spans="1:17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Q28" t="s">
        <v>74</v>
      </c>
    </row>
    <row r="29" spans="1:17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Q29" t="s">
        <v>76</v>
      </c>
    </row>
    <row r="30" spans="1:17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Q30" t="s">
        <v>78</v>
      </c>
    </row>
    <row r="31" spans="1:17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Q31" t="s">
        <v>80</v>
      </c>
    </row>
    <row r="32" spans="1:17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Q32" t="s">
        <v>82</v>
      </c>
    </row>
    <row r="33" spans="1:17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Q33" t="s">
        <v>85</v>
      </c>
    </row>
    <row r="34" spans="1:17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Q34" t="s">
        <v>86</v>
      </c>
    </row>
    <row r="35" spans="1:17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Q35" t="s">
        <v>88</v>
      </c>
    </row>
    <row r="36" spans="1:17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Q36" t="s">
        <v>90</v>
      </c>
    </row>
    <row r="37" spans="1:17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Q37" t="s">
        <v>92</v>
      </c>
    </row>
    <row r="38" spans="1:17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Q38" t="s">
        <v>94</v>
      </c>
    </row>
    <row r="39" spans="1:17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Q39" t="s">
        <v>95</v>
      </c>
    </row>
    <row r="40" spans="1:17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Q40" t="s">
        <v>97</v>
      </c>
    </row>
    <row r="41" spans="1:17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Q41" t="s">
        <v>99</v>
      </c>
    </row>
    <row r="42" spans="1:17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Q42" t="s">
        <v>101</v>
      </c>
    </row>
    <row r="43" spans="1:17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Q43" t="s">
        <v>102</v>
      </c>
    </row>
    <row r="44" spans="1:17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Q44" t="s">
        <v>103</v>
      </c>
    </row>
    <row r="45" spans="1:17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Q45" t="s">
        <v>104</v>
      </c>
    </row>
    <row r="46" spans="1:17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Q46" t="s">
        <v>106</v>
      </c>
    </row>
    <row r="47" spans="1:17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Q47" t="s">
        <v>107</v>
      </c>
    </row>
    <row r="48" spans="1:17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Q48" t="s">
        <v>108</v>
      </c>
    </row>
    <row r="49" spans="1:17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Q49" t="s">
        <v>109</v>
      </c>
    </row>
    <row r="50" spans="1:17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Q50" t="s">
        <v>111</v>
      </c>
    </row>
    <row r="51" spans="1:17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Q51" t="s">
        <v>112</v>
      </c>
    </row>
    <row r="52" spans="1:17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Q52" t="s">
        <v>113</v>
      </c>
    </row>
    <row r="53" spans="1:17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Q53" t="s">
        <v>115</v>
      </c>
    </row>
    <row r="54" spans="1:17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Q54" t="s">
        <v>116</v>
      </c>
    </row>
    <row r="55" spans="1:17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Q55" t="s">
        <v>118</v>
      </c>
    </row>
    <row r="56" spans="1:17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Q56" t="s">
        <v>119</v>
      </c>
    </row>
    <row r="57" spans="1:17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Q57" t="s">
        <v>120</v>
      </c>
    </row>
    <row r="58" spans="1:17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Q58" t="s">
        <v>122</v>
      </c>
    </row>
    <row r="59" spans="1:17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Q59" t="s">
        <v>123</v>
      </c>
    </row>
    <row r="60" spans="1:17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Q60" t="s">
        <v>125</v>
      </c>
    </row>
    <row r="61" spans="1:17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Q61" t="s">
        <v>126</v>
      </c>
    </row>
    <row r="62" spans="1:17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Q62" t="s">
        <v>128</v>
      </c>
    </row>
    <row r="63" spans="1:17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Q63" t="s">
        <v>129</v>
      </c>
    </row>
    <row r="64" spans="1:17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Q64" t="s">
        <v>131</v>
      </c>
    </row>
    <row r="65" spans="1:17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Q65" t="s">
        <v>132</v>
      </c>
    </row>
    <row r="66" spans="1:17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Q66" t="s">
        <v>134</v>
      </c>
    </row>
    <row r="67" spans="1:17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Q67" t="s">
        <v>135</v>
      </c>
    </row>
    <row r="68" spans="1:17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Q68" t="s">
        <v>137</v>
      </c>
    </row>
    <row r="69" spans="1:17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Q69" t="s">
        <v>139</v>
      </c>
    </row>
    <row r="70" spans="1:17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Q70" t="s">
        <v>141</v>
      </c>
    </row>
    <row r="71" spans="1:17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Q71" t="s">
        <v>143</v>
      </c>
    </row>
    <row r="72" spans="1:17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Q72" t="s">
        <v>145</v>
      </c>
    </row>
    <row r="73" spans="1:17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Q73" t="s">
        <v>147</v>
      </c>
    </row>
    <row r="74" spans="1:17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Q74" t="s">
        <v>149</v>
      </c>
    </row>
    <row r="75" spans="1:17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Q75" t="s">
        <v>150</v>
      </c>
    </row>
    <row r="76" spans="1:17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Q76" t="s">
        <v>151</v>
      </c>
    </row>
    <row r="77" spans="1:17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Q77" t="s">
        <v>152</v>
      </c>
    </row>
    <row r="78" spans="1:17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Q78" t="s">
        <v>153</v>
      </c>
    </row>
    <row r="79" spans="1:17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Q79" t="s">
        <v>154</v>
      </c>
    </row>
    <row r="80" spans="1:17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Q80" t="s">
        <v>156</v>
      </c>
    </row>
    <row r="81" spans="1:17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Q81" t="s">
        <v>158</v>
      </c>
    </row>
    <row r="82" spans="1:17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Q82" t="s">
        <v>159</v>
      </c>
    </row>
    <row r="83" spans="1:17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Q83" t="s">
        <v>160</v>
      </c>
    </row>
    <row r="84" spans="1:17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Q84" t="s">
        <v>161</v>
      </c>
    </row>
    <row r="85" spans="1:17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Q85" t="s">
        <v>162</v>
      </c>
    </row>
    <row r="86" spans="1:17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Q86" t="s">
        <v>163</v>
      </c>
    </row>
    <row r="87" spans="1:17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Q87" t="s">
        <v>165</v>
      </c>
    </row>
    <row r="88" spans="1:17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Q88" t="s">
        <v>167</v>
      </c>
    </row>
    <row r="89" spans="1:17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Q89" t="s">
        <v>169</v>
      </c>
    </row>
    <row r="90" spans="1:17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Q90" t="s">
        <v>171</v>
      </c>
    </row>
    <row r="91" spans="1:17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Q91" t="s">
        <v>172</v>
      </c>
    </row>
    <row r="92" spans="1:17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Q92" t="s">
        <v>173</v>
      </c>
    </row>
    <row r="93" spans="1:17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Q93" t="s">
        <v>175</v>
      </c>
    </row>
    <row r="94" spans="1:17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Q94" t="s">
        <v>177</v>
      </c>
    </row>
    <row r="95" spans="1:17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Q95" t="s">
        <v>179</v>
      </c>
    </row>
    <row r="96" spans="1:17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Q96" t="s">
        <v>181</v>
      </c>
    </row>
    <row r="97" spans="1:17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Q97" t="s">
        <v>184</v>
      </c>
    </row>
    <row r="98" spans="1:17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Q98" t="s">
        <v>185</v>
      </c>
    </row>
    <row r="99" spans="1:17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Q99" t="s">
        <v>186</v>
      </c>
    </row>
    <row r="100" spans="1:17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Q100" t="s">
        <v>188</v>
      </c>
    </row>
    <row r="101" spans="1:17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Q101" t="s">
        <v>189</v>
      </c>
    </row>
    <row r="102" spans="1:17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Q102" t="s">
        <v>190</v>
      </c>
    </row>
    <row r="103" spans="1:17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Q103" t="s">
        <v>191</v>
      </c>
    </row>
    <row r="104" spans="1:17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Q104" t="s">
        <v>192</v>
      </c>
    </row>
    <row r="105" spans="1:17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Q105" t="s">
        <v>194</v>
      </c>
    </row>
    <row r="106" spans="1:17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Q106" t="s">
        <v>195</v>
      </c>
    </row>
    <row r="107" spans="1:17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Q107" t="s">
        <v>196</v>
      </c>
    </row>
    <row r="108" spans="1:17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Q108" t="s">
        <v>198</v>
      </c>
    </row>
    <row r="109" spans="1:17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Q109" t="s">
        <v>200</v>
      </c>
    </row>
    <row r="110" spans="1:17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Q110" t="s">
        <v>202</v>
      </c>
    </row>
    <row r="111" spans="1:17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Q111" t="s">
        <v>203</v>
      </c>
    </row>
    <row r="112" spans="1:17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Q112" t="s">
        <v>205</v>
      </c>
    </row>
    <row r="113" spans="1:17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Q113" t="s">
        <v>206</v>
      </c>
    </row>
    <row r="114" spans="1:17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Q114" t="s">
        <v>207</v>
      </c>
    </row>
    <row r="115" spans="1:17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Q115" t="s">
        <v>208</v>
      </c>
    </row>
    <row r="116" spans="1:17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Q116" t="s">
        <v>209</v>
      </c>
    </row>
    <row r="117" spans="1:17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Q117" t="s">
        <v>210</v>
      </c>
    </row>
    <row r="118" spans="1:17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Q118" t="s">
        <v>212</v>
      </c>
    </row>
    <row r="119" spans="1:17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Q119" t="s">
        <v>213</v>
      </c>
    </row>
    <row r="120" spans="1:17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Q120" t="s">
        <v>215</v>
      </c>
    </row>
    <row r="121" spans="1:17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Q121" t="s">
        <v>216</v>
      </c>
    </row>
    <row r="122" spans="1:17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Q122" t="s">
        <v>217</v>
      </c>
    </row>
    <row r="123" spans="1:17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Q123" t="s">
        <v>218</v>
      </c>
    </row>
    <row r="124" spans="1:17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Q124" t="s">
        <v>219</v>
      </c>
    </row>
    <row r="125" spans="1:17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Q125" t="s">
        <v>220</v>
      </c>
    </row>
    <row r="126" spans="1:17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Q126" t="s">
        <v>221</v>
      </c>
    </row>
    <row r="127" spans="1:17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Q127" t="s">
        <v>222</v>
      </c>
    </row>
    <row r="128" spans="1:17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Q128" t="s">
        <v>223</v>
      </c>
    </row>
    <row r="129" spans="1:17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Q129" t="s">
        <v>224</v>
      </c>
    </row>
    <row r="130" spans="1:17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Q130" t="s">
        <v>225</v>
      </c>
    </row>
    <row r="131" spans="1:17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Q131" t="s">
        <v>226</v>
      </c>
    </row>
    <row r="132" spans="1:17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Q132" t="s">
        <v>227</v>
      </c>
    </row>
    <row r="133" spans="1:17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Q133" t="s">
        <v>228</v>
      </c>
    </row>
    <row r="134" spans="1:17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Q134" t="s">
        <v>229</v>
      </c>
    </row>
    <row r="135" spans="1:17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Q135" t="s">
        <v>230</v>
      </c>
    </row>
    <row r="136" spans="1:17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Q136" t="s">
        <v>231</v>
      </c>
    </row>
    <row r="137" spans="1:17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Q137" t="s">
        <v>232</v>
      </c>
    </row>
    <row r="138" spans="1:17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Q138" t="s">
        <v>233</v>
      </c>
    </row>
    <row r="139" spans="1:17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Q139" t="s">
        <v>235</v>
      </c>
    </row>
    <row r="140" spans="1:17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Q140" t="s">
        <v>237</v>
      </c>
    </row>
    <row r="141" spans="1:17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Q141" t="s">
        <v>238</v>
      </c>
    </row>
    <row r="142" spans="1:17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Q142" t="s">
        <v>239</v>
      </c>
    </row>
    <row r="143" spans="1:17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Q143" t="s">
        <v>240</v>
      </c>
    </row>
    <row r="144" spans="1:17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Q144" t="s">
        <v>241</v>
      </c>
    </row>
    <row r="145" spans="1:17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Q145" t="s">
        <v>242</v>
      </c>
    </row>
    <row r="146" spans="1:17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Q146" t="s">
        <v>243</v>
      </c>
    </row>
    <row r="147" spans="1:17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Q147" t="s">
        <v>244</v>
      </c>
    </row>
    <row r="148" spans="1:17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Q148" t="s">
        <v>246</v>
      </c>
    </row>
    <row r="149" spans="1:17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Q149" t="s">
        <v>247</v>
      </c>
    </row>
    <row r="150" spans="1:17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Q150" t="s">
        <v>248</v>
      </c>
    </row>
    <row r="151" spans="1:17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Q151" t="s">
        <v>249</v>
      </c>
    </row>
    <row r="152" spans="1:17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Q152" t="s">
        <v>251</v>
      </c>
    </row>
    <row r="153" spans="1:17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Q153" t="s">
        <v>252</v>
      </c>
    </row>
    <row r="154" spans="1:17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Q154" t="s">
        <v>253</v>
      </c>
    </row>
    <row r="155" spans="1:17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Q155" t="s">
        <v>254</v>
      </c>
    </row>
    <row r="156" spans="1:17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Q156" t="s">
        <v>255</v>
      </c>
    </row>
    <row r="157" spans="1:17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Q157" t="s">
        <v>256</v>
      </c>
    </row>
    <row r="158" spans="1:17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Q158" t="s">
        <v>258</v>
      </c>
    </row>
    <row r="159" spans="1:17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Q159" t="s">
        <v>260</v>
      </c>
    </row>
    <row r="160" spans="1:17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Q160" t="s">
        <v>262</v>
      </c>
    </row>
    <row r="161" spans="1:17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Q161" t="s">
        <v>263</v>
      </c>
    </row>
    <row r="162" spans="1:17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Q162" t="s">
        <v>264</v>
      </c>
    </row>
    <row r="163" spans="1:17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Q163" t="s">
        <v>266</v>
      </c>
    </row>
    <row r="164" spans="1:17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Q164" t="s">
        <v>267</v>
      </c>
    </row>
    <row r="165" spans="1:17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Q165" t="s">
        <v>268</v>
      </c>
    </row>
    <row r="166" spans="1:17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Q166" t="s">
        <v>269</v>
      </c>
    </row>
    <row r="167" spans="1:17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Q167" t="s">
        <v>270</v>
      </c>
    </row>
    <row r="168" spans="1:17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Q168" t="s">
        <v>271</v>
      </c>
    </row>
    <row r="169" spans="1:17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Q169" t="s">
        <v>272</v>
      </c>
    </row>
    <row r="170" spans="1:17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Q170" t="s">
        <v>273</v>
      </c>
    </row>
    <row r="171" spans="1:17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Q171" t="s">
        <v>274</v>
      </c>
    </row>
    <row r="172" spans="1:17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Q172" t="s">
        <v>275</v>
      </c>
    </row>
    <row r="173" spans="1:17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Q173" t="s">
        <v>276</v>
      </c>
    </row>
    <row r="174" spans="1:17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Q174" t="s">
        <v>277</v>
      </c>
    </row>
    <row r="175" spans="1:17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Q175" t="s">
        <v>279</v>
      </c>
    </row>
    <row r="176" spans="1:17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Q176" t="s">
        <v>281</v>
      </c>
    </row>
    <row r="177" spans="1:17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Q177" t="s">
        <v>283</v>
      </c>
    </row>
    <row r="178" spans="1:17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Q178" t="s">
        <v>284</v>
      </c>
    </row>
    <row r="179" spans="1:17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Q179" t="s">
        <v>285</v>
      </c>
    </row>
    <row r="180" spans="1:17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Q180" t="s">
        <v>287</v>
      </c>
    </row>
    <row r="181" spans="1:17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Q181" t="s">
        <v>288</v>
      </c>
    </row>
    <row r="182" spans="1:17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Q182" t="s">
        <v>290</v>
      </c>
    </row>
    <row r="183" spans="1:17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Q183" t="s">
        <v>291</v>
      </c>
    </row>
    <row r="184" spans="1:17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Q184" t="s">
        <v>292</v>
      </c>
    </row>
    <row r="185" spans="1:17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Q185" t="s">
        <v>293</v>
      </c>
    </row>
    <row r="186" spans="1:17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Q186" t="s">
        <v>295</v>
      </c>
    </row>
    <row r="187" spans="1:17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Q187" t="s">
        <v>296</v>
      </c>
    </row>
    <row r="188" spans="1:17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Q188" t="s">
        <v>297</v>
      </c>
    </row>
    <row r="189" spans="1:17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Q189" t="s">
        <v>299</v>
      </c>
    </row>
    <row r="190" spans="1:17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Q190" t="s">
        <v>300</v>
      </c>
    </row>
    <row r="191" spans="1:17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Q191" t="s">
        <v>301</v>
      </c>
    </row>
    <row r="192" spans="1:17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Q192" t="s">
        <v>303</v>
      </c>
    </row>
    <row r="193" spans="1:17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Q193" t="s">
        <v>305</v>
      </c>
    </row>
    <row r="194" spans="1:17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Q194" t="s">
        <v>306</v>
      </c>
    </row>
    <row r="195" spans="1:17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Q195" t="s">
        <v>307</v>
      </c>
    </row>
    <row r="196" spans="1:17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Q196" t="s">
        <v>308</v>
      </c>
    </row>
    <row r="197" spans="1:17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Q197" t="s">
        <v>310</v>
      </c>
    </row>
    <row r="198" spans="1:17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Q198" t="s">
        <v>311</v>
      </c>
    </row>
    <row r="199" spans="1:17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Q199" t="s">
        <v>312</v>
      </c>
    </row>
    <row r="200" spans="1:17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Q200" t="s">
        <v>313</v>
      </c>
    </row>
    <row r="201" spans="1:17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Q201" t="s">
        <v>314</v>
      </c>
    </row>
    <row r="202" spans="1:17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Q202" t="s">
        <v>315</v>
      </c>
    </row>
    <row r="203" spans="1:17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Q203" t="s">
        <v>316</v>
      </c>
    </row>
    <row r="204" spans="1:17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Q204" t="s">
        <v>317</v>
      </c>
    </row>
    <row r="205" spans="1:17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Q205" t="s">
        <v>319</v>
      </c>
    </row>
    <row r="206" spans="1:17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Q206" t="s">
        <v>320</v>
      </c>
    </row>
    <row r="207" spans="1:17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Q207" t="s">
        <v>321</v>
      </c>
    </row>
    <row r="208" spans="1:17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Q208" t="s">
        <v>322</v>
      </c>
    </row>
    <row r="209" spans="1:17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Q209" t="s">
        <v>324</v>
      </c>
    </row>
    <row r="210" spans="1:17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Q210" t="s">
        <v>325</v>
      </c>
    </row>
    <row r="211" spans="1:17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Q211" t="s">
        <v>326</v>
      </c>
    </row>
    <row r="212" spans="1:17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Q212" t="s">
        <v>327</v>
      </c>
    </row>
    <row r="213" spans="1:17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Q213" t="s">
        <v>328</v>
      </c>
    </row>
    <row r="214" spans="1:17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Q214" t="s">
        <v>330</v>
      </c>
    </row>
    <row r="215" spans="1:17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Q215" t="s">
        <v>331</v>
      </c>
    </row>
    <row r="216" spans="1:17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Q216" t="s">
        <v>332</v>
      </c>
    </row>
    <row r="217" spans="1:17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Q217" t="s">
        <v>333</v>
      </c>
    </row>
    <row r="218" spans="1:17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Q218" t="s">
        <v>335</v>
      </c>
    </row>
    <row r="219" spans="1:17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Q219" t="s">
        <v>336</v>
      </c>
    </row>
    <row r="220" spans="1:17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Q220" t="s">
        <v>337</v>
      </c>
    </row>
    <row r="221" spans="1:17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Q221" t="s">
        <v>338</v>
      </c>
    </row>
    <row r="222" spans="1:17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Q222" t="s">
        <v>339</v>
      </c>
    </row>
    <row r="223" spans="1:17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Q223" t="s">
        <v>340</v>
      </c>
    </row>
    <row r="224" spans="1:17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Q224" t="s">
        <v>342</v>
      </c>
    </row>
    <row r="225" spans="1:17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Q225" t="s">
        <v>343</v>
      </c>
    </row>
    <row r="226" spans="1:17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Q226" t="s">
        <v>344</v>
      </c>
    </row>
    <row r="227" spans="1:17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Q227" t="s">
        <v>345</v>
      </c>
    </row>
    <row r="228" spans="1:17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Q228" t="s">
        <v>347</v>
      </c>
    </row>
    <row r="229" spans="1:17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Q229" t="s">
        <v>348</v>
      </c>
    </row>
    <row r="230" spans="1:17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Q230" t="s">
        <v>349</v>
      </c>
    </row>
    <row r="231" spans="1:17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Q231" t="s">
        <v>350</v>
      </c>
    </row>
    <row r="232" spans="1:17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Q232" t="s">
        <v>351</v>
      </c>
    </row>
    <row r="233" spans="1:17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Q233" t="s">
        <v>352</v>
      </c>
    </row>
    <row r="234" spans="1:17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Q234" t="s">
        <v>353</v>
      </c>
    </row>
    <row r="235" spans="1:17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Q235" t="s">
        <v>355</v>
      </c>
    </row>
    <row r="236" spans="1:17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Q236" t="s">
        <v>356</v>
      </c>
    </row>
    <row r="237" spans="1:17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Q237" t="s">
        <v>357</v>
      </c>
    </row>
    <row r="238" spans="1:17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Q238" t="s">
        <v>358</v>
      </c>
    </row>
    <row r="239" spans="1:17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Q239" t="s">
        <v>359</v>
      </c>
    </row>
    <row r="240" spans="1:17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Q240" t="s">
        <v>360</v>
      </c>
    </row>
    <row r="241" spans="1:17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Q241" t="s">
        <v>361</v>
      </c>
    </row>
    <row r="242" spans="1:17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Q242" t="s">
        <v>362</v>
      </c>
    </row>
    <row r="243" spans="1:17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Q243" t="s">
        <v>364</v>
      </c>
    </row>
    <row r="244" spans="1:17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Q244" t="s">
        <v>365</v>
      </c>
    </row>
    <row r="245" spans="1:17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Q245" t="s">
        <v>367</v>
      </c>
    </row>
    <row r="246" spans="1:17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Q246" t="s">
        <v>368</v>
      </c>
    </row>
    <row r="247" spans="1:17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Q247" t="s">
        <v>369</v>
      </c>
    </row>
    <row r="248" spans="1:17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Q248" t="s">
        <v>370</v>
      </c>
    </row>
    <row r="249" spans="1:17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Q249" t="s">
        <v>371</v>
      </c>
    </row>
    <row r="250" spans="1:17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Q250" t="s">
        <v>372</v>
      </c>
    </row>
    <row r="251" spans="1:17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Q251" t="s">
        <v>373</v>
      </c>
    </row>
    <row r="252" spans="1:17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Q252" t="s">
        <v>374</v>
      </c>
    </row>
    <row r="253" spans="1:17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Q253" t="s">
        <v>375</v>
      </c>
    </row>
    <row r="254" spans="1:17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Q254" t="s">
        <v>376</v>
      </c>
    </row>
    <row r="255" spans="1:17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Q255" t="s">
        <v>377</v>
      </c>
    </row>
    <row r="256" spans="1:17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Q256" t="s">
        <v>378</v>
      </c>
    </row>
    <row r="257" spans="1:17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Q257" t="s">
        <v>380</v>
      </c>
    </row>
    <row r="258" spans="1:17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Q258" t="s">
        <v>381</v>
      </c>
    </row>
    <row r="259" spans="1:17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Q259" t="s">
        <v>382</v>
      </c>
    </row>
    <row r="260" spans="1:17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Q260" t="s">
        <v>384</v>
      </c>
    </row>
    <row r="261" spans="1:17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Q261" t="s">
        <v>385</v>
      </c>
    </row>
    <row r="262" spans="1:17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Q262" t="s">
        <v>386</v>
      </c>
    </row>
    <row r="263" spans="1:17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Q263" t="s">
        <v>388</v>
      </c>
    </row>
    <row r="264" spans="1:17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Q264" t="s">
        <v>390</v>
      </c>
    </row>
    <row r="265" spans="1:17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Q265" t="s">
        <v>391</v>
      </c>
    </row>
    <row r="266" spans="1:17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Q266" t="s">
        <v>392</v>
      </c>
    </row>
    <row r="267" spans="1:17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Q267" t="s">
        <v>394</v>
      </c>
    </row>
    <row r="268" spans="1:17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Q268" t="s">
        <v>395</v>
      </c>
    </row>
    <row r="269" spans="1:17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Q269" t="s">
        <v>396</v>
      </c>
    </row>
    <row r="270" spans="1:17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Q270" t="s">
        <v>397</v>
      </c>
    </row>
    <row r="271" spans="1:17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Q271" t="s">
        <v>398</v>
      </c>
    </row>
    <row r="272" spans="1:17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Q272" t="s">
        <v>399</v>
      </c>
    </row>
    <row r="273" spans="1:17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Q273" t="s">
        <v>401</v>
      </c>
    </row>
    <row r="274" spans="1:17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Q274" t="s">
        <v>402</v>
      </c>
    </row>
    <row r="275" spans="1:17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Q275" t="s">
        <v>403</v>
      </c>
    </row>
    <row r="276" spans="1:17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Q276" t="s">
        <v>404</v>
      </c>
    </row>
    <row r="277" spans="1:17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Q277" t="s">
        <v>405</v>
      </c>
    </row>
    <row r="278" spans="1:17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Q278" t="s">
        <v>406</v>
      </c>
    </row>
    <row r="279" spans="1:17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Q279" t="s">
        <v>407</v>
      </c>
    </row>
    <row r="280" spans="1:17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Q280" t="s">
        <v>408</v>
      </c>
    </row>
    <row r="281" spans="1:17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Q281" t="s">
        <v>409</v>
      </c>
    </row>
    <row r="282" spans="1:17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Q282" t="s">
        <v>411</v>
      </c>
    </row>
    <row r="283" spans="1:17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Q283" t="s">
        <v>412</v>
      </c>
    </row>
    <row r="284" spans="1:17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Q284" t="s">
        <v>413</v>
      </c>
    </row>
    <row r="285" spans="1:17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Q285" t="s">
        <v>414</v>
      </c>
    </row>
    <row r="286" spans="1:17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Q286" t="s">
        <v>415</v>
      </c>
    </row>
    <row r="287" spans="1:17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Q287" t="s">
        <v>416</v>
      </c>
    </row>
    <row r="288" spans="1:17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Q288" t="s">
        <v>417</v>
      </c>
    </row>
    <row r="289" spans="1:17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Q289" t="s">
        <v>418</v>
      </c>
    </row>
    <row r="290" spans="1:17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Q290" t="s">
        <v>420</v>
      </c>
    </row>
    <row r="291" spans="1:17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Q291" t="s">
        <v>421</v>
      </c>
    </row>
    <row r="292" spans="1:17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Q292" t="s">
        <v>423</v>
      </c>
    </row>
    <row r="293" spans="1:17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Q293" t="s">
        <v>424</v>
      </c>
    </row>
    <row r="294" spans="1:17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Q294" t="s">
        <v>425</v>
      </c>
    </row>
    <row r="295" spans="1:17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Q295" t="s">
        <v>426</v>
      </c>
    </row>
    <row r="296" spans="1:17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Q296" t="s">
        <v>427</v>
      </c>
    </row>
    <row r="297" spans="1:17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Q297" t="s">
        <v>428</v>
      </c>
    </row>
    <row r="298" spans="1:17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Q298" t="s">
        <v>430</v>
      </c>
    </row>
    <row r="299" spans="1:17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Q299" t="s">
        <v>432</v>
      </c>
    </row>
    <row r="300" spans="1:17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Q300" t="s">
        <v>433</v>
      </c>
    </row>
    <row r="301" spans="1:17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Q301" t="s">
        <v>434</v>
      </c>
    </row>
    <row r="302" spans="1:17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Q302" t="s">
        <v>435</v>
      </c>
    </row>
    <row r="303" spans="1:17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Q303" t="s">
        <v>436</v>
      </c>
    </row>
    <row r="304" spans="1:17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Q304" t="s">
        <v>437</v>
      </c>
    </row>
    <row r="305" spans="1:17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Q305" t="s">
        <v>438</v>
      </c>
    </row>
    <row r="306" spans="1:17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Q306" t="s">
        <v>439</v>
      </c>
    </row>
    <row r="307" spans="1:17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Q307" t="s">
        <v>440</v>
      </c>
    </row>
    <row r="308" spans="1:17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Q308" t="s">
        <v>441</v>
      </c>
    </row>
    <row r="309" spans="1:17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Q309" t="s">
        <v>442</v>
      </c>
    </row>
    <row r="310" spans="1:17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Q310" t="s">
        <v>443</v>
      </c>
    </row>
    <row r="311" spans="1:17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Q311" t="s">
        <v>444</v>
      </c>
    </row>
    <row r="312" spans="1:17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Q312" t="s">
        <v>445</v>
      </c>
    </row>
    <row r="313" spans="1:17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Q313" t="s">
        <v>446</v>
      </c>
    </row>
    <row r="314" spans="1:17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Q314" t="s">
        <v>447</v>
      </c>
    </row>
    <row r="315" spans="1:17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Q315" t="s">
        <v>448</v>
      </c>
    </row>
    <row r="316" spans="1:17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Q316" t="s">
        <v>449</v>
      </c>
    </row>
    <row r="317" spans="1:17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Q317" t="s">
        <v>450</v>
      </c>
    </row>
    <row r="318" spans="1:17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Q318" t="s">
        <v>451</v>
      </c>
    </row>
    <row r="319" spans="1:17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Q319" t="s">
        <v>452</v>
      </c>
    </row>
    <row r="320" spans="1:17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Q320" t="s">
        <v>453</v>
      </c>
    </row>
    <row r="321" spans="1:17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Q321" t="s">
        <v>454</v>
      </c>
    </row>
    <row r="322" spans="1:17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Q322" t="s">
        <v>455</v>
      </c>
    </row>
    <row r="323" spans="1:17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Q323" t="s">
        <v>456</v>
      </c>
    </row>
    <row r="324" spans="1:17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Q324" t="s">
        <v>457</v>
      </c>
    </row>
    <row r="325" spans="1:17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Q325" t="s">
        <v>458</v>
      </c>
    </row>
    <row r="326" spans="1:17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Q326" t="s">
        <v>459</v>
      </c>
    </row>
    <row r="327" spans="1:17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Q327" t="s">
        <v>460</v>
      </c>
    </row>
    <row r="328" spans="1:17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Q328" t="s">
        <v>461</v>
      </c>
    </row>
    <row r="329" spans="1:17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Q329" t="s">
        <v>463</v>
      </c>
    </row>
    <row r="330" spans="1:17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Q330" t="s">
        <v>464</v>
      </c>
    </row>
    <row r="331" spans="1:17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Q331" t="s">
        <v>465</v>
      </c>
    </row>
    <row r="332" spans="1:17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Q332" t="s">
        <v>466</v>
      </c>
    </row>
    <row r="333" spans="1:17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Q333" t="s">
        <v>467</v>
      </c>
    </row>
    <row r="334" spans="1:17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Q334" t="s">
        <v>468</v>
      </c>
    </row>
    <row r="335" spans="1:17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Q335" t="s">
        <v>469</v>
      </c>
    </row>
    <row r="336" spans="1:17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Q336" t="s">
        <v>470</v>
      </c>
    </row>
    <row r="337" spans="1:17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Q337" t="s">
        <v>471</v>
      </c>
    </row>
    <row r="338" spans="1:17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Q338" t="s">
        <v>472</v>
      </c>
    </row>
    <row r="339" spans="1:17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Q339" t="s">
        <v>473</v>
      </c>
    </row>
    <row r="340" spans="1:17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Q340" t="s">
        <v>474</v>
      </c>
    </row>
    <row r="341" spans="1:17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Q341" t="s">
        <v>475</v>
      </c>
    </row>
    <row r="342" spans="1:17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Q342" t="s">
        <v>476</v>
      </c>
    </row>
    <row r="343" spans="1:17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Q343" t="s">
        <v>477</v>
      </c>
    </row>
    <row r="344" spans="1:17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Q344" t="s">
        <v>479</v>
      </c>
    </row>
    <row r="345" spans="1:17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Q345" t="s">
        <v>481</v>
      </c>
    </row>
    <row r="346" spans="1:17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Q346" t="s">
        <v>482</v>
      </c>
    </row>
    <row r="347" spans="1:17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Q347" t="s">
        <v>483</v>
      </c>
    </row>
    <row r="348" spans="1:17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Q348" t="s">
        <v>484</v>
      </c>
    </row>
    <row r="349" spans="1:17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Q349" t="s">
        <v>485</v>
      </c>
    </row>
    <row r="350" spans="1:17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Q350" t="s">
        <v>486</v>
      </c>
    </row>
    <row r="351" spans="1:17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Q351" t="s">
        <v>487</v>
      </c>
    </row>
    <row r="352" spans="1:17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Q352" t="s">
        <v>488</v>
      </c>
    </row>
    <row r="353" spans="1:17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Q353" t="s">
        <v>490</v>
      </c>
    </row>
    <row r="354" spans="1:17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Q354" t="s">
        <v>492</v>
      </c>
    </row>
    <row r="355" spans="1:17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Q355" t="s">
        <v>493</v>
      </c>
    </row>
    <row r="356" spans="1:17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Q356" t="s">
        <v>494</v>
      </c>
    </row>
    <row r="357" spans="1:17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Q357" t="s">
        <v>495</v>
      </c>
    </row>
    <row r="358" spans="1:17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Q358" t="s">
        <v>496</v>
      </c>
    </row>
    <row r="359" spans="1:17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Q359" t="s">
        <v>497</v>
      </c>
    </row>
    <row r="360" spans="1:17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Q360" t="s">
        <v>498</v>
      </c>
    </row>
    <row r="361" spans="1:17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Q361" t="s">
        <v>500</v>
      </c>
    </row>
    <row r="362" spans="1:17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Q362" t="s">
        <v>501</v>
      </c>
    </row>
    <row r="363" spans="1:17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Q363" t="s">
        <v>503</v>
      </c>
    </row>
    <row r="364" spans="1:17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Q364" t="s">
        <v>504</v>
      </c>
    </row>
    <row r="365" spans="1:17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Q365" t="s">
        <v>505</v>
      </c>
    </row>
    <row r="366" spans="1:17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Q366" t="s">
        <v>507</v>
      </c>
    </row>
    <row r="367" spans="1:17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Q367" t="s">
        <v>509</v>
      </c>
    </row>
    <row r="368" spans="1:17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Q368" t="s">
        <v>510</v>
      </c>
    </row>
    <row r="369" spans="1:17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Q369" t="s">
        <v>511</v>
      </c>
    </row>
    <row r="370" spans="1:17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Q370" t="s">
        <v>512</v>
      </c>
    </row>
    <row r="371" spans="1:17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Q371" t="s">
        <v>513</v>
      </c>
    </row>
    <row r="372" spans="1:17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Q372" t="s">
        <v>514</v>
      </c>
    </row>
    <row r="373" spans="1:17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Q373" t="s">
        <v>515</v>
      </c>
    </row>
    <row r="374" spans="1:17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Q374" t="s">
        <v>516</v>
      </c>
    </row>
    <row r="375" spans="1:17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Q375" t="s">
        <v>518</v>
      </c>
    </row>
    <row r="376" spans="1:17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Q376" t="s">
        <v>519</v>
      </c>
    </row>
    <row r="377" spans="1:17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Q377" t="s">
        <v>520</v>
      </c>
    </row>
    <row r="378" spans="1:17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Q378" t="s">
        <v>521</v>
      </c>
    </row>
    <row r="379" spans="1:17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Q379" t="s">
        <v>522</v>
      </c>
    </row>
    <row r="380" spans="1:17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Q380" t="s">
        <v>523</v>
      </c>
    </row>
    <row r="381" spans="1:17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Q381" t="s">
        <v>524</v>
      </c>
    </row>
    <row r="382" spans="1:17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Q382" t="s">
        <v>525</v>
      </c>
    </row>
    <row r="383" spans="1:17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Q383" t="s">
        <v>526</v>
      </c>
    </row>
    <row r="384" spans="1:17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Q384" t="s">
        <v>527</v>
      </c>
    </row>
    <row r="385" spans="1:17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Q385" t="s">
        <v>528</v>
      </c>
    </row>
    <row r="386" spans="1:17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Q386" t="s">
        <v>529</v>
      </c>
    </row>
    <row r="387" spans="1:17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Q387" t="s">
        <v>530</v>
      </c>
    </row>
    <row r="388" spans="1:17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Q388" t="s">
        <v>531</v>
      </c>
    </row>
    <row r="389" spans="1:17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Q389" t="s">
        <v>532</v>
      </c>
    </row>
    <row r="390" spans="1:17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Q390" t="s">
        <v>533</v>
      </c>
    </row>
    <row r="391" spans="1:17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Q391" t="s">
        <v>534</v>
      </c>
    </row>
    <row r="392" spans="1:17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Q392" t="s">
        <v>535</v>
      </c>
    </row>
    <row r="393" spans="1:17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Q393" t="s">
        <v>536</v>
      </c>
    </row>
    <row r="394" spans="1:17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Q394" t="s">
        <v>537</v>
      </c>
    </row>
    <row r="395" spans="1:17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Q395" t="s">
        <v>538</v>
      </c>
    </row>
    <row r="396" spans="1:17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Q396" t="s">
        <v>539</v>
      </c>
    </row>
    <row r="397" spans="1:17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Q397" t="s">
        <v>540</v>
      </c>
    </row>
    <row r="398" spans="1:17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Q398" t="s">
        <v>541</v>
      </c>
    </row>
    <row r="399" spans="1:17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Q399" t="s">
        <v>542</v>
      </c>
    </row>
    <row r="400" spans="1:17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Q400" t="s">
        <v>543</v>
      </c>
    </row>
    <row r="401" spans="1:17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Q401" t="s">
        <v>544</v>
      </c>
    </row>
    <row r="402" spans="1:17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Q402" t="s">
        <v>545</v>
      </c>
    </row>
    <row r="403" spans="1:17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Q403" t="s">
        <v>546</v>
      </c>
    </row>
    <row r="404" spans="1:17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Q404" t="s">
        <v>547</v>
      </c>
    </row>
    <row r="405" spans="1:17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Q405" t="s">
        <v>548</v>
      </c>
    </row>
    <row r="406" spans="1:17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Q406" t="s">
        <v>549</v>
      </c>
    </row>
    <row r="407" spans="1:17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Q407" t="s">
        <v>550</v>
      </c>
    </row>
    <row r="408" spans="1:17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Q408" t="s">
        <v>551</v>
      </c>
    </row>
    <row r="409" spans="1:17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Q409" t="s">
        <v>552</v>
      </c>
    </row>
    <row r="410" spans="1:17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Q410" t="s">
        <v>553</v>
      </c>
    </row>
    <row r="411" spans="1:17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Q411" t="s">
        <v>555</v>
      </c>
    </row>
    <row r="412" spans="1:17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Q412" t="s">
        <v>556</v>
      </c>
    </row>
    <row r="413" spans="1:17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Q413" t="s">
        <v>557</v>
      </c>
    </row>
    <row r="414" spans="1:17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Q414" t="s">
        <v>558</v>
      </c>
    </row>
    <row r="415" spans="1:17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Q415" t="s">
        <v>559</v>
      </c>
    </row>
    <row r="416" spans="1:17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Q416" t="s">
        <v>560</v>
      </c>
    </row>
    <row r="417" spans="1:17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Q417" t="s">
        <v>561</v>
      </c>
    </row>
    <row r="418" spans="1:17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Q418" t="s">
        <v>563</v>
      </c>
    </row>
    <row r="419" spans="1:17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Q419" t="s">
        <v>564</v>
      </c>
    </row>
    <row r="420" spans="1:17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Q420" t="s">
        <v>565</v>
      </c>
    </row>
    <row r="421" spans="1:17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Q421" t="s">
        <v>566</v>
      </c>
    </row>
    <row r="422" spans="1:17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Q422" t="s">
        <v>567</v>
      </c>
    </row>
    <row r="423" spans="1:17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Q423" t="s">
        <v>568</v>
      </c>
    </row>
    <row r="424" spans="1:17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Q424" t="s">
        <v>569</v>
      </c>
    </row>
    <row r="425" spans="1:17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Q425" t="s">
        <v>570</v>
      </c>
    </row>
    <row r="426" spans="1:17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Q426" t="s">
        <v>571</v>
      </c>
    </row>
    <row r="427" spans="1:17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Q427" t="s">
        <v>572</v>
      </c>
    </row>
    <row r="428" spans="1:17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Q428" t="s">
        <v>573</v>
      </c>
    </row>
    <row r="429" spans="1:17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Q429" t="s">
        <v>574</v>
      </c>
    </row>
    <row r="430" spans="1:17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Q430" t="s">
        <v>575</v>
      </c>
    </row>
    <row r="431" spans="1:17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7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Data Summary</vt:lpstr>
      <vt:lpstr>Forecast_sheet</vt:lpstr>
      <vt:lpstr>P&amp;L Statement Dashboard</vt:lpstr>
      <vt:lpstr>analyze-nyse-data-original</vt:lpstr>
      <vt:lpstr>CoGS</vt:lpstr>
      <vt:lpstr>GICS</vt:lpstr>
      <vt:lpstr>GICS_Sub_Ind</vt:lpstr>
      <vt:lpstr>linked</vt:lpstr>
      <vt:lpstr>Other_Operations</vt:lpstr>
      <vt:lpstr>RD</vt:lpstr>
      <vt:lpstr>SGA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Soro</dc:creator>
  <cp:lastModifiedBy>user</cp:lastModifiedBy>
  <dcterms:created xsi:type="dcterms:W3CDTF">2020-10-29T02:27:30Z</dcterms:created>
  <dcterms:modified xsi:type="dcterms:W3CDTF">2022-01-30T15:50:58Z</dcterms:modified>
</cp:coreProperties>
</file>