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ocuments\WSU Classes\ME7060_Reliability\Class Project\Wing Model\WING_WIRE_MODEL\"/>
    </mc:Choice>
  </mc:AlternateContent>
  <bookViews>
    <workbookView minimized="1" xWindow="0" yWindow="0" windowWidth="21570" windowHeight="9405" activeTab="1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3" l="1"/>
  <c r="D32" i="3"/>
  <c r="N15" i="3" l="1"/>
  <c r="P3" i="3"/>
  <c r="Q17" i="3" s="1"/>
  <c r="P4" i="3"/>
  <c r="Q20" i="3" s="1"/>
  <c r="P5" i="3"/>
  <c r="Q21" i="3" s="1"/>
  <c r="P6" i="3"/>
  <c r="Q24" i="3" s="1"/>
  <c r="P7" i="3"/>
  <c r="Q25" i="3" s="1"/>
  <c r="P8" i="3"/>
  <c r="Q28" i="3" s="1"/>
  <c r="P9" i="3"/>
  <c r="Q30" i="3" s="1"/>
  <c r="P10" i="3"/>
  <c r="Q32" i="3" s="1"/>
  <c r="P2" i="3"/>
  <c r="C37" i="3"/>
  <c r="D4" i="3"/>
  <c r="D5" i="3"/>
  <c r="D6" i="3" s="1"/>
  <c r="D7" i="3" s="1"/>
  <c r="D8" i="3" s="1"/>
  <c r="D9" i="3" s="1"/>
  <c r="D3" i="3"/>
  <c r="B3" i="3"/>
  <c r="D17" i="3" s="1"/>
  <c r="D16" i="3"/>
  <c r="D15" i="3"/>
  <c r="D4" i="1"/>
  <c r="D3" i="1"/>
  <c r="D17" i="1"/>
  <c r="D18" i="1"/>
  <c r="D16" i="1"/>
  <c r="D14" i="1"/>
  <c r="D15" i="1"/>
  <c r="D13" i="1"/>
  <c r="D10" i="1"/>
  <c r="D11" i="1"/>
  <c r="D12" i="1"/>
  <c r="D9" i="1"/>
  <c r="N31" i="1"/>
  <c r="O27" i="1"/>
  <c r="N22" i="1"/>
  <c r="N19" i="1"/>
  <c r="P17" i="1"/>
  <c r="N14" i="1"/>
  <c r="N11" i="1"/>
  <c r="P9" i="1"/>
  <c r="N7" i="1"/>
  <c r="O2" i="1"/>
  <c r="Q22" i="3" l="1"/>
  <c r="Q31" i="3"/>
  <c r="Q18" i="3"/>
  <c r="Q23" i="3"/>
  <c r="Q16" i="3"/>
  <c r="Q29" i="3"/>
  <c r="Q26" i="3"/>
  <c r="Q19" i="3"/>
  <c r="Q27" i="3"/>
  <c r="D18" i="3"/>
  <c r="B4" i="3"/>
  <c r="D19" i="3" s="1"/>
  <c r="C20" i="1"/>
  <c r="C21" i="1" s="1"/>
  <c r="C23" i="1" s="1"/>
  <c r="Q34" i="3" l="1"/>
  <c r="B5" i="3"/>
  <c r="B6" i="3" s="1"/>
  <c r="B7" i="3" s="1"/>
  <c r="B8" i="3" s="1"/>
  <c r="B9" i="3" s="1"/>
  <c r="B10" i="3" s="1"/>
  <c r="D20" i="3"/>
  <c r="Q35" i="3" l="1"/>
  <c r="Q37" i="3"/>
  <c r="D31" i="3"/>
  <c r="D23" i="3"/>
  <c r="D21" i="3"/>
  <c r="D24" i="3"/>
  <c r="D22" i="3"/>
  <c r="D25" i="3"/>
  <c r="D26" i="3"/>
  <c r="D28" i="3" l="1"/>
  <c r="D27" i="3"/>
  <c r="D30" i="3" l="1"/>
  <c r="D29" i="3"/>
  <c r="C34" i="3" l="1"/>
  <c r="C35" i="3" s="1"/>
</calcChain>
</file>

<file path=xl/sharedStrings.xml><?xml version="1.0" encoding="utf-8"?>
<sst xmlns="http://schemas.openxmlformats.org/spreadsheetml/2006/main" count="49" uniqueCount="23">
  <si>
    <t>BEAM #1</t>
  </si>
  <si>
    <t>BEAM #2</t>
  </si>
  <si>
    <t>BEAM #3</t>
  </si>
  <si>
    <t>X-SEC DIMS</t>
  </si>
  <si>
    <t>MM</t>
  </si>
  <si>
    <t>BEAM ID</t>
  </si>
  <si>
    <t>LENGTH</t>
  </si>
  <si>
    <t>OCCURRENCE</t>
  </si>
  <si>
    <t>DENSITY</t>
  </si>
  <si>
    <t>KG/MM3</t>
  </si>
  <si>
    <t>VOLUME</t>
  </si>
  <si>
    <t>MODEL VOL</t>
  </si>
  <si>
    <t>MODEL MASS</t>
  </si>
  <si>
    <t>MM^3</t>
  </si>
  <si>
    <t>KG</t>
  </si>
  <si>
    <t>MODEL MASS WT RIGID</t>
  </si>
  <si>
    <t>BEAM #4</t>
  </si>
  <si>
    <t>BEAM #5</t>
  </si>
  <si>
    <t>BEAM #6</t>
  </si>
  <si>
    <t>BEAM #7</t>
  </si>
  <si>
    <t>BEAM #8</t>
  </si>
  <si>
    <t>BEAM #9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</si>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</sst>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9525</xdr:rowOff>
    </xdr:from>
    <xdr:to>
      <xdr:col>13</xdr:col>
      <xdr:colOff>0</xdr:colOff>
      <xdr:row>3</xdr:row>
      <xdr:rowOff>9525</xdr:rowOff>
    </xdr:to>
    <xdr:cxnSp macro="">
      <xdr:nvCxnSpPr>
        <xdr:cNvPr id="3" name="Straight Connector 2"/>
        <xdr:cNvCxnSpPr/>
      </xdr:nvCxnSpPr>
      <xdr:spPr>
        <a:xfrm>
          <a:off x="5486400" y="390525"/>
          <a:ext cx="243840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29</xdr:row>
      <xdr:rowOff>0</xdr:rowOff>
    </xdr:from>
    <xdr:to>
      <xdr:col>11</xdr:col>
      <xdr:colOff>600075</xdr:colOff>
      <xdr:row>29</xdr:row>
      <xdr:rowOff>0</xdr:rowOff>
    </xdr:to>
    <xdr:cxnSp macro="">
      <xdr:nvCxnSpPr>
        <xdr:cNvPr id="6" name="Straight Connector 5"/>
        <xdr:cNvCxnSpPr/>
      </xdr:nvCxnSpPr>
      <xdr:spPr>
        <a:xfrm>
          <a:off x="6086475" y="5334000"/>
          <a:ext cx="121920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19051</xdr:rowOff>
    </xdr:from>
    <xdr:to>
      <xdr:col>10</xdr:col>
      <xdr:colOff>0</xdr:colOff>
      <xdr:row>28</xdr:row>
      <xdr:rowOff>171450</xdr:rowOff>
    </xdr:to>
    <xdr:cxnSp macro="">
      <xdr:nvCxnSpPr>
        <xdr:cNvPr id="8" name="Straight Connector 7"/>
        <xdr:cNvCxnSpPr/>
      </xdr:nvCxnSpPr>
      <xdr:spPr>
        <a:xfrm flipH="1" flipV="1">
          <a:off x="5486400" y="400051"/>
          <a:ext cx="609600" cy="491489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3</xdr:row>
      <xdr:rowOff>19052</xdr:rowOff>
    </xdr:from>
    <xdr:to>
      <xdr:col>12</xdr:col>
      <xdr:colOff>600075</xdr:colOff>
      <xdr:row>29</xdr:row>
      <xdr:rowOff>0</xdr:rowOff>
    </xdr:to>
    <xdr:cxnSp macro="">
      <xdr:nvCxnSpPr>
        <xdr:cNvPr id="11" name="Straight Connector 10"/>
        <xdr:cNvCxnSpPr/>
      </xdr:nvCxnSpPr>
      <xdr:spPr>
        <a:xfrm flipV="1">
          <a:off x="7305675" y="400052"/>
          <a:ext cx="609600" cy="4933948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28575</xdr:rowOff>
    </xdr:from>
    <xdr:to>
      <xdr:col>11</xdr:col>
      <xdr:colOff>1</xdr:colOff>
      <xdr:row>29</xdr:row>
      <xdr:rowOff>0</xdr:rowOff>
    </xdr:to>
    <xdr:cxnSp macro="">
      <xdr:nvCxnSpPr>
        <xdr:cNvPr id="13" name="Straight Connector 12"/>
        <xdr:cNvCxnSpPr/>
      </xdr:nvCxnSpPr>
      <xdr:spPr>
        <a:xfrm flipH="1">
          <a:off x="6705600" y="409575"/>
          <a:ext cx="1" cy="49244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12</xdr:row>
      <xdr:rowOff>9525</xdr:rowOff>
    </xdr:from>
    <xdr:to>
      <xdr:col>12</xdr:col>
      <xdr:colOff>400050</xdr:colOff>
      <xdr:row>12</xdr:row>
      <xdr:rowOff>9525</xdr:rowOff>
    </xdr:to>
    <xdr:cxnSp macro="">
      <xdr:nvCxnSpPr>
        <xdr:cNvPr id="16" name="Straight Connector 15"/>
        <xdr:cNvCxnSpPr/>
      </xdr:nvCxnSpPr>
      <xdr:spPr>
        <a:xfrm>
          <a:off x="5715000" y="2105025"/>
          <a:ext cx="200025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20</xdr:row>
      <xdr:rowOff>9525</xdr:rowOff>
    </xdr:from>
    <xdr:to>
      <xdr:col>12</xdr:col>
      <xdr:colOff>209550</xdr:colOff>
      <xdr:row>20</xdr:row>
      <xdr:rowOff>9525</xdr:rowOff>
    </xdr:to>
    <xdr:cxnSp macro="">
      <xdr:nvCxnSpPr>
        <xdr:cNvPr id="17" name="Straight Connector 16"/>
        <xdr:cNvCxnSpPr/>
      </xdr:nvCxnSpPr>
      <xdr:spPr>
        <a:xfrm>
          <a:off x="5895975" y="3629025"/>
          <a:ext cx="1628775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5</xdr:row>
      <xdr:rowOff>66675</xdr:rowOff>
    </xdr:from>
    <xdr:to>
      <xdr:col>8</xdr:col>
      <xdr:colOff>95250</xdr:colOff>
      <xdr:row>6</xdr:row>
      <xdr:rowOff>76200</xdr:rowOff>
    </xdr:to>
    <xdr:sp macro="" textlink="">
      <xdr:nvSpPr>
        <xdr:cNvPr id="20" name="Line Callout 1 19"/>
        <xdr:cNvSpPr/>
      </xdr:nvSpPr>
      <xdr:spPr>
        <a:xfrm>
          <a:off x="4267200" y="828675"/>
          <a:ext cx="828675" cy="200025"/>
        </a:xfrm>
        <a:prstGeom prst="borderCallout1">
          <a:avLst>
            <a:gd name="adj1" fmla="val 56845"/>
            <a:gd name="adj2" fmla="val 99713"/>
            <a:gd name="adj3" fmla="val 164881"/>
            <a:gd name="adj4" fmla="val 169713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593.05MM</a:t>
          </a:r>
        </a:p>
      </xdr:txBody>
    </xdr:sp>
    <xdr:clientData/>
  </xdr:twoCellAnchor>
  <xdr:twoCellAnchor>
    <xdr:from>
      <xdr:col>7</xdr:col>
      <xdr:colOff>114300</xdr:colOff>
      <xdr:row>14</xdr:row>
      <xdr:rowOff>47625</xdr:rowOff>
    </xdr:from>
    <xdr:to>
      <xdr:col>8</xdr:col>
      <xdr:colOff>333375</xdr:colOff>
      <xdr:row>15</xdr:row>
      <xdr:rowOff>57150</xdr:rowOff>
    </xdr:to>
    <xdr:sp macro="" textlink="">
      <xdr:nvSpPr>
        <xdr:cNvPr id="21" name="Line Callout 1 20"/>
        <xdr:cNvSpPr/>
      </xdr:nvSpPr>
      <xdr:spPr>
        <a:xfrm>
          <a:off x="4505325" y="2714625"/>
          <a:ext cx="828675" cy="200025"/>
        </a:xfrm>
        <a:prstGeom prst="borderCallout1">
          <a:avLst>
            <a:gd name="adj1" fmla="val 56845"/>
            <a:gd name="adj2" fmla="val 99713"/>
            <a:gd name="adj3" fmla="val 164881"/>
            <a:gd name="adj4" fmla="val 169713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593.05MM</a:t>
          </a:r>
        </a:p>
      </xdr:txBody>
    </xdr:sp>
    <xdr:clientData/>
  </xdr:twoCellAnchor>
  <xdr:twoCellAnchor>
    <xdr:from>
      <xdr:col>8</xdr:col>
      <xdr:colOff>19050</xdr:colOff>
      <xdr:row>25</xdr:row>
      <xdr:rowOff>9525</xdr:rowOff>
    </xdr:from>
    <xdr:to>
      <xdr:col>9</xdr:col>
      <xdr:colOff>238125</xdr:colOff>
      <xdr:row>26</xdr:row>
      <xdr:rowOff>19050</xdr:rowOff>
    </xdr:to>
    <xdr:sp macro="" textlink="">
      <xdr:nvSpPr>
        <xdr:cNvPr id="22" name="Line Callout 1 21"/>
        <xdr:cNvSpPr/>
      </xdr:nvSpPr>
      <xdr:spPr>
        <a:xfrm>
          <a:off x="5267325" y="4772025"/>
          <a:ext cx="828675" cy="200025"/>
        </a:xfrm>
        <a:prstGeom prst="borderCallout1">
          <a:avLst>
            <a:gd name="adj1" fmla="val 56845"/>
            <a:gd name="adj2" fmla="val 99713"/>
            <a:gd name="adj3" fmla="val 98214"/>
            <a:gd name="adj4" fmla="val 139828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593.05MM</a:t>
          </a:r>
        </a:p>
      </xdr:txBody>
    </xdr:sp>
    <xdr:clientData/>
  </xdr:twoCellAnchor>
  <xdr:twoCellAnchor>
    <xdr:from>
      <xdr:col>7</xdr:col>
      <xdr:colOff>438150</xdr:colOff>
      <xdr:row>1</xdr:row>
      <xdr:rowOff>66675</xdr:rowOff>
    </xdr:from>
    <xdr:to>
      <xdr:col>9</xdr:col>
      <xdr:colOff>47625</xdr:colOff>
      <xdr:row>2</xdr:row>
      <xdr:rowOff>76200</xdr:rowOff>
    </xdr:to>
    <xdr:sp macro="" textlink="">
      <xdr:nvSpPr>
        <xdr:cNvPr id="23" name="Line Callout 1 22"/>
        <xdr:cNvSpPr/>
      </xdr:nvSpPr>
      <xdr:spPr>
        <a:xfrm>
          <a:off x="4829175" y="257175"/>
          <a:ext cx="828675" cy="200025"/>
        </a:xfrm>
        <a:prstGeom prst="borderCallout1">
          <a:avLst>
            <a:gd name="adj1" fmla="val 56845"/>
            <a:gd name="adj2" fmla="val 99713"/>
            <a:gd name="adj3" fmla="val 164881"/>
            <a:gd name="adj4" fmla="val 169713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142.97MM</a:t>
          </a:r>
        </a:p>
      </xdr:txBody>
    </xdr:sp>
    <xdr:clientData/>
  </xdr:twoCellAnchor>
  <xdr:twoCellAnchor>
    <xdr:from>
      <xdr:col>9</xdr:col>
      <xdr:colOff>133350</xdr:colOff>
      <xdr:row>4</xdr:row>
      <xdr:rowOff>47625</xdr:rowOff>
    </xdr:from>
    <xdr:to>
      <xdr:col>10</xdr:col>
      <xdr:colOff>352425</xdr:colOff>
      <xdr:row>5</xdr:row>
      <xdr:rowOff>57150</xdr:rowOff>
    </xdr:to>
    <xdr:sp macro="" textlink="">
      <xdr:nvSpPr>
        <xdr:cNvPr id="24" name="Line Callout 1 23"/>
        <xdr:cNvSpPr/>
      </xdr:nvSpPr>
      <xdr:spPr>
        <a:xfrm>
          <a:off x="5743575" y="809625"/>
          <a:ext cx="828675" cy="200025"/>
        </a:xfrm>
        <a:prstGeom prst="borderCallout1">
          <a:avLst>
            <a:gd name="adj1" fmla="val 56845"/>
            <a:gd name="adj2" fmla="val 99713"/>
            <a:gd name="adj3" fmla="val 169643"/>
            <a:gd name="adj4" fmla="val 130633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592.67MM</a:t>
          </a:r>
        </a:p>
      </xdr:txBody>
    </xdr:sp>
    <xdr:clientData/>
  </xdr:twoCellAnchor>
  <xdr:twoCellAnchor>
    <xdr:from>
      <xdr:col>9</xdr:col>
      <xdr:colOff>314325</xdr:colOff>
      <xdr:row>12</xdr:row>
      <xdr:rowOff>104775</xdr:rowOff>
    </xdr:from>
    <xdr:to>
      <xdr:col>10</xdr:col>
      <xdr:colOff>533400</xdr:colOff>
      <xdr:row>13</xdr:row>
      <xdr:rowOff>114300</xdr:rowOff>
    </xdr:to>
    <xdr:sp macro="" textlink="">
      <xdr:nvSpPr>
        <xdr:cNvPr id="25" name="Line Callout 1 24"/>
        <xdr:cNvSpPr/>
      </xdr:nvSpPr>
      <xdr:spPr>
        <a:xfrm>
          <a:off x="5924550" y="2390775"/>
          <a:ext cx="828675" cy="200025"/>
        </a:xfrm>
        <a:prstGeom prst="borderCallout1">
          <a:avLst>
            <a:gd name="adj1" fmla="val 56845"/>
            <a:gd name="adj2" fmla="val 99713"/>
            <a:gd name="adj3" fmla="val 98214"/>
            <a:gd name="adj4" fmla="val 109943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592.67MM</a:t>
          </a:r>
        </a:p>
      </xdr:txBody>
    </xdr:sp>
    <xdr:clientData/>
  </xdr:twoCellAnchor>
  <xdr:twoCellAnchor>
    <xdr:from>
      <xdr:col>7</xdr:col>
      <xdr:colOff>266700</xdr:colOff>
      <xdr:row>21</xdr:row>
      <xdr:rowOff>114300</xdr:rowOff>
    </xdr:from>
    <xdr:to>
      <xdr:col>8</xdr:col>
      <xdr:colOff>485775</xdr:colOff>
      <xdr:row>22</xdr:row>
      <xdr:rowOff>123825</xdr:rowOff>
    </xdr:to>
    <xdr:sp macro="" textlink="">
      <xdr:nvSpPr>
        <xdr:cNvPr id="26" name="Line Callout 1 25"/>
        <xdr:cNvSpPr/>
      </xdr:nvSpPr>
      <xdr:spPr>
        <a:xfrm>
          <a:off x="4905375" y="4114800"/>
          <a:ext cx="828675" cy="200025"/>
        </a:xfrm>
        <a:prstGeom prst="borderCallout1">
          <a:avLst>
            <a:gd name="adj1" fmla="val 56845"/>
            <a:gd name="adj2" fmla="val 99713"/>
            <a:gd name="adj3" fmla="val 107738"/>
            <a:gd name="adj4" fmla="val 258219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592.67MM</a:t>
          </a:r>
        </a:p>
      </xdr:txBody>
    </xdr:sp>
    <xdr:clientData/>
  </xdr:twoCellAnchor>
  <xdr:twoCellAnchor>
    <xdr:from>
      <xdr:col>7</xdr:col>
      <xdr:colOff>114300</xdr:colOff>
      <xdr:row>9</xdr:row>
      <xdr:rowOff>85725</xdr:rowOff>
    </xdr:from>
    <xdr:to>
      <xdr:col>8</xdr:col>
      <xdr:colOff>333375</xdr:colOff>
      <xdr:row>10</xdr:row>
      <xdr:rowOff>95250</xdr:rowOff>
    </xdr:to>
    <xdr:sp macro="" textlink="">
      <xdr:nvSpPr>
        <xdr:cNvPr id="27" name="Line Callout 1 26"/>
        <xdr:cNvSpPr/>
      </xdr:nvSpPr>
      <xdr:spPr>
        <a:xfrm>
          <a:off x="4505325" y="1800225"/>
          <a:ext cx="828675" cy="200025"/>
        </a:xfrm>
        <a:prstGeom prst="borderCallout1">
          <a:avLst>
            <a:gd name="adj1" fmla="val 56845"/>
            <a:gd name="adj2" fmla="val 99713"/>
            <a:gd name="adj3" fmla="val 241071"/>
            <a:gd name="adj4" fmla="val 207644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121.77MM</a:t>
          </a:r>
        </a:p>
      </xdr:txBody>
    </xdr:sp>
    <xdr:clientData/>
  </xdr:twoCellAnchor>
  <xdr:twoCellAnchor>
    <xdr:from>
      <xdr:col>7</xdr:col>
      <xdr:colOff>276225</xdr:colOff>
      <xdr:row>17</xdr:row>
      <xdr:rowOff>95250</xdr:rowOff>
    </xdr:from>
    <xdr:to>
      <xdr:col>8</xdr:col>
      <xdr:colOff>495300</xdr:colOff>
      <xdr:row>18</xdr:row>
      <xdr:rowOff>104775</xdr:rowOff>
    </xdr:to>
    <xdr:sp macro="" textlink="">
      <xdr:nvSpPr>
        <xdr:cNvPr id="28" name="Line Callout 1 27"/>
        <xdr:cNvSpPr/>
      </xdr:nvSpPr>
      <xdr:spPr>
        <a:xfrm>
          <a:off x="4667250" y="3333750"/>
          <a:ext cx="828675" cy="200025"/>
        </a:xfrm>
        <a:prstGeom prst="borderCallout1">
          <a:avLst>
            <a:gd name="adj1" fmla="val 56845"/>
            <a:gd name="adj2" fmla="val 99713"/>
            <a:gd name="adj3" fmla="val 241071"/>
            <a:gd name="adj4" fmla="val 207644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100.56MM</a:t>
          </a:r>
        </a:p>
      </xdr:txBody>
    </xdr:sp>
    <xdr:clientData/>
  </xdr:twoCellAnchor>
  <xdr:twoCellAnchor>
    <xdr:from>
      <xdr:col>7</xdr:col>
      <xdr:colOff>342900</xdr:colOff>
      <xdr:row>29</xdr:row>
      <xdr:rowOff>76200</xdr:rowOff>
    </xdr:from>
    <xdr:to>
      <xdr:col>8</xdr:col>
      <xdr:colOff>561975</xdr:colOff>
      <xdr:row>30</xdr:row>
      <xdr:rowOff>85725</xdr:rowOff>
    </xdr:to>
    <xdr:sp macro="" textlink="">
      <xdr:nvSpPr>
        <xdr:cNvPr id="29" name="Line Callout 1 28"/>
        <xdr:cNvSpPr/>
      </xdr:nvSpPr>
      <xdr:spPr>
        <a:xfrm>
          <a:off x="4733925" y="5600700"/>
          <a:ext cx="828675" cy="200025"/>
        </a:xfrm>
        <a:prstGeom prst="borderCallout1">
          <a:avLst>
            <a:gd name="adj1" fmla="val 56845"/>
            <a:gd name="adj2" fmla="val 99713"/>
            <a:gd name="adj3" fmla="val -35119"/>
            <a:gd name="adj4" fmla="val 21684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79.36MM</a:t>
          </a:r>
        </a:p>
      </xdr:txBody>
    </xdr:sp>
    <xdr:clientData/>
  </xdr:twoCellAnchor>
  <xdr:twoCellAnchor>
    <xdr:from>
      <xdr:col>7</xdr:col>
      <xdr:colOff>57150</xdr:colOff>
      <xdr:row>1</xdr:row>
      <xdr:rowOff>28575</xdr:rowOff>
    </xdr:from>
    <xdr:to>
      <xdr:col>7</xdr:col>
      <xdr:colOff>295276</xdr:colOff>
      <xdr:row>2</xdr:row>
      <xdr:rowOff>123825</xdr:rowOff>
    </xdr:to>
    <xdr:sp macro="" textlink="">
      <xdr:nvSpPr>
        <xdr:cNvPr id="30" name="Rectangle 29"/>
        <xdr:cNvSpPr/>
      </xdr:nvSpPr>
      <xdr:spPr>
        <a:xfrm>
          <a:off x="4448175" y="219075"/>
          <a:ext cx="238126" cy="285750"/>
        </a:xfrm>
        <a:prstGeom prst="rect">
          <a:avLst/>
        </a:prstGeom>
        <a:solidFill>
          <a:srgbClr val="00B05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457200</xdr:colOff>
      <xdr:row>5</xdr:row>
      <xdr:rowOff>123825</xdr:rowOff>
    </xdr:from>
    <xdr:to>
      <xdr:col>10</xdr:col>
      <xdr:colOff>85726</xdr:colOff>
      <xdr:row>7</xdr:row>
      <xdr:rowOff>28575</xdr:rowOff>
    </xdr:to>
    <xdr:sp macro="" textlink="">
      <xdr:nvSpPr>
        <xdr:cNvPr id="31" name="Rectangle 30"/>
        <xdr:cNvSpPr/>
      </xdr:nvSpPr>
      <xdr:spPr>
        <a:xfrm>
          <a:off x="6067425" y="1076325"/>
          <a:ext cx="238126" cy="285750"/>
        </a:xfrm>
        <a:prstGeom prst="rect">
          <a:avLst/>
        </a:prstGeom>
        <a:solidFill>
          <a:srgbClr val="00B05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6</xdr:col>
      <xdr:colOff>123825</xdr:colOff>
      <xdr:row>5</xdr:row>
      <xdr:rowOff>38100</xdr:rowOff>
    </xdr:from>
    <xdr:to>
      <xdr:col>6</xdr:col>
      <xdr:colOff>361951</xdr:colOff>
      <xdr:row>6</xdr:row>
      <xdr:rowOff>133350</xdr:rowOff>
    </xdr:to>
    <xdr:sp macro="" textlink="">
      <xdr:nvSpPr>
        <xdr:cNvPr id="32" name="Rectangle 31"/>
        <xdr:cNvSpPr/>
      </xdr:nvSpPr>
      <xdr:spPr>
        <a:xfrm>
          <a:off x="3905250" y="990600"/>
          <a:ext cx="238126" cy="285750"/>
        </a:xfrm>
        <a:prstGeom prst="rect">
          <a:avLst/>
        </a:prstGeom>
        <a:solidFill>
          <a:srgbClr val="00B05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6</xdr:col>
      <xdr:colOff>400050</xdr:colOff>
      <xdr:row>9</xdr:row>
      <xdr:rowOff>57150</xdr:rowOff>
    </xdr:from>
    <xdr:to>
      <xdr:col>7</xdr:col>
      <xdr:colOff>28576</xdr:colOff>
      <xdr:row>10</xdr:row>
      <xdr:rowOff>152400</xdr:rowOff>
    </xdr:to>
    <xdr:sp macro="" textlink="">
      <xdr:nvSpPr>
        <xdr:cNvPr id="33" name="Rectangle 32"/>
        <xdr:cNvSpPr/>
      </xdr:nvSpPr>
      <xdr:spPr>
        <a:xfrm>
          <a:off x="4181475" y="1771650"/>
          <a:ext cx="238126" cy="285750"/>
        </a:xfrm>
        <a:prstGeom prst="rect">
          <a:avLst/>
        </a:prstGeom>
        <a:solidFill>
          <a:srgbClr val="00B05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0</xdr:colOff>
      <xdr:row>13</xdr:row>
      <xdr:rowOff>161925</xdr:rowOff>
    </xdr:from>
    <xdr:to>
      <xdr:col>10</xdr:col>
      <xdr:colOff>238126</xdr:colOff>
      <xdr:row>15</xdr:row>
      <xdr:rowOff>66675</xdr:rowOff>
    </xdr:to>
    <xdr:sp macro="" textlink="">
      <xdr:nvSpPr>
        <xdr:cNvPr id="34" name="Rectangle 33"/>
        <xdr:cNvSpPr/>
      </xdr:nvSpPr>
      <xdr:spPr>
        <a:xfrm>
          <a:off x="6219825" y="2638425"/>
          <a:ext cx="238126" cy="285750"/>
        </a:xfrm>
        <a:prstGeom prst="rect">
          <a:avLst/>
        </a:prstGeom>
        <a:solidFill>
          <a:srgbClr val="FFC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6</xdr:col>
      <xdr:colOff>419100</xdr:colOff>
      <xdr:row>14</xdr:row>
      <xdr:rowOff>19050</xdr:rowOff>
    </xdr:from>
    <xdr:to>
      <xdr:col>7</xdr:col>
      <xdr:colOff>47626</xdr:colOff>
      <xdr:row>15</xdr:row>
      <xdr:rowOff>114300</xdr:rowOff>
    </xdr:to>
    <xdr:sp macro="" textlink="">
      <xdr:nvSpPr>
        <xdr:cNvPr id="35" name="Rectangle 34"/>
        <xdr:cNvSpPr/>
      </xdr:nvSpPr>
      <xdr:spPr>
        <a:xfrm>
          <a:off x="4200525" y="2686050"/>
          <a:ext cx="238126" cy="285750"/>
        </a:xfrm>
        <a:prstGeom prst="rect">
          <a:avLst/>
        </a:prstGeom>
        <a:solidFill>
          <a:srgbClr val="FFC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6</xdr:col>
      <xdr:colOff>552450</xdr:colOff>
      <xdr:row>17</xdr:row>
      <xdr:rowOff>57150</xdr:rowOff>
    </xdr:from>
    <xdr:to>
      <xdr:col>7</xdr:col>
      <xdr:colOff>180976</xdr:colOff>
      <xdr:row>18</xdr:row>
      <xdr:rowOff>152400</xdr:rowOff>
    </xdr:to>
    <xdr:sp macro="" textlink="">
      <xdr:nvSpPr>
        <xdr:cNvPr id="36" name="Rectangle 35"/>
        <xdr:cNvSpPr/>
      </xdr:nvSpPr>
      <xdr:spPr>
        <a:xfrm>
          <a:off x="4333875" y="3295650"/>
          <a:ext cx="238126" cy="285750"/>
        </a:xfrm>
        <a:prstGeom prst="rect">
          <a:avLst/>
        </a:prstGeom>
        <a:solidFill>
          <a:srgbClr val="FFC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6</xdr:col>
      <xdr:colOff>581025</xdr:colOff>
      <xdr:row>21</xdr:row>
      <xdr:rowOff>66675</xdr:rowOff>
    </xdr:from>
    <xdr:to>
      <xdr:col>7</xdr:col>
      <xdr:colOff>209551</xdr:colOff>
      <xdr:row>22</xdr:row>
      <xdr:rowOff>161925</xdr:rowOff>
    </xdr:to>
    <xdr:sp macro="" textlink="">
      <xdr:nvSpPr>
        <xdr:cNvPr id="37" name="Rectangle 36"/>
        <xdr:cNvSpPr/>
      </xdr:nvSpPr>
      <xdr:spPr>
        <a:xfrm>
          <a:off x="4610100" y="4076700"/>
          <a:ext cx="238126" cy="285750"/>
        </a:xfrm>
        <a:prstGeom prst="rect">
          <a:avLst/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7</xdr:col>
      <xdr:colOff>323850</xdr:colOff>
      <xdr:row>24</xdr:row>
      <xdr:rowOff>161925</xdr:rowOff>
    </xdr:from>
    <xdr:to>
      <xdr:col>7</xdr:col>
      <xdr:colOff>561976</xdr:colOff>
      <xdr:row>26</xdr:row>
      <xdr:rowOff>66675</xdr:rowOff>
    </xdr:to>
    <xdr:sp macro="" textlink="">
      <xdr:nvSpPr>
        <xdr:cNvPr id="38" name="Rectangle 37"/>
        <xdr:cNvSpPr/>
      </xdr:nvSpPr>
      <xdr:spPr>
        <a:xfrm>
          <a:off x="4714875" y="4733925"/>
          <a:ext cx="238126" cy="285750"/>
        </a:xfrm>
        <a:prstGeom prst="rect">
          <a:avLst/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6</xdr:col>
      <xdr:colOff>495300</xdr:colOff>
      <xdr:row>29</xdr:row>
      <xdr:rowOff>57150</xdr:rowOff>
    </xdr:from>
    <xdr:to>
      <xdr:col>7</xdr:col>
      <xdr:colOff>238126</xdr:colOff>
      <xdr:row>30</xdr:row>
      <xdr:rowOff>152400</xdr:rowOff>
    </xdr:to>
    <xdr:sp macro="" textlink="">
      <xdr:nvSpPr>
        <xdr:cNvPr id="39" name="Rectangle 38"/>
        <xdr:cNvSpPr/>
      </xdr:nvSpPr>
      <xdr:spPr>
        <a:xfrm>
          <a:off x="4276725" y="5581650"/>
          <a:ext cx="352426" cy="285750"/>
        </a:xfrm>
        <a:prstGeom prst="rect">
          <a:avLst/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12</xdr:col>
      <xdr:colOff>47625</xdr:colOff>
      <xdr:row>1</xdr:row>
      <xdr:rowOff>66675</xdr:rowOff>
    </xdr:from>
    <xdr:to>
      <xdr:col>13</xdr:col>
      <xdr:colOff>523875</xdr:colOff>
      <xdr:row>2</xdr:row>
      <xdr:rowOff>133350</xdr:rowOff>
    </xdr:to>
    <xdr:cxnSp macro="">
      <xdr:nvCxnSpPr>
        <xdr:cNvPr id="41" name="Straight Arrow Connector 40"/>
        <xdr:cNvCxnSpPr/>
      </xdr:nvCxnSpPr>
      <xdr:spPr>
        <a:xfrm flipH="1">
          <a:off x="7734300" y="257175"/>
          <a:ext cx="1085850" cy="25717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8</xdr:row>
      <xdr:rowOff>104776</xdr:rowOff>
    </xdr:from>
    <xdr:to>
      <xdr:col>14</xdr:col>
      <xdr:colOff>561975</xdr:colOff>
      <xdr:row>8</xdr:row>
      <xdr:rowOff>152400</xdr:rowOff>
    </xdr:to>
    <xdr:cxnSp macro="">
      <xdr:nvCxnSpPr>
        <xdr:cNvPr id="42" name="Straight Arrow Connector 41"/>
        <xdr:cNvCxnSpPr/>
      </xdr:nvCxnSpPr>
      <xdr:spPr>
        <a:xfrm flipH="1">
          <a:off x="8162925" y="1628776"/>
          <a:ext cx="1304925" cy="4762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10</xdr:row>
      <xdr:rowOff>114300</xdr:rowOff>
    </xdr:from>
    <xdr:to>
      <xdr:col>12</xdr:col>
      <xdr:colOff>581025</xdr:colOff>
      <xdr:row>11</xdr:row>
      <xdr:rowOff>133351</xdr:rowOff>
    </xdr:to>
    <xdr:cxnSp macro="">
      <xdr:nvCxnSpPr>
        <xdr:cNvPr id="44" name="Straight Arrow Connector 43"/>
        <xdr:cNvCxnSpPr/>
      </xdr:nvCxnSpPr>
      <xdr:spPr>
        <a:xfrm flipH="1">
          <a:off x="7572375" y="2019300"/>
          <a:ext cx="695325" cy="20955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314326</xdr:colOff>
      <xdr:row>16</xdr:row>
      <xdr:rowOff>104775</xdr:rowOff>
    </xdr:from>
    <xdr:to>
      <xdr:col>14</xdr:col>
      <xdr:colOff>571500</xdr:colOff>
      <xdr:row>16</xdr:row>
      <xdr:rowOff>171450</xdr:rowOff>
    </xdr:to>
    <xdr:cxnSp macro="">
      <xdr:nvCxnSpPr>
        <xdr:cNvPr id="46" name="Straight Arrow Connector 45"/>
        <xdr:cNvCxnSpPr/>
      </xdr:nvCxnSpPr>
      <xdr:spPr>
        <a:xfrm flipH="1">
          <a:off x="8001001" y="3200400"/>
          <a:ext cx="1476374" cy="6667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18</xdr:row>
      <xdr:rowOff>114300</xdr:rowOff>
    </xdr:from>
    <xdr:to>
      <xdr:col>12</xdr:col>
      <xdr:colOff>523877</xdr:colOff>
      <xdr:row>19</xdr:row>
      <xdr:rowOff>133350</xdr:rowOff>
    </xdr:to>
    <xdr:cxnSp macro="">
      <xdr:nvCxnSpPr>
        <xdr:cNvPr id="48" name="Straight Arrow Connector 47"/>
        <xdr:cNvCxnSpPr/>
      </xdr:nvCxnSpPr>
      <xdr:spPr>
        <a:xfrm flipH="1">
          <a:off x="7505700" y="3543300"/>
          <a:ext cx="704852" cy="2095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26</xdr:row>
      <xdr:rowOff>28575</xdr:rowOff>
    </xdr:from>
    <xdr:to>
      <xdr:col>13</xdr:col>
      <xdr:colOff>542928</xdr:colOff>
      <xdr:row>26</xdr:row>
      <xdr:rowOff>95250</xdr:rowOff>
    </xdr:to>
    <xdr:cxnSp macro="">
      <xdr:nvCxnSpPr>
        <xdr:cNvPr id="50" name="Straight Arrow Connector 49"/>
        <xdr:cNvCxnSpPr/>
      </xdr:nvCxnSpPr>
      <xdr:spPr>
        <a:xfrm flipH="1" flipV="1">
          <a:off x="7762875" y="4981575"/>
          <a:ext cx="1076328" cy="6667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29</xdr:row>
      <xdr:rowOff>9525</xdr:rowOff>
    </xdr:from>
    <xdr:to>
      <xdr:col>12</xdr:col>
      <xdr:colOff>600076</xdr:colOff>
      <xdr:row>30</xdr:row>
      <xdr:rowOff>114301</xdr:rowOff>
    </xdr:to>
    <xdr:cxnSp macro="">
      <xdr:nvCxnSpPr>
        <xdr:cNvPr id="52" name="Straight Arrow Connector 51"/>
        <xdr:cNvCxnSpPr/>
      </xdr:nvCxnSpPr>
      <xdr:spPr>
        <a:xfrm flipH="1" flipV="1">
          <a:off x="7467600" y="5600700"/>
          <a:ext cx="819151" cy="29527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6</xdr:row>
      <xdr:rowOff>114300</xdr:rowOff>
    </xdr:from>
    <xdr:to>
      <xdr:col>12</xdr:col>
      <xdr:colOff>590551</xdr:colOff>
      <xdr:row>7</xdr:row>
      <xdr:rowOff>133350</xdr:rowOff>
    </xdr:to>
    <xdr:cxnSp macro="">
      <xdr:nvCxnSpPr>
        <xdr:cNvPr id="55" name="Straight Arrow Connector 54"/>
        <xdr:cNvCxnSpPr/>
      </xdr:nvCxnSpPr>
      <xdr:spPr>
        <a:xfrm flipH="1">
          <a:off x="7134225" y="1257300"/>
          <a:ext cx="1143001" cy="2095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13</xdr:row>
      <xdr:rowOff>85725</xdr:rowOff>
    </xdr:from>
    <xdr:to>
      <xdr:col>12</xdr:col>
      <xdr:colOff>561976</xdr:colOff>
      <xdr:row>14</xdr:row>
      <xdr:rowOff>104775</xdr:rowOff>
    </xdr:to>
    <xdr:cxnSp macro="">
      <xdr:nvCxnSpPr>
        <xdr:cNvPr id="58" name="Straight Arrow Connector 57"/>
        <xdr:cNvCxnSpPr/>
      </xdr:nvCxnSpPr>
      <xdr:spPr>
        <a:xfrm flipH="1">
          <a:off x="7105650" y="2562225"/>
          <a:ext cx="1143001" cy="2095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21</xdr:row>
      <xdr:rowOff>95250</xdr:rowOff>
    </xdr:from>
    <xdr:to>
      <xdr:col>12</xdr:col>
      <xdr:colOff>561977</xdr:colOff>
      <xdr:row>23</xdr:row>
      <xdr:rowOff>95250</xdr:rowOff>
    </xdr:to>
    <xdr:cxnSp macro="">
      <xdr:nvCxnSpPr>
        <xdr:cNvPr id="60" name="Straight Arrow Connector 59"/>
        <xdr:cNvCxnSpPr/>
      </xdr:nvCxnSpPr>
      <xdr:spPr>
        <a:xfrm flipH="1">
          <a:off x="7115175" y="4095750"/>
          <a:ext cx="1133477" cy="3810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9525</xdr:rowOff>
    </xdr:from>
    <xdr:to>
      <xdr:col>13</xdr:col>
      <xdr:colOff>0</xdr:colOff>
      <xdr:row>3</xdr:row>
      <xdr:rowOff>9525</xdr:rowOff>
    </xdr:to>
    <xdr:cxnSp macro="">
      <xdr:nvCxnSpPr>
        <xdr:cNvPr id="2" name="Straight Connector 1"/>
        <xdr:cNvCxnSpPr/>
      </xdr:nvCxnSpPr>
      <xdr:spPr>
        <a:xfrm>
          <a:off x="6048375" y="590550"/>
          <a:ext cx="243840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29</xdr:row>
      <xdr:rowOff>0</xdr:rowOff>
    </xdr:from>
    <xdr:to>
      <xdr:col>11</xdr:col>
      <xdr:colOff>600075</xdr:colOff>
      <xdr:row>29</xdr:row>
      <xdr:rowOff>0</xdr:rowOff>
    </xdr:to>
    <xdr:cxnSp macro="">
      <xdr:nvCxnSpPr>
        <xdr:cNvPr id="3" name="Straight Connector 2"/>
        <xdr:cNvCxnSpPr/>
      </xdr:nvCxnSpPr>
      <xdr:spPr>
        <a:xfrm>
          <a:off x="6674908" y="5619750"/>
          <a:ext cx="1227667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19051</xdr:rowOff>
    </xdr:from>
    <xdr:to>
      <xdr:col>10</xdr:col>
      <xdr:colOff>0</xdr:colOff>
      <xdr:row>28</xdr:row>
      <xdr:rowOff>171450</xdr:rowOff>
    </xdr:to>
    <xdr:cxnSp macro="">
      <xdr:nvCxnSpPr>
        <xdr:cNvPr id="4" name="Straight Connector 3"/>
        <xdr:cNvCxnSpPr/>
      </xdr:nvCxnSpPr>
      <xdr:spPr>
        <a:xfrm flipH="1" flipV="1">
          <a:off x="6048375" y="600076"/>
          <a:ext cx="609600" cy="5000624"/>
        </a:xfrm>
        <a:prstGeom prst="line">
          <a:avLst/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3</xdr:row>
      <xdr:rowOff>19052</xdr:rowOff>
    </xdr:from>
    <xdr:to>
      <xdr:col>12</xdr:col>
      <xdr:colOff>600075</xdr:colOff>
      <xdr:row>29</xdr:row>
      <xdr:rowOff>0</xdr:rowOff>
    </xdr:to>
    <xdr:cxnSp macro="">
      <xdr:nvCxnSpPr>
        <xdr:cNvPr id="5" name="Straight Connector 4"/>
        <xdr:cNvCxnSpPr/>
      </xdr:nvCxnSpPr>
      <xdr:spPr>
        <a:xfrm flipV="1">
          <a:off x="7867650" y="600077"/>
          <a:ext cx="609600" cy="5019673"/>
        </a:xfrm>
        <a:prstGeom prst="line">
          <a:avLst/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28575</xdr:rowOff>
    </xdr:from>
    <xdr:to>
      <xdr:col>11</xdr:col>
      <xdr:colOff>1</xdr:colOff>
      <xdr:row>29</xdr:row>
      <xdr:rowOff>0</xdr:rowOff>
    </xdr:to>
    <xdr:cxnSp macro="">
      <xdr:nvCxnSpPr>
        <xdr:cNvPr id="6" name="Straight Connector 5"/>
        <xdr:cNvCxnSpPr/>
      </xdr:nvCxnSpPr>
      <xdr:spPr>
        <a:xfrm flipH="1">
          <a:off x="7267575" y="609600"/>
          <a:ext cx="1" cy="50101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12</xdr:row>
      <xdr:rowOff>9525</xdr:rowOff>
    </xdr:from>
    <xdr:to>
      <xdr:col>12</xdr:col>
      <xdr:colOff>400050</xdr:colOff>
      <xdr:row>12</xdr:row>
      <xdr:rowOff>9525</xdr:rowOff>
    </xdr:to>
    <xdr:cxnSp macro="">
      <xdr:nvCxnSpPr>
        <xdr:cNvPr id="7" name="Straight Connector 6"/>
        <xdr:cNvCxnSpPr/>
      </xdr:nvCxnSpPr>
      <xdr:spPr>
        <a:xfrm>
          <a:off x="6276975" y="2333625"/>
          <a:ext cx="2000250" cy="0"/>
        </a:xfrm>
        <a:prstGeom prst="line">
          <a:avLst/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20</xdr:row>
      <xdr:rowOff>9525</xdr:rowOff>
    </xdr:from>
    <xdr:to>
      <xdr:col>12</xdr:col>
      <xdr:colOff>209550</xdr:colOff>
      <xdr:row>20</xdr:row>
      <xdr:rowOff>9525</xdr:rowOff>
    </xdr:to>
    <xdr:cxnSp macro="">
      <xdr:nvCxnSpPr>
        <xdr:cNvPr id="8" name="Straight Connector 7"/>
        <xdr:cNvCxnSpPr/>
      </xdr:nvCxnSpPr>
      <xdr:spPr>
        <a:xfrm>
          <a:off x="6457950" y="3895725"/>
          <a:ext cx="1628775" cy="0"/>
        </a:xfrm>
        <a:prstGeom prst="line">
          <a:avLst/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464608</xdr:colOff>
      <xdr:row>3</xdr:row>
      <xdr:rowOff>24342</xdr:rowOff>
    </xdr:from>
    <xdr:to>
      <xdr:col>8</xdr:col>
      <xdr:colOff>74083</xdr:colOff>
      <xdr:row>4</xdr:row>
      <xdr:rowOff>33867</xdr:rowOff>
    </xdr:to>
    <xdr:sp macro="" textlink="">
      <xdr:nvSpPr>
        <xdr:cNvPr id="9" name="Line Callout 1 8"/>
        <xdr:cNvSpPr/>
      </xdr:nvSpPr>
      <xdr:spPr>
        <a:xfrm>
          <a:off x="4697941" y="606425"/>
          <a:ext cx="837142" cy="200025"/>
        </a:xfrm>
        <a:prstGeom prst="borderCallout1">
          <a:avLst>
            <a:gd name="adj1" fmla="val 56845"/>
            <a:gd name="adj2" fmla="val 99713"/>
            <a:gd name="adj3" fmla="val 164881"/>
            <a:gd name="adj4" fmla="val 169713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197.68MM</a:t>
          </a:r>
        </a:p>
      </xdr:txBody>
    </xdr:sp>
    <xdr:clientData/>
  </xdr:twoCellAnchor>
  <xdr:twoCellAnchor>
    <xdr:from>
      <xdr:col>8</xdr:col>
      <xdr:colOff>429684</xdr:colOff>
      <xdr:row>0</xdr:row>
      <xdr:rowOff>164041</xdr:rowOff>
    </xdr:from>
    <xdr:to>
      <xdr:col>10</xdr:col>
      <xdr:colOff>34926</xdr:colOff>
      <xdr:row>1</xdr:row>
      <xdr:rowOff>173566</xdr:rowOff>
    </xdr:to>
    <xdr:sp macro="" textlink="">
      <xdr:nvSpPr>
        <xdr:cNvPr id="13" name="Line Callout 1 12"/>
        <xdr:cNvSpPr/>
      </xdr:nvSpPr>
      <xdr:spPr>
        <a:xfrm>
          <a:off x="5890684" y="164041"/>
          <a:ext cx="832909" cy="200025"/>
        </a:xfrm>
        <a:prstGeom prst="borderCallout1">
          <a:avLst>
            <a:gd name="adj1" fmla="val 56845"/>
            <a:gd name="adj2" fmla="val 99713"/>
            <a:gd name="adj3" fmla="val 301918"/>
            <a:gd name="adj4" fmla="val 170023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197.56MM</a:t>
          </a:r>
        </a:p>
      </xdr:txBody>
    </xdr:sp>
    <xdr:clientData/>
  </xdr:twoCellAnchor>
  <xdr:twoCellAnchor>
    <xdr:from>
      <xdr:col>8</xdr:col>
      <xdr:colOff>120651</xdr:colOff>
      <xdr:row>0</xdr:row>
      <xdr:rowOff>113242</xdr:rowOff>
    </xdr:from>
    <xdr:to>
      <xdr:col>8</xdr:col>
      <xdr:colOff>358777</xdr:colOff>
      <xdr:row>2</xdr:row>
      <xdr:rowOff>17992</xdr:rowOff>
    </xdr:to>
    <xdr:sp macro="" textlink="">
      <xdr:nvSpPr>
        <xdr:cNvPr id="19" name="Rectangle 18"/>
        <xdr:cNvSpPr/>
      </xdr:nvSpPr>
      <xdr:spPr>
        <a:xfrm>
          <a:off x="5581651" y="113242"/>
          <a:ext cx="238126" cy="296333"/>
        </a:xfrm>
        <a:prstGeom prst="rect">
          <a:avLst/>
        </a:prstGeom>
        <a:solidFill>
          <a:srgbClr val="00B05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6</xdr:col>
      <xdr:colOff>171451</xdr:colOff>
      <xdr:row>2</xdr:row>
      <xdr:rowOff>166159</xdr:rowOff>
    </xdr:from>
    <xdr:to>
      <xdr:col>6</xdr:col>
      <xdr:colOff>413811</xdr:colOff>
      <xdr:row>4</xdr:row>
      <xdr:rowOff>81493</xdr:rowOff>
    </xdr:to>
    <xdr:sp macro="" textlink="">
      <xdr:nvSpPr>
        <xdr:cNvPr id="20" name="Rectangle 19"/>
        <xdr:cNvSpPr/>
      </xdr:nvSpPr>
      <xdr:spPr>
        <a:xfrm>
          <a:off x="4404784" y="557742"/>
          <a:ext cx="242360" cy="296334"/>
        </a:xfrm>
        <a:prstGeom prst="rect">
          <a:avLst/>
        </a:prstGeom>
        <a:solidFill>
          <a:srgbClr val="00B05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261407</xdr:colOff>
      <xdr:row>6</xdr:row>
      <xdr:rowOff>133350</xdr:rowOff>
    </xdr:from>
    <xdr:to>
      <xdr:col>10</xdr:col>
      <xdr:colOff>499533</xdr:colOff>
      <xdr:row>8</xdr:row>
      <xdr:rowOff>27516</xdr:rowOff>
    </xdr:to>
    <xdr:sp macro="" textlink="">
      <xdr:nvSpPr>
        <xdr:cNvPr id="21" name="Rectangle 20"/>
        <xdr:cNvSpPr/>
      </xdr:nvSpPr>
      <xdr:spPr>
        <a:xfrm>
          <a:off x="6950074" y="1286933"/>
          <a:ext cx="238126" cy="285750"/>
        </a:xfrm>
        <a:prstGeom prst="rect">
          <a:avLst/>
        </a:prstGeom>
        <a:solidFill>
          <a:srgbClr val="FFC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347132</xdr:colOff>
      <xdr:row>6</xdr:row>
      <xdr:rowOff>184150</xdr:rowOff>
    </xdr:from>
    <xdr:to>
      <xdr:col>8</xdr:col>
      <xdr:colOff>589492</xdr:colOff>
      <xdr:row>8</xdr:row>
      <xdr:rowOff>78316</xdr:rowOff>
    </xdr:to>
    <xdr:sp macro="" textlink="">
      <xdr:nvSpPr>
        <xdr:cNvPr id="22" name="Rectangle 21"/>
        <xdr:cNvSpPr/>
      </xdr:nvSpPr>
      <xdr:spPr>
        <a:xfrm>
          <a:off x="5808132" y="1337733"/>
          <a:ext cx="242360" cy="285750"/>
        </a:xfrm>
        <a:prstGeom prst="rect">
          <a:avLst/>
        </a:prstGeom>
        <a:solidFill>
          <a:srgbClr val="FFC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243417</xdr:colOff>
      <xdr:row>9</xdr:row>
      <xdr:rowOff>140758</xdr:rowOff>
    </xdr:from>
    <xdr:to>
      <xdr:col>10</xdr:col>
      <xdr:colOff>481543</xdr:colOff>
      <xdr:row>11</xdr:row>
      <xdr:rowOff>45509</xdr:rowOff>
    </xdr:to>
    <xdr:sp macro="" textlink="">
      <xdr:nvSpPr>
        <xdr:cNvPr id="23" name="Rectangle 22"/>
        <xdr:cNvSpPr/>
      </xdr:nvSpPr>
      <xdr:spPr>
        <a:xfrm>
          <a:off x="6932084" y="1887008"/>
          <a:ext cx="238126" cy="296334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8</xdr:col>
      <xdr:colOff>429681</xdr:colOff>
      <xdr:row>9</xdr:row>
      <xdr:rowOff>156635</xdr:rowOff>
    </xdr:from>
    <xdr:to>
      <xdr:col>9</xdr:col>
      <xdr:colOff>58208</xdr:colOff>
      <xdr:row>11</xdr:row>
      <xdr:rowOff>50802</xdr:rowOff>
    </xdr:to>
    <xdr:sp macro="" textlink="">
      <xdr:nvSpPr>
        <xdr:cNvPr id="24" name="Rectangle 23"/>
        <xdr:cNvSpPr/>
      </xdr:nvSpPr>
      <xdr:spPr>
        <a:xfrm>
          <a:off x="5890681" y="1902885"/>
          <a:ext cx="242360" cy="285750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10</xdr:col>
      <xdr:colOff>256116</xdr:colOff>
      <xdr:row>12</xdr:row>
      <xdr:rowOff>131233</xdr:rowOff>
    </xdr:from>
    <xdr:to>
      <xdr:col>10</xdr:col>
      <xdr:colOff>498476</xdr:colOff>
      <xdr:row>14</xdr:row>
      <xdr:rowOff>25399</xdr:rowOff>
    </xdr:to>
    <xdr:sp macro="" textlink="">
      <xdr:nvSpPr>
        <xdr:cNvPr id="25" name="Rectangle 24"/>
        <xdr:cNvSpPr/>
      </xdr:nvSpPr>
      <xdr:spPr>
        <a:xfrm>
          <a:off x="6944783" y="2459566"/>
          <a:ext cx="242360" cy="285750"/>
        </a:xfrm>
        <a:prstGeom prst="rect">
          <a:avLst/>
        </a:prstGeom>
        <a:solidFill>
          <a:srgbClr val="FFFF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10</xdr:col>
      <xdr:colOff>274107</xdr:colOff>
      <xdr:row>15</xdr:row>
      <xdr:rowOff>77257</xdr:rowOff>
    </xdr:from>
    <xdr:to>
      <xdr:col>10</xdr:col>
      <xdr:colOff>516467</xdr:colOff>
      <xdr:row>16</xdr:row>
      <xdr:rowOff>172507</xdr:rowOff>
    </xdr:to>
    <xdr:sp macro="" textlink="">
      <xdr:nvSpPr>
        <xdr:cNvPr id="26" name="Rectangle 25"/>
        <xdr:cNvSpPr/>
      </xdr:nvSpPr>
      <xdr:spPr>
        <a:xfrm>
          <a:off x="6962774" y="2987674"/>
          <a:ext cx="242360" cy="285750"/>
        </a:xfrm>
        <a:prstGeom prst="rect">
          <a:avLst/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10</xdr:col>
      <xdr:colOff>190500</xdr:colOff>
      <xdr:row>17</xdr:row>
      <xdr:rowOff>172508</xdr:rowOff>
    </xdr:from>
    <xdr:to>
      <xdr:col>10</xdr:col>
      <xdr:colOff>530226</xdr:colOff>
      <xdr:row>19</xdr:row>
      <xdr:rowOff>77259</xdr:rowOff>
    </xdr:to>
    <xdr:sp macro="" textlink="">
      <xdr:nvSpPr>
        <xdr:cNvPr id="27" name="Rectangle 26"/>
        <xdr:cNvSpPr/>
      </xdr:nvSpPr>
      <xdr:spPr>
        <a:xfrm>
          <a:off x="6879167" y="3474508"/>
          <a:ext cx="339726" cy="296334"/>
        </a:xfrm>
        <a:prstGeom prst="rect">
          <a:avLst/>
        </a:prstGeom>
        <a:solidFill>
          <a:srgbClr val="92D05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11</a:t>
          </a:r>
        </a:p>
      </xdr:txBody>
    </xdr:sp>
    <xdr:clientData/>
  </xdr:twoCellAnchor>
  <xdr:twoCellAnchor>
    <xdr:from>
      <xdr:col>8</xdr:col>
      <xdr:colOff>442383</xdr:colOff>
      <xdr:row>15</xdr:row>
      <xdr:rowOff>110067</xdr:rowOff>
    </xdr:from>
    <xdr:to>
      <xdr:col>9</xdr:col>
      <xdr:colOff>185210</xdr:colOff>
      <xdr:row>17</xdr:row>
      <xdr:rowOff>4234</xdr:rowOff>
    </xdr:to>
    <xdr:sp macro="" textlink="">
      <xdr:nvSpPr>
        <xdr:cNvPr id="28" name="Rectangle 27"/>
        <xdr:cNvSpPr/>
      </xdr:nvSpPr>
      <xdr:spPr>
        <a:xfrm>
          <a:off x="5903383" y="3020484"/>
          <a:ext cx="356660" cy="285750"/>
        </a:xfrm>
        <a:prstGeom prst="rect">
          <a:avLst/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9</xdr:col>
      <xdr:colOff>66675</xdr:colOff>
      <xdr:row>6</xdr:row>
      <xdr:rowOff>15875</xdr:rowOff>
    </xdr:from>
    <xdr:to>
      <xdr:col>12</xdr:col>
      <xdr:colOff>539750</xdr:colOff>
      <xdr:row>6</xdr:row>
      <xdr:rowOff>19050</xdr:rowOff>
    </xdr:to>
    <xdr:cxnSp macro="">
      <xdr:nvCxnSpPr>
        <xdr:cNvPr id="39" name="Straight Connector 38"/>
        <xdr:cNvCxnSpPr/>
      </xdr:nvCxnSpPr>
      <xdr:spPr>
        <a:xfrm flipV="1">
          <a:off x="6122988" y="1166813"/>
          <a:ext cx="2306637" cy="31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153987</xdr:colOff>
      <xdr:row>9</xdr:row>
      <xdr:rowOff>0</xdr:rowOff>
    </xdr:from>
    <xdr:to>
      <xdr:col>12</xdr:col>
      <xdr:colOff>460375</xdr:colOff>
      <xdr:row>9</xdr:row>
      <xdr:rowOff>0</xdr:rowOff>
    </xdr:to>
    <xdr:cxnSp macro="">
      <xdr:nvCxnSpPr>
        <xdr:cNvPr id="40" name="Straight Connector 39"/>
        <xdr:cNvCxnSpPr/>
      </xdr:nvCxnSpPr>
      <xdr:spPr>
        <a:xfrm>
          <a:off x="6210300" y="1738313"/>
          <a:ext cx="213995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273048</xdr:colOff>
      <xdr:row>14</xdr:row>
      <xdr:rowOff>134933</xdr:rowOff>
    </xdr:from>
    <xdr:to>
      <xdr:col>12</xdr:col>
      <xdr:colOff>333375</xdr:colOff>
      <xdr:row>14</xdr:row>
      <xdr:rowOff>134937</xdr:rowOff>
    </xdr:to>
    <xdr:cxnSp macro="">
      <xdr:nvCxnSpPr>
        <xdr:cNvPr id="43" name="Straight Connector 42"/>
        <xdr:cNvCxnSpPr/>
      </xdr:nvCxnSpPr>
      <xdr:spPr>
        <a:xfrm>
          <a:off x="6329361" y="2841621"/>
          <a:ext cx="1893889" cy="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338137</xdr:colOff>
      <xdr:row>17</xdr:row>
      <xdr:rowOff>88899</xdr:rowOff>
    </xdr:from>
    <xdr:to>
      <xdr:col>12</xdr:col>
      <xdr:colOff>301625</xdr:colOff>
      <xdr:row>17</xdr:row>
      <xdr:rowOff>95250</xdr:rowOff>
    </xdr:to>
    <xdr:cxnSp macro="">
      <xdr:nvCxnSpPr>
        <xdr:cNvPr id="44" name="Straight Connector 43"/>
        <xdr:cNvCxnSpPr/>
      </xdr:nvCxnSpPr>
      <xdr:spPr>
        <a:xfrm>
          <a:off x="6394450" y="3375024"/>
          <a:ext cx="1797050" cy="635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466724</xdr:colOff>
      <xdr:row>23</xdr:row>
      <xdr:rowOff>15875</xdr:rowOff>
    </xdr:from>
    <xdr:to>
      <xdr:col>12</xdr:col>
      <xdr:colOff>134938</xdr:colOff>
      <xdr:row>23</xdr:row>
      <xdr:rowOff>19049</xdr:rowOff>
    </xdr:to>
    <xdr:cxnSp macro="">
      <xdr:nvCxnSpPr>
        <xdr:cNvPr id="45" name="Straight Connector 44"/>
        <xdr:cNvCxnSpPr/>
      </xdr:nvCxnSpPr>
      <xdr:spPr>
        <a:xfrm flipV="1">
          <a:off x="6523037" y="4468813"/>
          <a:ext cx="1501776" cy="317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539749</xdr:colOff>
      <xdr:row>25</xdr:row>
      <xdr:rowOff>187324</xdr:rowOff>
    </xdr:from>
    <xdr:to>
      <xdr:col>12</xdr:col>
      <xdr:colOff>63500</xdr:colOff>
      <xdr:row>26</xdr:row>
      <xdr:rowOff>7937</xdr:rowOff>
    </xdr:to>
    <xdr:cxnSp macro="">
      <xdr:nvCxnSpPr>
        <xdr:cNvPr id="46" name="Straight Connector 45"/>
        <xdr:cNvCxnSpPr/>
      </xdr:nvCxnSpPr>
      <xdr:spPr>
        <a:xfrm>
          <a:off x="6596062" y="5021262"/>
          <a:ext cx="1357313" cy="11113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535517</xdr:colOff>
      <xdr:row>12</xdr:row>
      <xdr:rowOff>146049</xdr:rowOff>
    </xdr:from>
    <xdr:to>
      <xdr:col>9</xdr:col>
      <xdr:colOff>164044</xdr:colOff>
      <xdr:row>14</xdr:row>
      <xdr:rowOff>40215</xdr:rowOff>
    </xdr:to>
    <xdr:sp macro="" textlink="">
      <xdr:nvSpPr>
        <xdr:cNvPr id="51" name="Rectangle 50"/>
        <xdr:cNvSpPr/>
      </xdr:nvSpPr>
      <xdr:spPr>
        <a:xfrm>
          <a:off x="5996517" y="2474382"/>
          <a:ext cx="242360" cy="285750"/>
        </a:xfrm>
        <a:prstGeom prst="rect">
          <a:avLst/>
        </a:prstGeom>
        <a:solidFill>
          <a:srgbClr val="FFFF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8</xdr:col>
      <xdr:colOff>543984</xdr:colOff>
      <xdr:row>18</xdr:row>
      <xdr:rowOff>28575</xdr:rowOff>
    </xdr:from>
    <xdr:to>
      <xdr:col>9</xdr:col>
      <xdr:colOff>269877</xdr:colOff>
      <xdr:row>19</xdr:row>
      <xdr:rowOff>123826</xdr:rowOff>
    </xdr:to>
    <xdr:sp macro="" textlink="">
      <xdr:nvSpPr>
        <xdr:cNvPr id="52" name="Rectangle 51"/>
        <xdr:cNvSpPr/>
      </xdr:nvSpPr>
      <xdr:spPr>
        <a:xfrm>
          <a:off x="6004984" y="3521075"/>
          <a:ext cx="339726" cy="296334"/>
        </a:xfrm>
        <a:prstGeom prst="rect">
          <a:avLst/>
        </a:prstGeom>
        <a:solidFill>
          <a:srgbClr val="92D05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12</a:t>
          </a:r>
        </a:p>
      </xdr:txBody>
    </xdr:sp>
    <xdr:clientData/>
  </xdr:twoCellAnchor>
  <xdr:twoCellAnchor>
    <xdr:from>
      <xdr:col>10</xdr:col>
      <xdr:colOff>209551</xdr:colOff>
      <xdr:row>20</xdr:row>
      <xdr:rowOff>149225</xdr:rowOff>
    </xdr:from>
    <xdr:to>
      <xdr:col>10</xdr:col>
      <xdr:colOff>549277</xdr:colOff>
      <xdr:row>22</xdr:row>
      <xdr:rowOff>64559</xdr:rowOff>
    </xdr:to>
    <xdr:sp macro="" textlink="">
      <xdr:nvSpPr>
        <xdr:cNvPr id="53" name="Rectangle 52"/>
        <xdr:cNvSpPr/>
      </xdr:nvSpPr>
      <xdr:spPr>
        <a:xfrm>
          <a:off x="6898218" y="4033308"/>
          <a:ext cx="339726" cy="296334"/>
        </a:xfrm>
        <a:prstGeom prst="rect">
          <a:avLst/>
        </a:prstGeom>
        <a:solidFill>
          <a:schemeClr val="accent2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8</xdr:col>
      <xdr:colOff>605368</xdr:colOff>
      <xdr:row>20</xdr:row>
      <xdr:rowOff>185209</xdr:rowOff>
    </xdr:from>
    <xdr:to>
      <xdr:col>9</xdr:col>
      <xdr:colOff>331261</xdr:colOff>
      <xdr:row>22</xdr:row>
      <xdr:rowOff>100543</xdr:rowOff>
    </xdr:to>
    <xdr:sp macro="" textlink="">
      <xdr:nvSpPr>
        <xdr:cNvPr id="54" name="Rectangle 53"/>
        <xdr:cNvSpPr/>
      </xdr:nvSpPr>
      <xdr:spPr>
        <a:xfrm>
          <a:off x="6066368" y="4069292"/>
          <a:ext cx="339726" cy="296334"/>
        </a:xfrm>
        <a:prstGeom prst="rect">
          <a:avLst/>
        </a:prstGeom>
        <a:solidFill>
          <a:schemeClr val="accent2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14</a:t>
          </a:r>
        </a:p>
      </xdr:txBody>
    </xdr:sp>
    <xdr:clientData/>
  </xdr:twoCellAnchor>
  <xdr:twoCellAnchor>
    <xdr:from>
      <xdr:col>10</xdr:col>
      <xdr:colOff>186268</xdr:colOff>
      <xdr:row>23</xdr:row>
      <xdr:rowOff>136526</xdr:rowOff>
    </xdr:from>
    <xdr:to>
      <xdr:col>10</xdr:col>
      <xdr:colOff>525994</xdr:colOff>
      <xdr:row>25</xdr:row>
      <xdr:rowOff>51860</xdr:rowOff>
    </xdr:to>
    <xdr:sp macro="" textlink="">
      <xdr:nvSpPr>
        <xdr:cNvPr id="55" name="Rectangle 54"/>
        <xdr:cNvSpPr/>
      </xdr:nvSpPr>
      <xdr:spPr>
        <a:xfrm>
          <a:off x="6874935" y="4592109"/>
          <a:ext cx="339726" cy="296334"/>
        </a:xfrm>
        <a:prstGeom prst="rect">
          <a:avLst/>
        </a:prstGeom>
        <a:solidFill>
          <a:schemeClr val="accent1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15</a:t>
          </a:r>
        </a:p>
      </xdr:txBody>
    </xdr:sp>
    <xdr:clientData/>
  </xdr:twoCellAnchor>
  <xdr:twoCellAnchor>
    <xdr:from>
      <xdr:col>9</xdr:col>
      <xdr:colOff>63502</xdr:colOff>
      <xdr:row>24</xdr:row>
      <xdr:rowOff>3176</xdr:rowOff>
    </xdr:from>
    <xdr:to>
      <xdr:col>9</xdr:col>
      <xdr:colOff>403228</xdr:colOff>
      <xdr:row>25</xdr:row>
      <xdr:rowOff>109010</xdr:rowOff>
    </xdr:to>
    <xdr:sp macro="" textlink="">
      <xdr:nvSpPr>
        <xdr:cNvPr id="56" name="Rectangle 55"/>
        <xdr:cNvSpPr/>
      </xdr:nvSpPr>
      <xdr:spPr>
        <a:xfrm>
          <a:off x="6138335" y="4649259"/>
          <a:ext cx="339726" cy="296334"/>
        </a:xfrm>
        <a:prstGeom prst="rect">
          <a:avLst/>
        </a:prstGeom>
        <a:solidFill>
          <a:schemeClr val="accent1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16</a:t>
          </a:r>
        </a:p>
      </xdr:txBody>
    </xdr:sp>
    <xdr:clientData/>
  </xdr:twoCellAnchor>
  <xdr:twoCellAnchor>
    <xdr:from>
      <xdr:col>10</xdr:col>
      <xdr:colOff>194735</xdr:colOff>
      <xdr:row>26</xdr:row>
      <xdr:rowOff>134408</xdr:rowOff>
    </xdr:from>
    <xdr:to>
      <xdr:col>10</xdr:col>
      <xdr:colOff>534461</xdr:colOff>
      <xdr:row>28</xdr:row>
      <xdr:rowOff>39159</xdr:rowOff>
    </xdr:to>
    <xdr:sp macro="" textlink="">
      <xdr:nvSpPr>
        <xdr:cNvPr id="57" name="Rectangle 56"/>
        <xdr:cNvSpPr/>
      </xdr:nvSpPr>
      <xdr:spPr>
        <a:xfrm>
          <a:off x="6883402" y="5172075"/>
          <a:ext cx="339726" cy="2963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17</a:t>
          </a:r>
        </a:p>
      </xdr:txBody>
    </xdr:sp>
    <xdr:clientData/>
  </xdr:twoCellAnchor>
  <xdr:twoCellAnchor>
    <xdr:from>
      <xdr:col>9</xdr:col>
      <xdr:colOff>156636</xdr:colOff>
      <xdr:row>26</xdr:row>
      <xdr:rowOff>149224</xdr:rowOff>
    </xdr:from>
    <xdr:to>
      <xdr:col>9</xdr:col>
      <xdr:colOff>496362</xdr:colOff>
      <xdr:row>28</xdr:row>
      <xdr:rowOff>53975</xdr:rowOff>
    </xdr:to>
    <xdr:sp macro="" textlink="">
      <xdr:nvSpPr>
        <xdr:cNvPr id="58" name="Rectangle 57"/>
        <xdr:cNvSpPr/>
      </xdr:nvSpPr>
      <xdr:spPr>
        <a:xfrm>
          <a:off x="6231469" y="5186891"/>
          <a:ext cx="339726" cy="2963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4" sqref="B4"/>
    </sheetView>
  </sheetViews>
  <sheetFormatPr defaultRowHeight="15" x14ac:dyDescent="0.25"/>
  <cols>
    <col min="2" max="2" width="13.85546875" bestFit="1" customWidth="1"/>
    <col min="3" max="3" width="12.85546875" bestFit="1" customWidth="1"/>
  </cols>
  <sheetData>
    <row r="1" spans="1:16" x14ac:dyDescent="0.25">
      <c r="B1" s="3" t="s">
        <v>3</v>
      </c>
    </row>
    <row r="2" spans="1:16" ht="15.75" x14ac:dyDescent="0.25">
      <c r="A2" s="3" t="s">
        <v>0</v>
      </c>
      <c r="B2" s="1">
        <v>35</v>
      </c>
      <c r="C2" t="s">
        <v>4</v>
      </c>
      <c r="O2" s="7">
        <f>B9*B2^2</f>
        <v>175138.25</v>
      </c>
    </row>
    <row r="3" spans="1:16" x14ac:dyDescent="0.25">
      <c r="A3" s="3" t="s">
        <v>1</v>
      </c>
      <c r="B3" s="1">
        <v>33</v>
      </c>
      <c r="C3" t="s">
        <v>4</v>
      </c>
      <c r="D3">
        <f>ABS(B2-B3)</f>
        <v>2</v>
      </c>
      <c r="E3" s="2"/>
      <c r="F3" s="2"/>
      <c r="G3" s="2"/>
      <c r="H3" s="2"/>
      <c r="I3" s="2"/>
    </row>
    <row r="4" spans="1:16" x14ac:dyDescent="0.25">
      <c r="A4" s="3" t="s">
        <v>2</v>
      </c>
      <c r="B4" s="1">
        <v>20</v>
      </c>
      <c r="C4" t="s">
        <v>4</v>
      </c>
      <c r="D4">
        <f>B3-B4</f>
        <v>13</v>
      </c>
      <c r="E4" s="2"/>
      <c r="F4" s="2"/>
      <c r="G4" s="2"/>
      <c r="H4" s="2"/>
      <c r="I4" s="2"/>
    </row>
    <row r="5" spans="1:16" x14ac:dyDescent="0.25">
      <c r="E5" s="2"/>
      <c r="F5" s="2"/>
      <c r="G5" s="2"/>
      <c r="H5" s="2"/>
      <c r="I5" s="2"/>
    </row>
    <row r="6" spans="1:16" x14ac:dyDescent="0.25">
      <c r="A6" s="3" t="s">
        <v>8</v>
      </c>
      <c r="B6" s="5">
        <v>2.711E-6</v>
      </c>
      <c r="C6" t="s">
        <v>9</v>
      </c>
      <c r="E6" s="2"/>
      <c r="F6" s="2"/>
      <c r="G6" s="2"/>
      <c r="H6" s="2"/>
      <c r="I6" s="2"/>
    </row>
    <row r="7" spans="1:16" ht="15.75" x14ac:dyDescent="0.25">
      <c r="E7" s="2"/>
      <c r="F7" s="2"/>
      <c r="G7" s="2"/>
      <c r="H7" s="2"/>
      <c r="I7" s="2"/>
      <c r="N7" s="7">
        <f>B10*B2^2</f>
        <v>726020.75</v>
      </c>
    </row>
    <row r="8" spans="1:16" x14ac:dyDescent="0.25">
      <c r="A8" s="4" t="s">
        <v>5</v>
      </c>
      <c r="B8" s="4" t="s">
        <v>6</v>
      </c>
      <c r="C8" s="4" t="s">
        <v>7</v>
      </c>
      <c r="D8" s="4" t="s">
        <v>10</v>
      </c>
      <c r="E8" s="2"/>
      <c r="F8" s="2"/>
      <c r="G8" s="2"/>
      <c r="H8" s="2"/>
      <c r="I8" s="2"/>
    </row>
    <row r="9" spans="1:16" ht="15.75" x14ac:dyDescent="0.25">
      <c r="A9">
        <v>1</v>
      </c>
      <c r="B9" s="1">
        <v>142.97</v>
      </c>
      <c r="C9" s="1">
        <v>2</v>
      </c>
      <c r="D9" s="1">
        <f>B9*$B$2^2*C9</f>
        <v>350276.5</v>
      </c>
      <c r="E9" s="2"/>
      <c r="F9" s="2"/>
      <c r="G9" s="2"/>
      <c r="H9" s="2"/>
      <c r="I9" s="2"/>
      <c r="P9" s="7">
        <f>B11*B2^2</f>
        <v>726486.25</v>
      </c>
    </row>
    <row r="10" spans="1:16" x14ac:dyDescent="0.25">
      <c r="A10">
        <v>2</v>
      </c>
      <c r="B10" s="1">
        <v>592.66999999999996</v>
      </c>
      <c r="C10" s="1">
        <v>1</v>
      </c>
      <c r="D10" s="1">
        <f t="shared" ref="D10:D12" si="0">B10*$B$2^2*C10</f>
        <v>726020.75</v>
      </c>
      <c r="E10" s="2"/>
      <c r="F10" s="2"/>
      <c r="G10" s="2"/>
      <c r="H10" s="2"/>
      <c r="I10" s="2"/>
    </row>
    <row r="11" spans="1:16" ht="15.75" x14ac:dyDescent="0.25">
      <c r="A11">
        <v>3</v>
      </c>
      <c r="B11" s="1">
        <v>593.04999999999995</v>
      </c>
      <c r="C11" s="1">
        <v>2</v>
      </c>
      <c r="D11" s="1">
        <f t="shared" si="0"/>
        <v>1452972.5</v>
      </c>
      <c r="E11" s="2"/>
      <c r="F11" s="2"/>
      <c r="G11" s="2"/>
      <c r="H11" s="2"/>
      <c r="I11" s="2"/>
      <c r="N11" s="7">
        <f>B12*B2^2</f>
        <v>149168.25</v>
      </c>
    </row>
    <row r="12" spans="1:16" x14ac:dyDescent="0.25">
      <c r="A12">
        <v>4</v>
      </c>
      <c r="B12" s="1">
        <v>121.77</v>
      </c>
      <c r="C12" s="1">
        <v>2</v>
      </c>
      <c r="D12" s="1">
        <f t="shared" si="0"/>
        <v>298336.5</v>
      </c>
      <c r="E12" s="2"/>
      <c r="F12" s="2"/>
      <c r="G12" s="2"/>
      <c r="H12" s="2"/>
      <c r="I12" s="2"/>
    </row>
    <row r="13" spans="1:16" x14ac:dyDescent="0.25">
      <c r="A13">
        <v>5</v>
      </c>
      <c r="B13" s="1">
        <v>592.66999999999996</v>
      </c>
      <c r="C13" s="1">
        <v>1</v>
      </c>
      <c r="D13" s="1">
        <f>B13*$B$3^2*C13</f>
        <v>645417.63</v>
      </c>
      <c r="E13" s="2"/>
      <c r="F13" s="2"/>
      <c r="G13" s="2"/>
      <c r="H13" s="2"/>
      <c r="I13" s="2"/>
    </row>
    <row r="14" spans="1:16" ht="15.75" x14ac:dyDescent="0.25">
      <c r="A14">
        <v>6</v>
      </c>
      <c r="B14" s="1">
        <v>593.04999999999995</v>
      </c>
      <c r="C14" s="1">
        <v>2</v>
      </c>
      <c r="D14" s="1">
        <f t="shared" ref="D14:D15" si="1">B14*$B$3^2*C14</f>
        <v>1291662.8999999999</v>
      </c>
      <c r="E14" s="2"/>
      <c r="F14" s="2"/>
      <c r="G14" s="2"/>
      <c r="H14" s="2"/>
      <c r="I14" s="2"/>
      <c r="N14" s="7">
        <f>B13*B3^2</f>
        <v>645417.63</v>
      </c>
    </row>
    <row r="15" spans="1:16" x14ac:dyDescent="0.25">
      <c r="A15">
        <v>7</v>
      </c>
      <c r="B15" s="1">
        <v>100.56</v>
      </c>
      <c r="C15" s="1">
        <v>2</v>
      </c>
      <c r="D15" s="1">
        <f t="shared" si="1"/>
        <v>219019.68</v>
      </c>
      <c r="E15" s="2"/>
      <c r="F15" s="2"/>
      <c r="G15" s="2"/>
      <c r="H15" s="2"/>
      <c r="I15" s="2"/>
    </row>
    <row r="16" spans="1:16" x14ac:dyDescent="0.25">
      <c r="A16">
        <v>8</v>
      </c>
      <c r="B16" s="1">
        <v>592.66999999999996</v>
      </c>
      <c r="C16" s="1">
        <v>1</v>
      </c>
      <c r="D16" s="1">
        <f>B16*$B$4^2*C16</f>
        <v>237067.99999999997</v>
      </c>
      <c r="E16" s="2"/>
      <c r="F16" s="2"/>
      <c r="G16" s="2"/>
      <c r="H16" s="2"/>
      <c r="I16" s="2"/>
    </row>
    <row r="17" spans="1:16" ht="15.75" x14ac:dyDescent="0.25">
      <c r="A17">
        <v>9</v>
      </c>
      <c r="B17" s="1">
        <v>593.04999999999995</v>
      </c>
      <c r="C17" s="1">
        <v>2</v>
      </c>
      <c r="D17" s="1">
        <f t="shared" ref="D17:D18" si="2">B17*$B$4^2*C17</f>
        <v>474439.99999999994</v>
      </c>
      <c r="E17" s="2"/>
      <c r="F17" s="2"/>
      <c r="G17" s="2"/>
      <c r="H17" s="2"/>
      <c r="I17" s="2"/>
      <c r="P17" s="7">
        <f>B14*B3^2</f>
        <v>645831.44999999995</v>
      </c>
    </row>
    <row r="18" spans="1:16" x14ac:dyDescent="0.25">
      <c r="A18">
        <v>10</v>
      </c>
      <c r="B18" s="1">
        <v>79.36</v>
      </c>
      <c r="C18" s="1">
        <v>2</v>
      </c>
      <c r="D18" s="1">
        <f t="shared" si="2"/>
        <v>63488</v>
      </c>
      <c r="E18" s="2"/>
      <c r="F18" s="2"/>
      <c r="G18" s="2"/>
      <c r="H18" s="2"/>
      <c r="I18" s="2"/>
    </row>
    <row r="19" spans="1:16" ht="15.75" x14ac:dyDescent="0.25">
      <c r="E19" s="2"/>
      <c r="F19" s="2"/>
      <c r="G19" s="2"/>
      <c r="H19" s="2"/>
      <c r="I19" s="2"/>
      <c r="N19" s="7">
        <f>B15*B3^2</f>
        <v>109509.84</v>
      </c>
    </row>
    <row r="20" spans="1:16" ht="15.75" x14ac:dyDescent="0.25">
      <c r="B20" s="10" t="s">
        <v>11</v>
      </c>
      <c r="C20" s="11">
        <f>SUM(D9:D18)</f>
        <v>5758702.459999999</v>
      </c>
      <c r="D20" t="s">
        <v>13</v>
      </c>
      <c r="E20" s="2"/>
      <c r="F20" s="2"/>
      <c r="G20" s="2"/>
      <c r="H20" s="2"/>
      <c r="I20" s="2"/>
    </row>
    <row r="21" spans="1:16" ht="15.75" x14ac:dyDescent="0.25">
      <c r="B21" s="10" t="s">
        <v>12</v>
      </c>
      <c r="C21" s="12">
        <f>C20*B6</f>
        <v>15.611842369059998</v>
      </c>
      <c r="D21" t="s">
        <v>14</v>
      </c>
      <c r="E21" s="2"/>
      <c r="F21" s="2"/>
      <c r="G21" s="2"/>
      <c r="H21" s="2"/>
      <c r="I21" s="2"/>
    </row>
    <row r="22" spans="1:16" x14ac:dyDescent="0.25">
      <c r="E22" s="2"/>
      <c r="F22" s="2"/>
      <c r="G22" s="2"/>
      <c r="H22" s="2"/>
      <c r="I22" s="2"/>
      <c r="N22" s="6">
        <f>B16*B4^2</f>
        <v>237067.99999999997</v>
      </c>
    </row>
    <row r="23" spans="1:16" x14ac:dyDescent="0.25">
      <c r="A23" s="16" t="s">
        <v>15</v>
      </c>
      <c r="B23" s="16"/>
      <c r="C23" s="9">
        <f>C21-(D9+D12+D15+D18)*B6</f>
        <v>13.087574205579998</v>
      </c>
      <c r="D23" t="s">
        <v>14</v>
      </c>
      <c r="E23" s="2"/>
      <c r="F23" s="2"/>
      <c r="G23" s="2"/>
      <c r="H23" s="2"/>
      <c r="I23" s="2"/>
    </row>
    <row r="24" spans="1:16" x14ac:dyDescent="0.25">
      <c r="E24" s="2"/>
      <c r="F24" s="2"/>
      <c r="G24" s="2"/>
      <c r="H24" s="2"/>
      <c r="I24" s="2"/>
    </row>
    <row r="25" spans="1:16" x14ac:dyDescent="0.25">
      <c r="E25" s="2"/>
      <c r="F25" s="2"/>
      <c r="G25" s="2"/>
      <c r="H25" s="2"/>
      <c r="I25" s="2"/>
    </row>
    <row r="26" spans="1:16" x14ac:dyDescent="0.25">
      <c r="E26" s="2"/>
      <c r="F26" s="2"/>
      <c r="G26" s="2"/>
      <c r="H26" s="2"/>
      <c r="I26" s="2"/>
    </row>
    <row r="27" spans="1:16" ht="15.75" x14ac:dyDescent="0.25">
      <c r="E27" s="2"/>
      <c r="F27" s="2"/>
      <c r="G27" s="2"/>
      <c r="H27" s="2"/>
      <c r="I27" s="2"/>
      <c r="O27" s="7">
        <f>B17*B4^2</f>
        <v>237219.99999999997</v>
      </c>
    </row>
    <row r="28" spans="1:16" x14ac:dyDescent="0.25">
      <c r="E28" s="2"/>
      <c r="F28" s="2"/>
      <c r="G28" s="2"/>
      <c r="H28" s="2"/>
      <c r="I28" s="2"/>
    </row>
    <row r="29" spans="1:16" x14ac:dyDescent="0.25">
      <c r="E29" s="2"/>
      <c r="F29" s="2"/>
      <c r="G29" s="2"/>
      <c r="H29" s="2"/>
      <c r="I29" s="2"/>
    </row>
    <row r="30" spans="1:16" x14ac:dyDescent="0.25">
      <c r="E30" s="2"/>
      <c r="F30" s="2"/>
      <c r="G30" s="2"/>
      <c r="H30" s="2"/>
      <c r="I30" s="2"/>
    </row>
    <row r="31" spans="1:16" ht="15.75" x14ac:dyDescent="0.25">
      <c r="E31" s="2"/>
      <c r="F31" s="2"/>
      <c r="G31" s="2"/>
      <c r="H31" s="2"/>
      <c r="I31" s="2"/>
      <c r="N31" s="7">
        <f>B18*B4^2</f>
        <v>31744</v>
      </c>
    </row>
    <row r="32" spans="1:16" x14ac:dyDescent="0.25">
      <c r="E32" s="2"/>
      <c r="F32" s="2"/>
      <c r="G32" s="2"/>
      <c r="H32" s="2"/>
      <c r="I32" s="2"/>
    </row>
    <row r="33" spans="5:9" x14ac:dyDescent="0.25">
      <c r="E33" s="2"/>
      <c r="F33" s="2"/>
      <c r="G33" s="2"/>
      <c r="H33" s="2"/>
      <c r="I33" s="2"/>
    </row>
    <row r="34" spans="5:9" x14ac:dyDescent="0.25">
      <c r="E34" s="2"/>
      <c r="F34" s="2"/>
      <c r="G34" s="2"/>
      <c r="H34" s="2"/>
      <c r="I34" s="2"/>
    </row>
    <row r="35" spans="5:9" x14ac:dyDescent="0.25">
      <c r="E35" s="2"/>
      <c r="F35" s="2"/>
      <c r="G35" s="2"/>
      <c r="H35" s="2"/>
      <c r="I35" s="2"/>
    </row>
    <row r="36" spans="5:9" x14ac:dyDescent="0.25">
      <c r="E36" s="2"/>
      <c r="F36" s="2"/>
      <c r="G36" s="2"/>
      <c r="H36" s="2"/>
      <c r="I36" s="2"/>
    </row>
    <row r="37" spans="5:9" x14ac:dyDescent="0.25">
      <c r="E37" s="2"/>
      <c r="F37" s="2"/>
      <c r="G37" s="2"/>
      <c r="H37" s="2"/>
      <c r="I37" s="2"/>
    </row>
  </sheetData>
  <mergeCells count="1">
    <mergeCell ref="A23:B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90" zoomScaleNormal="90" workbookViewId="0">
      <selection activeCell="C35" sqref="C35"/>
    </sheetView>
  </sheetViews>
  <sheetFormatPr defaultRowHeight="15" x14ac:dyDescent="0.25"/>
  <cols>
    <col min="2" max="2" width="13.85546875" bestFit="1" customWidth="1"/>
    <col min="3" max="3" width="12.85546875" bestFit="1" customWidth="1"/>
  </cols>
  <sheetData>
    <row r="1" spans="1:18" x14ac:dyDescent="0.25">
      <c r="B1" s="3" t="s">
        <v>3</v>
      </c>
      <c r="D1" s="4" t="s">
        <v>22</v>
      </c>
      <c r="E1">
        <v>1.78</v>
      </c>
    </row>
    <row r="2" spans="1:18" ht="15.75" x14ac:dyDescent="0.25">
      <c r="A2" s="3" t="s">
        <v>0</v>
      </c>
      <c r="B2" s="1">
        <v>35</v>
      </c>
      <c r="C2" t="s">
        <v>4</v>
      </c>
      <c r="D2" s="2">
        <v>0.75</v>
      </c>
      <c r="N2">
        <v>1.41421</v>
      </c>
      <c r="O2" s="13">
        <v>17.5</v>
      </c>
      <c r="P2" s="1">
        <f>O2*N2</f>
        <v>24.748674999999999</v>
      </c>
    </row>
    <row r="3" spans="1:18" x14ac:dyDescent="0.25">
      <c r="A3" s="3" t="s">
        <v>1</v>
      </c>
      <c r="B3" s="1">
        <f>B2-D2</f>
        <v>34.25</v>
      </c>
      <c r="C3" t="s">
        <v>4</v>
      </c>
      <c r="D3" s="2">
        <f>D2+0.278571</f>
        <v>1.0285709999999999</v>
      </c>
      <c r="E3" s="2"/>
      <c r="F3" s="2"/>
      <c r="G3" s="2"/>
      <c r="H3" s="2"/>
      <c r="I3" s="2"/>
      <c r="N3">
        <v>1.41421</v>
      </c>
      <c r="O3">
        <v>17.125</v>
      </c>
      <c r="P3" s="1">
        <f t="shared" ref="P3:P10" si="0">O3*N3</f>
        <v>24.21834625</v>
      </c>
    </row>
    <row r="4" spans="1:18" x14ac:dyDescent="0.25">
      <c r="A4" s="3" t="s">
        <v>2</v>
      </c>
      <c r="B4" s="1">
        <f t="shared" ref="B4:B10" si="1">B3-D3</f>
        <v>33.221429000000001</v>
      </c>
      <c r="C4" t="s">
        <v>4</v>
      </c>
      <c r="D4" s="2">
        <f t="shared" ref="D4:D9" si="2">D3+0.278571</f>
        <v>1.3071419999999998</v>
      </c>
      <c r="E4" s="2"/>
      <c r="F4" s="2"/>
      <c r="G4" s="2"/>
      <c r="H4" s="2"/>
      <c r="I4" s="2"/>
      <c r="N4">
        <v>1.41421</v>
      </c>
      <c r="O4" s="2">
        <v>16.6107145</v>
      </c>
      <c r="P4" s="1">
        <f t="shared" si="0"/>
        <v>23.491038553045001</v>
      </c>
      <c r="Q4" s="2"/>
      <c r="R4" s="2"/>
    </row>
    <row r="5" spans="1:18" x14ac:dyDescent="0.25">
      <c r="A5" s="3" t="s">
        <v>16</v>
      </c>
      <c r="B5" s="1">
        <f t="shared" si="1"/>
        <v>31.914287000000002</v>
      </c>
      <c r="C5" t="s">
        <v>4</v>
      </c>
      <c r="D5" s="2">
        <f t="shared" si="2"/>
        <v>1.5857129999999997</v>
      </c>
      <c r="E5" s="2"/>
      <c r="F5" s="2"/>
      <c r="G5" s="2"/>
      <c r="H5" s="2"/>
      <c r="I5" s="2"/>
      <c r="N5">
        <v>1.41421</v>
      </c>
      <c r="O5" s="2">
        <v>15.957143500000001</v>
      </c>
      <c r="P5" s="1">
        <f t="shared" si="0"/>
        <v>22.566751909135</v>
      </c>
      <c r="Q5" s="2"/>
      <c r="R5" s="2"/>
    </row>
    <row r="6" spans="1:18" x14ac:dyDescent="0.25">
      <c r="A6" s="3" t="s">
        <v>17</v>
      </c>
      <c r="B6" s="1">
        <f t="shared" si="1"/>
        <v>30.328574000000003</v>
      </c>
      <c r="C6" t="s">
        <v>4</v>
      </c>
      <c r="D6" s="2">
        <f t="shared" si="2"/>
        <v>1.8642839999999996</v>
      </c>
      <c r="E6" s="2"/>
      <c r="F6" s="2"/>
      <c r="G6" s="2"/>
      <c r="H6" s="2"/>
      <c r="I6" s="2"/>
      <c r="N6">
        <v>1.41421</v>
      </c>
      <c r="O6" s="2">
        <v>15.164287000000002</v>
      </c>
      <c r="P6" s="1">
        <f t="shared" si="0"/>
        <v>21.445486318270003</v>
      </c>
      <c r="Q6" s="2"/>
      <c r="R6" s="2"/>
    </row>
    <row r="7" spans="1:18" x14ac:dyDescent="0.25">
      <c r="A7" s="3" t="s">
        <v>18</v>
      </c>
      <c r="B7" s="1">
        <f t="shared" si="1"/>
        <v>28.464290000000005</v>
      </c>
      <c r="C7" t="s">
        <v>4</v>
      </c>
      <c r="D7" s="2">
        <f t="shared" si="2"/>
        <v>2.1428549999999995</v>
      </c>
      <c r="E7" s="2"/>
      <c r="F7" s="2"/>
      <c r="G7" s="2"/>
      <c r="H7" s="2"/>
      <c r="I7" s="2"/>
      <c r="N7">
        <v>1.41421</v>
      </c>
      <c r="O7" s="2">
        <v>14.232145000000003</v>
      </c>
      <c r="P7" s="1">
        <f t="shared" si="0"/>
        <v>20.127241780450003</v>
      </c>
      <c r="Q7" s="2"/>
      <c r="R7" s="2"/>
    </row>
    <row r="8" spans="1:18" x14ac:dyDescent="0.25">
      <c r="A8" s="3" t="s">
        <v>19</v>
      </c>
      <c r="B8" s="1">
        <f t="shared" si="1"/>
        <v>26.321435000000005</v>
      </c>
      <c r="C8" t="s">
        <v>4</v>
      </c>
      <c r="D8" s="2">
        <f t="shared" si="2"/>
        <v>2.4214259999999994</v>
      </c>
      <c r="E8" s="2"/>
      <c r="F8" s="2"/>
      <c r="G8" s="2"/>
      <c r="H8" s="2"/>
      <c r="I8" s="2"/>
      <c r="N8">
        <v>1.41421</v>
      </c>
      <c r="O8" s="2">
        <v>13.160717500000002</v>
      </c>
      <c r="P8" s="1">
        <f t="shared" si="0"/>
        <v>18.612018295675004</v>
      </c>
      <c r="Q8" s="2"/>
      <c r="R8" s="2"/>
    </row>
    <row r="9" spans="1:18" x14ac:dyDescent="0.25">
      <c r="A9" s="3" t="s">
        <v>20</v>
      </c>
      <c r="B9" s="1">
        <f t="shared" si="1"/>
        <v>23.900009000000004</v>
      </c>
      <c r="C9" t="s">
        <v>4</v>
      </c>
      <c r="D9" s="2">
        <f t="shared" si="2"/>
        <v>2.6999969999999993</v>
      </c>
      <c r="E9" s="2"/>
      <c r="F9" s="2"/>
      <c r="G9" s="2"/>
      <c r="H9" s="2"/>
      <c r="I9" s="2"/>
      <c r="N9">
        <v>1.41421</v>
      </c>
      <c r="O9" s="2">
        <v>11.950004500000002</v>
      </c>
      <c r="P9" s="1">
        <f t="shared" si="0"/>
        <v>16.899815863945001</v>
      </c>
      <c r="Q9" s="2"/>
      <c r="R9" s="2"/>
    </row>
    <row r="10" spans="1:18" x14ac:dyDescent="0.25">
      <c r="A10" s="3" t="s">
        <v>21</v>
      </c>
      <c r="B10" s="1">
        <f t="shared" si="1"/>
        <v>21.200012000000005</v>
      </c>
      <c r="C10" t="s">
        <v>4</v>
      </c>
      <c r="D10" s="2"/>
      <c r="E10" s="2"/>
      <c r="F10" s="2"/>
      <c r="G10" s="2"/>
      <c r="H10" s="2"/>
      <c r="I10" s="2"/>
      <c r="N10">
        <v>1.41421</v>
      </c>
      <c r="O10" s="2">
        <v>10.600006000000002</v>
      </c>
      <c r="P10" s="1">
        <f t="shared" si="0"/>
        <v>14.990634485260003</v>
      </c>
      <c r="Q10" s="2"/>
      <c r="R10" s="2"/>
    </row>
    <row r="11" spans="1:18" ht="15.75" x14ac:dyDescent="0.25">
      <c r="D11" s="2"/>
      <c r="E11" s="2"/>
      <c r="F11" s="2"/>
      <c r="G11" s="2"/>
      <c r="H11" s="2"/>
      <c r="I11" s="2"/>
      <c r="N11" s="13"/>
      <c r="O11" s="2"/>
      <c r="P11" s="1"/>
      <c r="Q11" s="2"/>
      <c r="R11" s="2"/>
    </row>
    <row r="12" spans="1:18" x14ac:dyDescent="0.25">
      <c r="A12" s="3" t="s">
        <v>8</v>
      </c>
      <c r="B12" s="5">
        <v>2.711E-6</v>
      </c>
      <c r="C12" t="s">
        <v>9</v>
      </c>
      <c r="E12" s="2"/>
      <c r="F12" s="2"/>
      <c r="G12" s="2"/>
      <c r="H12" s="2"/>
      <c r="I12" s="2"/>
      <c r="N12" s="2"/>
      <c r="O12" s="2"/>
      <c r="P12" s="2"/>
      <c r="Q12" s="2"/>
      <c r="R12" s="2"/>
    </row>
    <row r="13" spans="1:18" x14ac:dyDescent="0.25">
      <c r="E13" s="2"/>
      <c r="F13" s="2"/>
      <c r="G13" s="2"/>
      <c r="H13" s="2"/>
      <c r="I13" s="2"/>
      <c r="N13" s="2"/>
      <c r="O13" s="2"/>
      <c r="P13" s="2"/>
      <c r="Q13" s="2"/>
      <c r="R13" s="2"/>
    </row>
    <row r="14" spans="1:18" ht="15.75" x14ac:dyDescent="0.25">
      <c r="A14" s="4" t="s">
        <v>5</v>
      </c>
      <c r="B14" s="4" t="s">
        <v>6</v>
      </c>
      <c r="C14" s="4" t="s">
        <v>7</v>
      </c>
      <c r="D14" s="4" t="s">
        <v>10</v>
      </c>
      <c r="E14" s="2"/>
      <c r="F14" s="2"/>
      <c r="G14" s="2"/>
      <c r="H14" s="2"/>
      <c r="I14" s="2"/>
      <c r="N14" s="13"/>
      <c r="O14" s="2"/>
      <c r="P14" s="2"/>
      <c r="Q14" s="2"/>
      <c r="R14" s="2"/>
    </row>
    <row r="15" spans="1:18" x14ac:dyDescent="0.25">
      <c r="A15">
        <v>1</v>
      </c>
      <c r="B15" s="1">
        <v>197.56</v>
      </c>
      <c r="C15" s="1">
        <v>1</v>
      </c>
      <c r="D15" s="1">
        <f>B15*$B$2^2*C15</f>
        <v>242011</v>
      </c>
      <c r="E15" s="2"/>
      <c r="F15" s="2"/>
      <c r="G15" s="2"/>
      <c r="H15" s="2"/>
      <c r="I15" s="2"/>
      <c r="N15" s="2">
        <f>SQRT(2)</f>
        <v>1.4142135623730951</v>
      </c>
      <c r="O15" s="2"/>
      <c r="P15" s="2"/>
      <c r="Q15" s="2">
        <f>B15*P2^2*C15</f>
        <v>121004.89038034125</v>
      </c>
      <c r="R15" s="2"/>
    </row>
    <row r="16" spans="1:18" x14ac:dyDescent="0.25">
      <c r="A16">
        <v>2</v>
      </c>
      <c r="B16" s="1">
        <v>197.68</v>
      </c>
      <c r="C16" s="1">
        <v>2</v>
      </c>
      <c r="D16" s="1">
        <f>B16*$B$2^2*C16</f>
        <v>484316</v>
      </c>
      <c r="E16" s="2"/>
      <c r="F16" s="2"/>
      <c r="G16" s="2"/>
      <c r="H16" s="2"/>
      <c r="I16" s="2"/>
      <c r="N16" s="2"/>
      <c r="O16" s="2"/>
      <c r="P16" s="2"/>
      <c r="Q16" s="2">
        <f>B16*P2^2*C16</f>
        <v>242156.78002010388</v>
      </c>
      <c r="R16" s="2"/>
    </row>
    <row r="17" spans="1:18" ht="15.75" x14ac:dyDescent="0.25">
      <c r="A17">
        <v>3</v>
      </c>
      <c r="B17" s="1">
        <v>197.56</v>
      </c>
      <c r="C17" s="1">
        <v>1</v>
      </c>
      <c r="D17" s="1">
        <f>B17*$B$3^2*C17</f>
        <v>231750.22750000001</v>
      </c>
      <c r="E17" s="2"/>
      <c r="F17" s="2"/>
      <c r="G17" s="2"/>
      <c r="H17" s="2"/>
      <c r="I17" s="2"/>
      <c r="N17" s="2"/>
      <c r="O17" s="2"/>
      <c r="P17" s="13"/>
      <c r="Q17" s="2">
        <f>B17*P3^2*C17</f>
        <v>115874.52997697068</v>
      </c>
      <c r="R17" s="2"/>
    </row>
    <row r="18" spans="1:18" x14ac:dyDescent="0.25">
      <c r="A18">
        <v>4</v>
      </c>
      <c r="B18" s="1">
        <v>197.68</v>
      </c>
      <c r="C18" s="1">
        <v>2</v>
      </c>
      <c r="D18" s="1">
        <f>B18*$B$3^2*C18</f>
        <v>463781.99</v>
      </c>
      <c r="E18" s="2"/>
      <c r="F18" s="2"/>
      <c r="G18" s="2"/>
      <c r="H18" s="2"/>
      <c r="I18" s="2"/>
      <c r="N18" s="2"/>
      <c r="O18" s="2"/>
      <c r="P18" s="2"/>
      <c r="Q18" s="2">
        <f>B18*P3^2*C18</f>
        <v>231889.82674476173</v>
      </c>
      <c r="R18" s="2"/>
    </row>
    <row r="19" spans="1:18" ht="15.75" x14ac:dyDescent="0.25">
      <c r="A19">
        <v>5</v>
      </c>
      <c r="B19" s="1">
        <v>197.56</v>
      </c>
      <c r="C19" s="1">
        <v>1</v>
      </c>
      <c r="D19" s="1">
        <f>B19*$B$4^2*C19</f>
        <v>218039.73039909126</v>
      </c>
      <c r="E19" s="2"/>
      <c r="F19" s="2"/>
      <c r="G19" s="2"/>
      <c r="H19" s="2"/>
      <c r="I19" s="2"/>
      <c r="N19" s="13"/>
      <c r="O19" s="2"/>
      <c r="P19" s="2"/>
      <c r="Q19" s="2">
        <f>B19*P4^2*C19</f>
        <v>109019.31596291573</v>
      </c>
      <c r="R19" s="2"/>
    </row>
    <row r="20" spans="1:18" x14ac:dyDescent="0.25">
      <c r="A20">
        <v>6</v>
      </c>
      <c r="B20" s="1">
        <v>197.68</v>
      </c>
      <c r="C20" s="1">
        <v>2</v>
      </c>
      <c r="D20" s="1">
        <f>B20*$B$4^2*C20</f>
        <v>436344.34000093502</v>
      </c>
      <c r="E20" s="2"/>
      <c r="F20" s="2"/>
      <c r="G20" s="2"/>
      <c r="H20" s="2"/>
      <c r="I20" s="2"/>
      <c r="N20" s="2"/>
      <c r="O20" s="2"/>
      <c r="P20" s="2"/>
      <c r="Q20" s="2">
        <f>B20*P4^2*C20</f>
        <v>218171.07085998362</v>
      </c>
      <c r="R20" s="2"/>
    </row>
    <row r="21" spans="1:18" x14ac:dyDescent="0.25">
      <c r="A21">
        <v>7</v>
      </c>
      <c r="B21" s="1">
        <v>197.56</v>
      </c>
      <c r="C21" s="1">
        <v>1</v>
      </c>
      <c r="D21" s="1">
        <f>B21*$B$5^2*C21</f>
        <v>201219.14995976101</v>
      </c>
      <c r="E21" s="2"/>
      <c r="F21" s="2"/>
      <c r="G21" s="2"/>
      <c r="H21" s="2"/>
      <c r="I21" s="2"/>
      <c r="N21" s="2"/>
      <c r="O21" s="2"/>
      <c r="P21" s="2"/>
      <c r="Q21" s="2">
        <f>B21*P5^2*C21</f>
        <v>100609.06811387223</v>
      </c>
      <c r="R21" s="2"/>
    </row>
    <row r="22" spans="1:18" x14ac:dyDescent="0.25">
      <c r="A22">
        <v>8</v>
      </c>
      <c r="B22" s="1">
        <v>197.68</v>
      </c>
      <c r="C22" s="1">
        <v>2</v>
      </c>
      <c r="D22" s="1">
        <f>B22*$B$5^2*C22</f>
        <v>402682.74513105443</v>
      </c>
      <c r="E22" s="2"/>
      <c r="F22" s="2"/>
      <c r="G22" s="2"/>
      <c r="H22" s="2"/>
      <c r="I22" s="2"/>
      <c r="N22" s="14"/>
      <c r="O22" s="2"/>
      <c r="P22" s="2"/>
      <c r="Q22" s="2">
        <f>B22*P5^2*C22</f>
        <v>201340.35821775926</v>
      </c>
      <c r="R22" s="2"/>
    </row>
    <row r="23" spans="1:18" x14ac:dyDescent="0.25">
      <c r="A23">
        <v>9</v>
      </c>
      <c r="B23" s="1">
        <v>197.56</v>
      </c>
      <c r="C23" s="1">
        <v>1</v>
      </c>
      <c r="D23" s="1">
        <f>B23*$B$6^2*C23</f>
        <v>181720.11351656396</v>
      </c>
      <c r="E23" s="2"/>
      <c r="F23" s="2"/>
      <c r="G23" s="2"/>
      <c r="H23" s="2"/>
      <c r="I23" s="2"/>
      <c r="N23" s="2"/>
      <c r="O23" s="2"/>
      <c r="P23" s="2"/>
      <c r="Q23" s="2">
        <f>B23*P6^2*C23</f>
        <v>90859.599009859041</v>
      </c>
      <c r="R23" s="2"/>
    </row>
    <row r="24" spans="1:18" x14ac:dyDescent="0.25">
      <c r="A24">
        <v>10</v>
      </c>
      <c r="B24" s="1">
        <v>197.68</v>
      </c>
      <c r="C24" s="1">
        <v>2</v>
      </c>
      <c r="D24" s="1">
        <f>B24*$B$6^2*C24</f>
        <v>363660.98440933757</v>
      </c>
      <c r="E24" s="2"/>
      <c r="F24" s="2"/>
      <c r="G24" s="2"/>
      <c r="I24" s="2"/>
      <c r="N24" s="2"/>
      <c r="O24" s="2"/>
      <c r="P24" s="2"/>
      <c r="Q24" s="2">
        <f>B24*P6^2*C24</f>
        <v>181829.57615174059</v>
      </c>
      <c r="R24" s="2"/>
    </row>
    <row r="25" spans="1:18" x14ac:dyDescent="0.25">
      <c r="A25">
        <v>11</v>
      </c>
      <c r="B25" s="1">
        <v>197.56</v>
      </c>
      <c r="C25" s="1">
        <v>1</v>
      </c>
      <c r="D25" s="1">
        <f>B25*$B$7^2*C25</f>
        <v>160066.23447612207</v>
      </c>
      <c r="E25" s="2"/>
      <c r="F25" s="2"/>
      <c r="G25" s="2"/>
      <c r="H25" s="2"/>
      <c r="I25" s="2"/>
      <c r="N25" s="2"/>
      <c r="O25" s="2"/>
      <c r="P25" s="2"/>
      <c r="Q25" s="2">
        <f>B25*P7^2*C25</f>
        <v>80032.714035218029</v>
      </c>
      <c r="R25" s="2"/>
    </row>
    <row r="26" spans="1:18" x14ac:dyDescent="0.25">
      <c r="A26">
        <v>12</v>
      </c>
      <c r="B26" s="1">
        <v>197.68</v>
      </c>
      <c r="C26" s="1">
        <v>2</v>
      </c>
      <c r="D26" s="1">
        <f>B26*$B$7^2*C26</f>
        <v>320326.92074549309</v>
      </c>
      <c r="E26" s="2"/>
      <c r="F26" s="2"/>
      <c r="G26" s="2"/>
      <c r="H26" s="2"/>
      <c r="I26" s="2"/>
      <c r="N26" s="2"/>
      <c r="O26" s="2"/>
      <c r="P26" s="2"/>
      <c r="Q26" s="2">
        <f>B26*P7^2*C26</f>
        <v>160162.65347724134</v>
      </c>
      <c r="R26" s="2"/>
    </row>
    <row r="27" spans="1:18" ht="15.75" x14ac:dyDescent="0.25">
      <c r="A27">
        <v>13</v>
      </c>
      <c r="B27" s="1">
        <v>197.56</v>
      </c>
      <c r="C27" s="1">
        <v>1</v>
      </c>
      <c r="D27" s="1">
        <f>B27*$B$8^2*C27</f>
        <v>136873.11231712456</v>
      </c>
      <c r="E27" s="2"/>
      <c r="F27" s="2"/>
      <c r="G27" s="2"/>
      <c r="H27" s="2"/>
      <c r="I27" s="2"/>
      <c r="N27" s="2"/>
      <c r="O27" s="13"/>
      <c r="P27" s="2"/>
      <c r="Q27" s="2">
        <f>B27*P8^2*C27</f>
        <v>68436.211378614171</v>
      </c>
      <c r="R27" s="2"/>
    </row>
    <row r="28" spans="1:18" x14ac:dyDescent="0.25">
      <c r="A28">
        <v>14</v>
      </c>
      <c r="B28" s="1">
        <v>197.68</v>
      </c>
      <c r="C28" s="1">
        <v>2</v>
      </c>
      <c r="D28" s="1">
        <f>B28*$B$8^2*C28</f>
        <v>273912.50093995931</v>
      </c>
      <c r="E28" s="2"/>
      <c r="F28" s="2"/>
      <c r="G28" s="2"/>
      <c r="H28" s="2"/>
      <c r="I28" s="2"/>
      <c r="N28" s="2"/>
      <c r="O28" s="2"/>
      <c r="P28" s="2"/>
      <c r="Q28" s="2">
        <f>B28*P8^2*C28</f>
        <v>136955.56049123761</v>
      </c>
      <c r="R28" s="2"/>
    </row>
    <row r="29" spans="1:18" x14ac:dyDescent="0.25">
      <c r="A29">
        <v>15</v>
      </c>
      <c r="B29" s="1">
        <v>197.56</v>
      </c>
      <c r="C29" s="1">
        <v>1</v>
      </c>
      <c r="D29" s="1">
        <f>B29*$B$9^2*C29</f>
        <v>112848.33259032803</v>
      </c>
      <c r="E29" s="2"/>
      <c r="F29" s="2"/>
      <c r="G29" s="2"/>
      <c r="H29" s="2"/>
      <c r="I29" s="2"/>
      <c r="N29" s="2"/>
      <c r="O29" s="2"/>
      <c r="P29" s="2"/>
      <c r="Q29" s="2">
        <f>B29*P9^2*C29</f>
        <v>56423.882033035428</v>
      </c>
      <c r="R29" s="2"/>
    </row>
    <row r="30" spans="1:18" x14ac:dyDescent="0.25">
      <c r="A30">
        <v>16</v>
      </c>
      <c r="B30" s="1">
        <v>197.68</v>
      </c>
      <c r="C30" s="1">
        <v>2</v>
      </c>
      <c r="D30" s="1">
        <f>B30*$B$9^2*C30</f>
        <v>225833.75568390411</v>
      </c>
      <c r="E30" s="2"/>
      <c r="F30" s="2"/>
      <c r="G30" s="2"/>
      <c r="H30" s="2"/>
      <c r="I30" s="2"/>
      <c r="N30" s="2"/>
      <c r="O30" s="2"/>
      <c r="P30" s="2"/>
      <c r="Q30" s="2">
        <f>B30*P9^2*C30</f>
        <v>112916.30897236732</v>
      </c>
      <c r="R30" s="2"/>
    </row>
    <row r="31" spans="1:18" ht="15.75" x14ac:dyDescent="0.25">
      <c r="A31">
        <v>17</v>
      </c>
      <c r="B31" s="1">
        <v>197.56</v>
      </c>
      <c r="C31" s="1">
        <v>1</v>
      </c>
      <c r="D31" s="1">
        <f>B31*$B$10^2*C31</f>
        <v>88791.466918556485</v>
      </c>
      <c r="E31" s="2"/>
      <c r="F31" s="2"/>
      <c r="G31" s="2"/>
      <c r="H31" s="2"/>
      <c r="I31" s="2"/>
      <c r="N31" s="13"/>
      <c r="Q31" s="2">
        <f>B31*P10^2*C31</f>
        <v>44395.509795792859</v>
      </c>
    </row>
    <row r="32" spans="1:18" x14ac:dyDescent="0.25">
      <c r="A32">
        <v>18</v>
      </c>
      <c r="B32" s="1">
        <v>197.68</v>
      </c>
      <c r="C32" s="1">
        <v>2</v>
      </c>
      <c r="D32" s="1">
        <f>B32*$B$10^2*C32</f>
        <v>177690.79955922501</v>
      </c>
      <c r="E32" s="2"/>
      <c r="F32" s="2"/>
      <c r="G32" s="2"/>
      <c r="H32" s="2"/>
      <c r="I32" s="2"/>
      <c r="Q32" s="2">
        <f>B32*P10^2*C32</f>
        <v>88844.952180930675</v>
      </c>
    </row>
    <row r="33" spans="1:17" x14ac:dyDescent="0.25">
      <c r="E33" s="2"/>
      <c r="F33" s="2"/>
      <c r="G33" s="2"/>
      <c r="H33" s="2"/>
      <c r="I33" s="2"/>
    </row>
    <row r="34" spans="1:17" ht="15.75" x14ac:dyDescent="0.25">
      <c r="B34" s="10" t="s">
        <v>11</v>
      </c>
      <c r="C34" s="11">
        <f>SUM(D15:D32)</f>
        <v>4721869.4041474564</v>
      </c>
      <c r="D34" t="s">
        <v>13</v>
      </c>
      <c r="E34" s="2"/>
      <c r="F34" s="2"/>
      <c r="G34" s="2"/>
      <c r="H34" s="2"/>
      <c r="I34" s="2"/>
      <c r="Q34">
        <f>SUM(Q15:Q32)</f>
        <v>2360922.8078027461</v>
      </c>
    </row>
    <row r="35" spans="1:17" ht="15.75" x14ac:dyDescent="0.25">
      <c r="B35" s="10" t="s">
        <v>12</v>
      </c>
      <c r="C35" s="12">
        <f>C34*B12</f>
        <v>12.800987954643753</v>
      </c>
      <c r="D35" t="s">
        <v>14</v>
      </c>
      <c r="E35" s="2"/>
      <c r="F35" s="2"/>
      <c r="G35" s="2"/>
      <c r="H35" s="2"/>
      <c r="I35" s="2"/>
      <c r="Q35" s="8">
        <f>Q34*B12</f>
        <v>6.4004617319532446</v>
      </c>
    </row>
    <row r="36" spans="1:17" x14ac:dyDescent="0.25">
      <c r="E36" s="2"/>
      <c r="F36" s="2"/>
      <c r="G36" s="2"/>
      <c r="H36" s="2"/>
      <c r="I36" s="2"/>
    </row>
    <row r="37" spans="1:17" x14ac:dyDescent="0.25">
      <c r="A37" s="15"/>
      <c r="B37" s="15"/>
      <c r="C37" s="9">
        <f>C34/2</f>
        <v>2360934.7020737282</v>
      </c>
      <c r="E37" s="2"/>
      <c r="F37" s="2"/>
      <c r="G37" s="2"/>
      <c r="H37" s="2"/>
      <c r="I37" s="2"/>
      <c r="Q37">
        <f>C34-2*Q34</f>
        <v>23.788541964255273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2016-02-29T17:45:47Z</dcterms:created>
  <dcterms:modified xsi:type="dcterms:W3CDTF">2016-04-09T19:55:52Z</dcterms:modified>
</cp:coreProperties>
</file>