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D92385EE-20FC-4351-ACFD-A1EB9B8658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7" i="1"/>
  <c r="O8" i="1"/>
  <c r="O7" i="1"/>
  <c r="O6" i="1"/>
  <c r="P4" i="1"/>
  <c r="O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G2" i="1"/>
  <c r="H2" i="1"/>
  <c r="I2" i="1"/>
  <c r="F2" i="1"/>
</calcChain>
</file>

<file path=xl/sharedStrings.xml><?xml version="1.0" encoding="utf-8"?>
<sst xmlns="http://schemas.openxmlformats.org/spreadsheetml/2006/main" count="43" uniqueCount="38">
  <si>
    <t>Demand</t>
  </si>
  <si>
    <t>Price</t>
  </si>
  <si>
    <t>Pcinc</t>
  </si>
  <si>
    <t>Year</t>
  </si>
  <si>
    <t>Ln(Demand)</t>
  </si>
  <si>
    <t>Ln(Price)</t>
  </si>
  <si>
    <t>Ln(Pcinc)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</si>
  <si>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</si>
  <si>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</si>
  <si>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</si>
  <si>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</si>
  <si>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</si>
  <si>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</si>
  <si>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</si>
  <si>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</si>
  <si>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</si>
  <si>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</si>
  <si>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</si>
  <si>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</si>
  <si>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</si>
  <si>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</si>
  <si>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</si>
  <si>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</si>
  <si>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</si>
  <si>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</si>
  <si>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</si>
  <si>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</si>
  <si>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</si>
  <si>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</si>
  <si>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</si>
  <si>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</si>
  <si>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 Cocoa demand for year 2009 , price 1.15$ , Pcinc 40000$</t>
  </si>
  <si>
    <t xml:space="preserve">Prediction= </t>
  </si>
  <si>
    <t>in log</t>
  </si>
  <si>
    <t xml:space="preserve">Margin of Error = </t>
  </si>
  <si>
    <t xml:space="preserve">Upper Limit = </t>
  </si>
  <si>
    <t xml:space="preserve">Lower Limit = </t>
  </si>
  <si>
    <t>in mLbs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</si>
</sst>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1">
    <xf numFmtId="0" fontId="0" fillId="0" borderId="0" xfId="0"/>
    <xf numFmtId="0" fontId="1" fillId="0" borderId="0" xfId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7" fillId="0" borderId="0" xfId="0" applyFont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tabSelected="1" zoomScaleNormal="100" workbookViewId="0">
      <selection activeCell="P4" sqref="P4"/>
    </sheetView>
  </sheetViews>
  <sheetFormatPr defaultColWidth="9.109375" defaultRowHeight="14.4" x14ac:dyDescent="0.3"/>
  <cols>
    <col min="1" max="4" width="9.109375" style="4"/>
    <col min="5" max="5" width="6.88671875" style="4" customWidth="1"/>
    <col min="6" max="6" width="15" style="4" customWidth="1"/>
    <col min="7" max="7" width="10" style="4" customWidth="1"/>
    <col min="8" max="9" width="13.5546875" style="4" customWidth="1"/>
    <col min="10" max="10" width="9.109375" style="4"/>
    <col min="11" max="11" width="12.109375" style="4" customWidth="1"/>
    <col min="12" max="12" width="11" style="4" customWidth="1"/>
    <col min="13" max="13" width="11.6640625" style="4" customWidth="1"/>
    <col min="14" max="14" width="15.5546875" style="4" customWidth="1"/>
    <col min="15" max="16384" width="9.109375" style="4"/>
  </cols>
  <sheetData>
    <row r="1" spans="1:19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F1" s="3" t="s">
        <v>4</v>
      </c>
      <c r="G1" s="3" t="s">
        <v>5</v>
      </c>
      <c r="H1" s="3" t="s">
        <v>6</v>
      </c>
      <c r="I1" s="3" t="s">
        <v>3</v>
      </c>
      <c r="K1" s="3" t="s">
        <v>31</v>
      </c>
    </row>
    <row r="2" spans="1:19" x14ac:dyDescent="0.3">
      <c r="A2" s="5">
        <v>646</v>
      </c>
      <c r="B2" s="5">
        <v>1.398623446292518</v>
      </c>
      <c r="C2" s="1">
        <v>13253</v>
      </c>
      <c r="D2" s="4">
        <v>1960</v>
      </c>
      <c r="F2" s="3">
        <f>LN(A2)</f>
        <v>6.4707995037826018</v>
      </c>
      <c r="G2" s="3">
        <f t="shared" ref="G2:H2" si="0">LN(B2)</f>
        <v>0.33548850026302768</v>
      </c>
      <c r="H2" s="3">
        <f t="shared" si="0"/>
        <v>9.4919792208806779</v>
      </c>
      <c r="I2" s="3">
        <f>D2</f>
        <v>1960</v>
      </c>
      <c r="J2" s="3"/>
      <c r="K2" s="3"/>
      <c r="L2" s="3"/>
      <c r="M2" s="3"/>
      <c r="N2" s="3"/>
      <c r="O2" s="3"/>
      <c r="P2" s="3"/>
    </row>
    <row r="3" spans="1:19" x14ac:dyDescent="0.3">
      <c r="A3" s="5">
        <v>714</v>
      </c>
      <c r="B3" s="5">
        <v>1.1146536332231682</v>
      </c>
      <c r="C3" s="1">
        <v>13438</v>
      </c>
      <c r="D3" s="4">
        <v>1961</v>
      </c>
      <c r="F3" s="3">
        <f t="shared" ref="F3:F50" si="1">LN(A3)</f>
        <v>6.5708829623395841</v>
      </c>
      <c r="G3" s="3">
        <f t="shared" ref="G3:G50" si="2">LN(B3)</f>
        <v>0.10854371380342118</v>
      </c>
      <c r="H3" s="3">
        <f t="shared" ref="H3:H50" si="3">LN(C3)</f>
        <v>9.5058417934800961</v>
      </c>
      <c r="I3" s="3">
        <f t="shared" ref="I3:I50" si="4">D3</f>
        <v>1961</v>
      </c>
      <c r="J3" s="3"/>
      <c r="K3" t="s">
        <v>7</v>
      </c>
      <c r="L3"/>
      <c r="M3"/>
      <c r="N3"/>
      <c r="O3" s="10" t="s">
        <v>33</v>
      </c>
      <c r="P3" s="10" t="s">
        <v>37</v>
      </c>
      <c r="Q3"/>
      <c r="R3"/>
      <c r="S3"/>
    </row>
    <row r="4" spans="1:19" ht="15" thickBot="1" x14ac:dyDescent="0.35">
      <c r="A4" s="5">
        <v>710</v>
      </c>
      <c r="B4" s="5">
        <v>1.0471519824818363</v>
      </c>
      <c r="C4" s="1">
        <v>13898</v>
      </c>
      <c r="D4" s="4">
        <v>1962</v>
      </c>
      <c r="F4" s="3">
        <f t="shared" si="1"/>
        <v>6.5652649700353614</v>
      </c>
      <c r="G4" s="3">
        <f t="shared" si="2"/>
        <v>4.6074081317261206E-2</v>
      </c>
      <c r="H4" s="3">
        <f t="shared" si="3"/>
        <v>9.5395002238742723</v>
      </c>
      <c r="I4" s="3">
        <f t="shared" si="4"/>
        <v>1962</v>
      </c>
      <c r="J4" s="3"/>
      <c r="K4"/>
      <c r="L4"/>
      <c r="M4"/>
      <c r="N4" s="10" t="s">
        <v>32</v>
      </c>
      <c r="O4">
        <f>L19 + L20 * LN(1.15) + L21 * LN(40000) + L22 * 2009</f>
        <v>7.6651969008746619</v>
      </c>
      <c r="P4">
        <f>EXP(O4)</f>
        <v>2132.8126932907958</v>
      </c>
      <c r="Q4"/>
      <c r="R4"/>
      <c r="S4"/>
    </row>
    <row r="5" spans="1:19" x14ac:dyDescent="0.3">
      <c r="A5" s="5">
        <v>734</v>
      </c>
      <c r="B5" s="5">
        <v>1.2865090891682454</v>
      </c>
      <c r="C5" s="1">
        <v>14235</v>
      </c>
      <c r="D5" s="4">
        <v>1963</v>
      </c>
      <c r="F5" s="3">
        <f t="shared" si="1"/>
        <v>6.5985090286145152</v>
      </c>
      <c r="G5" s="3">
        <f t="shared" si="2"/>
        <v>0.25193241775026254</v>
      </c>
      <c r="H5" s="3">
        <f t="shared" si="3"/>
        <v>9.5634589997121378</v>
      </c>
      <c r="I5" s="3">
        <f t="shared" si="4"/>
        <v>1963</v>
      </c>
      <c r="J5" s="3"/>
      <c r="K5" s="9" t="s">
        <v>8</v>
      </c>
      <c r="L5" s="9"/>
      <c r="M5"/>
      <c r="N5"/>
      <c r="O5"/>
      <c r="P5"/>
      <c r="Q5"/>
      <c r="R5"/>
      <c r="S5"/>
    </row>
    <row r="6" spans="1:19" x14ac:dyDescent="0.3">
      <c r="A6" s="5">
        <v>753</v>
      </c>
      <c r="B6" s="5">
        <v>1.1617107625414136</v>
      </c>
      <c r="C6" s="1">
        <v>14836</v>
      </c>
      <c r="D6" s="4">
        <v>1964</v>
      </c>
      <c r="F6" s="3">
        <f t="shared" si="1"/>
        <v>6.6240652277998935</v>
      </c>
      <c r="G6" s="3">
        <f t="shared" si="2"/>
        <v>0.14989371397007095</v>
      </c>
      <c r="H6" s="3">
        <f t="shared" si="3"/>
        <v>9.6048119386094815</v>
      </c>
      <c r="I6" s="3">
        <f t="shared" si="4"/>
        <v>1964</v>
      </c>
      <c r="J6" s="3"/>
      <c r="K6" s="6" t="s">
        <v>9</v>
      </c>
      <c r="L6" s="6">
        <v>0.97843105264122099</v>
      </c>
      <c r="M6"/>
      <c r="N6" s="10" t="s">
        <v>34</v>
      </c>
      <c r="O6">
        <f xml:space="preserve"> ABS( _xlfn.T.INV( 0.05/2, L15)) * L9</f>
        <v>0.17196355927207124</v>
      </c>
      <c r="P6"/>
      <c r="Q6"/>
      <c r="R6"/>
      <c r="S6"/>
    </row>
    <row r="7" spans="1:19" x14ac:dyDescent="0.3">
      <c r="A7" s="5">
        <v>787</v>
      </c>
      <c r="B7" s="5">
        <v>0.83113422648525903</v>
      </c>
      <c r="C7" s="1">
        <v>15539</v>
      </c>
      <c r="D7" s="4">
        <v>1965</v>
      </c>
      <c r="F7" s="3">
        <f t="shared" si="1"/>
        <v>6.6682282484174031</v>
      </c>
      <c r="G7" s="3">
        <f t="shared" si="2"/>
        <v>-0.18496397312064375</v>
      </c>
      <c r="H7" s="3">
        <f t="shared" si="3"/>
        <v>9.6511082717867342</v>
      </c>
      <c r="I7" s="3">
        <f t="shared" si="4"/>
        <v>1965</v>
      </c>
      <c r="J7" s="3"/>
      <c r="K7" s="6" t="s">
        <v>10</v>
      </c>
      <c r="L7" s="6">
        <v>0.95732732477260774</v>
      </c>
      <c r="M7"/>
      <c r="N7" s="10" t="s">
        <v>35</v>
      </c>
      <c r="O7">
        <f>O4+O6</f>
        <v>7.8371604601467331</v>
      </c>
      <c r="P7">
        <f>EXP(O7)</f>
        <v>2533.002052098263</v>
      </c>
      <c r="Q7"/>
      <c r="R7"/>
      <c r="S7"/>
    </row>
    <row r="8" spans="1:19" x14ac:dyDescent="0.3">
      <c r="A8" s="5">
        <v>825</v>
      </c>
      <c r="B8" s="5">
        <v>1.1358219026483907</v>
      </c>
      <c r="C8" s="1">
        <v>16230</v>
      </c>
      <c r="D8" s="4">
        <v>1966</v>
      </c>
      <c r="F8" s="3">
        <f t="shared" si="1"/>
        <v>6.7153833863346808</v>
      </c>
      <c r="G8" s="3">
        <f t="shared" si="2"/>
        <v>0.12735653217065909</v>
      </c>
      <c r="H8" s="3">
        <f t="shared" si="3"/>
        <v>9.6946166605086361</v>
      </c>
      <c r="I8" s="3">
        <f t="shared" si="4"/>
        <v>1966</v>
      </c>
      <c r="J8" s="3"/>
      <c r="K8" s="6" t="s">
        <v>11</v>
      </c>
      <c r="L8" s="6">
        <v>0.95448247975744827</v>
      </c>
      <c r="M8"/>
      <c r="N8" s="10" t="s">
        <v>36</v>
      </c>
      <c r="O8">
        <f>O4-O6</f>
        <v>7.4932333416025907</v>
      </c>
      <c r="P8">
        <f>EXP(O8)</f>
        <v>1795.8493088839684</v>
      </c>
      <c r="Q8"/>
      <c r="R8"/>
      <c r="S8"/>
    </row>
    <row r="9" spans="1:19" x14ac:dyDescent="0.3">
      <c r="A9" s="5">
        <v>840</v>
      </c>
      <c r="B9" s="5">
        <v>1.3009882535035726</v>
      </c>
      <c r="C9" s="1">
        <v>16718</v>
      </c>
      <c r="D9" s="4">
        <v>1967</v>
      </c>
      <c r="F9" s="3">
        <f t="shared" si="1"/>
        <v>6.7334018918373593</v>
      </c>
      <c r="G9" s="3">
        <f t="shared" si="2"/>
        <v>0.26312417066837268</v>
      </c>
      <c r="H9" s="3">
        <f t="shared" si="3"/>
        <v>9.7242412622591008</v>
      </c>
      <c r="I9" s="3">
        <f t="shared" si="4"/>
        <v>1967</v>
      </c>
      <c r="J9" s="3"/>
      <c r="K9" s="6" t="s">
        <v>12</v>
      </c>
      <c r="L9" s="6">
        <v>8.5379708023640394E-2</v>
      </c>
      <c r="M9"/>
      <c r="N9"/>
      <c r="O9"/>
      <c r="P9"/>
      <c r="Q9"/>
      <c r="R9"/>
      <c r="S9"/>
    </row>
    <row r="10" spans="1:19" ht="15" thickBot="1" x14ac:dyDescent="0.35">
      <c r="A10" s="5">
        <v>856</v>
      </c>
      <c r="B10" s="5">
        <v>1.5818051630900498</v>
      </c>
      <c r="C10" s="1">
        <v>17435</v>
      </c>
      <c r="D10" s="4">
        <v>1968</v>
      </c>
      <c r="F10" s="3">
        <f t="shared" si="1"/>
        <v>6.752270376141742</v>
      </c>
      <c r="G10" s="3">
        <f t="shared" si="2"/>
        <v>0.458566703157816</v>
      </c>
      <c r="H10" s="3">
        <f t="shared" si="3"/>
        <v>9.7662349591097524</v>
      </c>
      <c r="I10" s="3">
        <f t="shared" si="4"/>
        <v>1968</v>
      </c>
      <c r="J10" s="3"/>
      <c r="K10" s="7" t="s">
        <v>13</v>
      </c>
      <c r="L10" s="7">
        <v>49</v>
      </c>
      <c r="M10"/>
      <c r="N10"/>
      <c r="O10"/>
      <c r="P10"/>
      <c r="Q10"/>
      <c r="R10"/>
      <c r="S10"/>
    </row>
    <row r="11" spans="1:19" x14ac:dyDescent="0.3">
      <c r="A11" s="5">
        <v>793</v>
      </c>
      <c r="B11" s="5">
        <v>1.8697261922651636</v>
      </c>
      <c r="C11" s="1">
        <v>17985</v>
      </c>
      <c r="D11" s="4">
        <v>1969</v>
      </c>
      <c r="F11" s="3">
        <f t="shared" si="1"/>
        <v>6.6758232216348476</v>
      </c>
      <c r="G11" s="3">
        <f t="shared" si="2"/>
        <v>0.6257919988972821</v>
      </c>
      <c r="H11" s="3">
        <f t="shared" si="3"/>
        <v>9.7972933561297246</v>
      </c>
      <c r="I11" s="3">
        <f t="shared" si="4"/>
        <v>1969</v>
      </c>
      <c r="J11" s="3"/>
      <c r="K11"/>
      <c r="L11"/>
      <c r="M11"/>
      <c r="N11"/>
      <c r="O11"/>
      <c r="P11"/>
      <c r="Q11"/>
      <c r="R11"/>
      <c r="S11"/>
    </row>
    <row r="12" spans="1:19" ht="15" thickBot="1" x14ac:dyDescent="0.35">
      <c r="A12" s="5">
        <v>813</v>
      </c>
      <c r="B12" s="5">
        <v>1.3216600440659181</v>
      </c>
      <c r="C12" s="1">
        <v>18190</v>
      </c>
      <c r="D12" s="4">
        <v>1970</v>
      </c>
      <c r="F12" s="3">
        <f t="shared" si="1"/>
        <v>6.7007311095478101</v>
      </c>
      <c r="G12" s="3">
        <f t="shared" si="2"/>
        <v>0.27888855561112968</v>
      </c>
      <c r="H12" s="3">
        <f t="shared" si="3"/>
        <v>9.8086272715121687</v>
      </c>
      <c r="I12" s="3">
        <f t="shared" si="4"/>
        <v>1970</v>
      </c>
      <c r="J12" s="3"/>
      <c r="K12" t="s">
        <v>14</v>
      </c>
      <c r="L12"/>
      <c r="M12"/>
      <c r="N12"/>
      <c r="O12"/>
      <c r="P12"/>
      <c r="Q12"/>
      <c r="R12"/>
      <c r="S12"/>
    </row>
    <row r="13" spans="1:19" x14ac:dyDescent="0.3">
      <c r="A13" s="5">
        <v>826</v>
      </c>
      <c r="B13" s="5">
        <v>1.0016341272564679</v>
      </c>
      <c r="C13" s="1">
        <v>18425</v>
      </c>
      <c r="D13" s="4">
        <v>1971</v>
      </c>
      <c r="F13" s="3">
        <f t="shared" si="1"/>
        <v>6.7165947735209777</v>
      </c>
      <c r="G13" s="3">
        <f t="shared" si="2"/>
        <v>1.6327935233182136E-3</v>
      </c>
      <c r="H13" s="3">
        <f t="shared" si="3"/>
        <v>9.8214637170575365</v>
      </c>
      <c r="I13" s="3">
        <f t="shared" si="4"/>
        <v>1971</v>
      </c>
      <c r="J13" s="3"/>
      <c r="K13" s="8"/>
      <c r="L13" s="8" t="s">
        <v>19</v>
      </c>
      <c r="M13" s="8" t="s">
        <v>20</v>
      </c>
      <c r="N13" s="8" t="s">
        <v>21</v>
      </c>
      <c r="O13" s="8" t="s">
        <v>22</v>
      </c>
      <c r="P13" s="8" t="s">
        <v>23</v>
      </c>
      <c r="Q13"/>
      <c r="R13"/>
      <c r="S13"/>
    </row>
    <row r="14" spans="1:19" x14ac:dyDescent="0.3">
      <c r="A14" s="5">
        <v>929</v>
      </c>
      <c r="B14" s="5">
        <v>1.0991290365773818</v>
      </c>
      <c r="C14" s="1">
        <v>19195</v>
      </c>
      <c r="D14" s="4">
        <v>1972</v>
      </c>
      <c r="F14" s="3">
        <f t="shared" si="1"/>
        <v>6.8341087388138382</v>
      </c>
      <c r="G14" s="3">
        <f t="shared" si="2"/>
        <v>9.4518081247423405E-2</v>
      </c>
      <c r="H14" s="3">
        <f t="shared" si="3"/>
        <v>9.8624051074348973</v>
      </c>
      <c r="I14" s="3">
        <f t="shared" si="4"/>
        <v>1972</v>
      </c>
      <c r="J14" s="3"/>
      <c r="K14" s="6" t="s">
        <v>15</v>
      </c>
      <c r="L14" s="6">
        <v>3</v>
      </c>
      <c r="M14" s="6">
        <v>7.3592308937482516</v>
      </c>
      <c r="N14" s="6">
        <v>2.4530769645827504</v>
      </c>
      <c r="O14" s="6">
        <v>336.51299795638909</v>
      </c>
      <c r="P14" s="6">
        <v>8.0351264549833709E-31</v>
      </c>
      <c r="Q14"/>
      <c r="R14"/>
      <c r="S14"/>
    </row>
    <row r="15" spans="1:19" x14ac:dyDescent="0.3">
      <c r="A15" s="5">
        <v>893</v>
      </c>
      <c r="B15" s="5">
        <v>1.6644464352733725</v>
      </c>
      <c r="C15" s="1">
        <v>20149</v>
      </c>
      <c r="D15" s="4">
        <v>1973</v>
      </c>
      <c r="F15" s="3">
        <f t="shared" si="1"/>
        <v>6.7945865808764987</v>
      </c>
      <c r="G15" s="3">
        <f t="shared" si="2"/>
        <v>0.50949259684428516</v>
      </c>
      <c r="H15" s="3">
        <f t="shared" si="3"/>
        <v>9.9109099383517663</v>
      </c>
      <c r="I15" s="3">
        <f t="shared" si="4"/>
        <v>1973</v>
      </c>
      <c r="J15" s="3"/>
      <c r="K15" s="6" t="s">
        <v>16</v>
      </c>
      <c r="L15" s="6">
        <v>45</v>
      </c>
      <c r="M15" s="6">
        <v>0.32803625439909373</v>
      </c>
      <c r="N15" s="6">
        <v>7.2896945422020829E-3</v>
      </c>
      <c r="O15" s="6"/>
      <c r="P15" s="6"/>
      <c r="Q15"/>
      <c r="R15"/>
      <c r="S15"/>
    </row>
    <row r="16" spans="1:19" ht="15" thickBot="1" x14ac:dyDescent="0.35">
      <c r="A16" s="5">
        <v>802</v>
      </c>
      <c r="B16" s="5">
        <v>1.8850865752132815</v>
      </c>
      <c r="C16" s="1">
        <v>20162</v>
      </c>
      <c r="D16" s="4">
        <v>1974</v>
      </c>
      <c r="F16" s="3">
        <f t="shared" si="1"/>
        <v>6.6871086078665147</v>
      </c>
      <c r="G16" s="3">
        <f t="shared" si="2"/>
        <v>0.63397374834040254</v>
      </c>
      <c r="H16" s="3">
        <f t="shared" si="3"/>
        <v>9.9115549236138865</v>
      </c>
      <c r="I16" s="3">
        <f t="shared" si="4"/>
        <v>1974</v>
      </c>
      <c r="J16" s="3"/>
      <c r="K16" s="7" t="s">
        <v>17</v>
      </c>
      <c r="L16" s="7">
        <v>48</v>
      </c>
      <c r="M16" s="7">
        <v>7.6872671481473454</v>
      </c>
      <c r="N16" s="7"/>
      <c r="O16" s="7"/>
      <c r="P16" s="7"/>
      <c r="Q16"/>
      <c r="R16"/>
      <c r="S16"/>
    </row>
    <row r="17" spans="1:19" ht="15" thickBot="1" x14ac:dyDescent="0.35">
      <c r="A17" s="5">
        <v>713</v>
      </c>
      <c r="B17" s="5">
        <v>1.3548447330009363</v>
      </c>
      <c r="C17" s="1">
        <v>19915</v>
      </c>
      <c r="D17" s="4">
        <v>1975</v>
      </c>
      <c r="F17" s="3">
        <f t="shared" si="1"/>
        <v>6.5694814204142959</v>
      </c>
      <c r="G17" s="3">
        <f t="shared" si="2"/>
        <v>0.30368685957474495</v>
      </c>
      <c r="H17" s="3">
        <f t="shared" si="3"/>
        <v>9.8992284956157448</v>
      </c>
      <c r="I17" s="3">
        <f t="shared" si="4"/>
        <v>1975</v>
      </c>
      <c r="J17" s="3"/>
      <c r="K17"/>
      <c r="L17"/>
      <c r="M17"/>
      <c r="N17"/>
      <c r="O17"/>
      <c r="P17"/>
      <c r="Q17"/>
      <c r="R17"/>
      <c r="S17"/>
    </row>
    <row r="18" spans="1:19" x14ac:dyDescent="0.3">
      <c r="A18" s="5">
        <v>831</v>
      </c>
      <c r="B18" s="5">
        <v>2.1974834890264452</v>
      </c>
      <c r="C18" s="1">
        <v>20603</v>
      </c>
      <c r="D18" s="4">
        <v>1976</v>
      </c>
      <c r="F18" s="3">
        <f t="shared" si="1"/>
        <v>6.7226297948554485</v>
      </c>
      <c r="G18" s="3">
        <f t="shared" si="2"/>
        <v>0.78731283702289101</v>
      </c>
      <c r="H18" s="3">
        <f t="shared" si="3"/>
        <v>9.9331919752424582</v>
      </c>
      <c r="I18" s="3">
        <f t="shared" si="4"/>
        <v>1976</v>
      </c>
      <c r="J18" s="3"/>
      <c r="K18" s="8"/>
      <c r="L18" s="8" t="s">
        <v>24</v>
      </c>
      <c r="M18" s="8" t="s">
        <v>12</v>
      </c>
      <c r="N18" s="8" t="s">
        <v>25</v>
      </c>
      <c r="O18" s="8" t="s">
        <v>26</v>
      </c>
      <c r="P18" s="8" t="s">
        <v>27</v>
      </c>
      <c r="Q18" s="8" t="s">
        <v>28</v>
      </c>
      <c r="R18" s="8" t="s">
        <v>29</v>
      </c>
      <c r="S18" s="8" t="s">
        <v>30</v>
      </c>
    </row>
    <row r="19" spans="1:19" x14ac:dyDescent="0.3">
      <c r="A19" s="5">
        <v>750</v>
      </c>
      <c r="B19" s="5">
        <v>3.7662247943471678</v>
      </c>
      <c r="C19" s="1">
        <v>21237</v>
      </c>
      <c r="D19" s="4">
        <v>1977</v>
      </c>
      <c r="F19" s="3">
        <f t="shared" si="1"/>
        <v>6.620073206530356</v>
      </c>
      <c r="G19" s="3">
        <f t="shared" si="2"/>
        <v>1.3260731189334189</v>
      </c>
      <c r="H19" s="3">
        <f t="shared" si="3"/>
        <v>9.963500222442299</v>
      </c>
      <c r="I19" s="3">
        <f t="shared" si="4"/>
        <v>1977</v>
      </c>
      <c r="J19" s="3"/>
      <c r="K19" s="6" t="s">
        <v>18</v>
      </c>
      <c r="L19" s="6">
        <v>-58.865477233546855</v>
      </c>
      <c r="M19" s="6">
        <v>12.766408462224337</v>
      </c>
      <c r="N19" s="6">
        <v>-4.6109661466440741</v>
      </c>
      <c r="O19" s="6">
        <v>3.3184514961978807E-5</v>
      </c>
      <c r="P19" s="6">
        <v>-84.578343781149997</v>
      </c>
      <c r="Q19" s="6">
        <v>-33.152610685943714</v>
      </c>
      <c r="R19" s="6">
        <v>-84.578343781149997</v>
      </c>
      <c r="S19" s="6">
        <v>-33.152610685943714</v>
      </c>
    </row>
    <row r="20" spans="1:19" x14ac:dyDescent="0.3">
      <c r="A20" s="5">
        <v>772</v>
      </c>
      <c r="B20" s="5">
        <v>2.9100006554672313</v>
      </c>
      <c r="C20" s="1">
        <v>22092</v>
      </c>
      <c r="D20" s="4">
        <v>1978</v>
      </c>
      <c r="F20" s="3">
        <f t="shared" si="1"/>
        <v>6.6489845500247764</v>
      </c>
      <c r="G20" s="3">
        <f t="shared" si="2"/>
        <v>1.068153306429847</v>
      </c>
      <c r="H20" s="3">
        <f t="shared" si="3"/>
        <v>10.002970831021079</v>
      </c>
      <c r="I20" s="3">
        <f t="shared" si="4"/>
        <v>1978</v>
      </c>
      <c r="J20" s="3"/>
      <c r="K20" s="6" t="s">
        <v>5</v>
      </c>
      <c r="L20" s="6">
        <v>-0.22200236923928685</v>
      </c>
      <c r="M20" s="6">
        <v>3.3721564034405412E-2</v>
      </c>
      <c r="N20" s="6">
        <v>-6.5833947978445613</v>
      </c>
      <c r="O20" s="6">
        <v>4.2368039988532675E-8</v>
      </c>
      <c r="P20" s="6">
        <v>-0.28992108563934521</v>
      </c>
      <c r="Q20" s="6">
        <v>-0.15408365283922848</v>
      </c>
      <c r="R20" s="6">
        <v>-0.28992108563934521</v>
      </c>
      <c r="S20" s="6">
        <v>-0.15408365283922848</v>
      </c>
    </row>
    <row r="21" spans="1:19" x14ac:dyDescent="0.3">
      <c r="A21" s="5">
        <v>773</v>
      </c>
      <c r="B21" s="5">
        <v>2.5240758888341679</v>
      </c>
      <c r="C21" s="1">
        <v>22643</v>
      </c>
      <c r="D21" s="4">
        <v>1979</v>
      </c>
      <c r="F21" s="3">
        <f t="shared" si="1"/>
        <v>6.6502790485874224</v>
      </c>
      <c r="G21" s="3">
        <f t="shared" si="2"/>
        <v>0.92587501111847548</v>
      </c>
      <c r="H21" s="3">
        <f t="shared" si="3"/>
        <v>10.027606032372521</v>
      </c>
      <c r="I21" s="3">
        <f t="shared" si="4"/>
        <v>1979</v>
      </c>
      <c r="J21" s="3"/>
      <c r="K21" s="6" t="s">
        <v>6</v>
      </c>
      <c r="L21" s="6">
        <v>-0.57197058191103645</v>
      </c>
      <c r="M21" s="6">
        <v>0.35340681813913777</v>
      </c>
      <c r="N21" s="6">
        <v>-1.6184480676483417</v>
      </c>
      <c r="O21" s="6">
        <v>0.11255482551303671</v>
      </c>
      <c r="P21" s="6">
        <v>-1.2837684519786705</v>
      </c>
      <c r="Q21" s="6">
        <v>0.13982728815659762</v>
      </c>
      <c r="R21" s="6">
        <v>-1.2837684519786705</v>
      </c>
      <c r="S21" s="6">
        <v>0.13982728815659762</v>
      </c>
    </row>
    <row r="22" spans="1:19" ht="15" thickBot="1" x14ac:dyDescent="0.35">
      <c r="A22" s="5">
        <v>797</v>
      </c>
      <c r="B22" s="5">
        <v>1.8143610662402951</v>
      </c>
      <c r="C22" s="1">
        <v>23006</v>
      </c>
      <c r="D22" s="4">
        <v>1980</v>
      </c>
      <c r="F22" s="3">
        <f t="shared" si="1"/>
        <v>6.6808546787902152</v>
      </c>
      <c r="G22" s="3">
        <f t="shared" si="2"/>
        <v>0.59573337612016986</v>
      </c>
      <c r="H22" s="3">
        <f t="shared" si="3"/>
        <v>10.043510330455955</v>
      </c>
      <c r="I22" s="3">
        <f t="shared" si="4"/>
        <v>1980</v>
      </c>
      <c r="J22" s="3"/>
      <c r="K22" s="7" t="s">
        <v>3</v>
      </c>
      <c r="L22" s="7">
        <v>3.6148663489968112E-2</v>
      </c>
      <c r="M22" s="7">
        <v>8.217057368092107E-3</v>
      </c>
      <c r="N22" s="7">
        <v>4.3992224796115007</v>
      </c>
      <c r="O22" s="7">
        <v>6.5901630105097254E-5</v>
      </c>
      <c r="P22" s="7">
        <v>1.9598660398265477E-2</v>
      </c>
      <c r="Q22" s="7">
        <v>5.2698666581670744E-2</v>
      </c>
      <c r="R22" s="7">
        <v>1.9598660398265477E-2</v>
      </c>
      <c r="S22" s="7">
        <v>5.2698666581670744E-2</v>
      </c>
    </row>
    <row r="23" spans="1:19" x14ac:dyDescent="0.3">
      <c r="A23" s="5">
        <v>855</v>
      </c>
      <c r="B23" s="5">
        <v>1.4475754768262816</v>
      </c>
      <c r="C23" s="1">
        <v>23387</v>
      </c>
      <c r="D23" s="4">
        <v>1981</v>
      </c>
      <c r="F23" s="3">
        <f t="shared" si="1"/>
        <v>6.7511014689367599</v>
      </c>
      <c r="G23" s="3">
        <f t="shared" si="2"/>
        <v>0.36989007199078894</v>
      </c>
      <c r="H23" s="3">
        <f t="shared" si="3"/>
        <v>10.059935591412071</v>
      </c>
      <c r="I23" s="3">
        <f t="shared" si="4"/>
        <v>1981</v>
      </c>
      <c r="J23" s="3"/>
      <c r="K23"/>
      <c r="L23"/>
      <c r="M23"/>
      <c r="N23"/>
      <c r="O23"/>
      <c r="P23"/>
      <c r="Q23"/>
      <c r="R23"/>
      <c r="S23"/>
    </row>
    <row r="24" spans="1:19" x14ac:dyDescent="0.3">
      <c r="A24" s="5">
        <v>902</v>
      </c>
      <c r="B24" s="5">
        <v>1.2452526378625908</v>
      </c>
      <c r="C24" s="1">
        <v>23382</v>
      </c>
      <c r="D24" s="4">
        <v>1982</v>
      </c>
      <c r="F24" s="3">
        <f t="shared" si="1"/>
        <v>6.804614520062624</v>
      </c>
      <c r="G24" s="3">
        <f t="shared" si="2"/>
        <v>0.21933843130877576</v>
      </c>
      <c r="H24" s="3">
        <f t="shared" si="3"/>
        <v>10.059721774566764</v>
      </c>
      <c r="I24" s="3">
        <f t="shared" si="4"/>
        <v>1982</v>
      </c>
      <c r="J24" s="3"/>
      <c r="K24"/>
      <c r="L24"/>
      <c r="M24"/>
      <c r="N24"/>
      <c r="O24"/>
      <c r="P24"/>
      <c r="Q24"/>
      <c r="R24"/>
      <c r="S24"/>
    </row>
    <row r="25" spans="1:19" x14ac:dyDescent="0.3">
      <c r="A25" s="5">
        <v>961</v>
      </c>
      <c r="B25" s="5">
        <v>1.5623723816993544</v>
      </c>
      <c r="C25" s="1">
        <v>23779</v>
      </c>
      <c r="D25" s="4">
        <v>1983</v>
      </c>
      <c r="F25" s="3">
        <f t="shared" si="1"/>
        <v>6.8679744089702925</v>
      </c>
      <c r="G25" s="3">
        <f t="shared" si="2"/>
        <v>0.44620542358036375</v>
      </c>
      <c r="H25" s="3">
        <f t="shared" si="3"/>
        <v>10.076558117215898</v>
      </c>
      <c r="I25" s="3">
        <f t="shared" si="4"/>
        <v>1983</v>
      </c>
      <c r="J25" s="3"/>
      <c r="K25"/>
      <c r="L25"/>
      <c r="M25"/>
      <c r="N25"/>
      <c r="O25"/>
      <c r="P25"/>
      <c r="Q25"/>
      <c r="R25"/>
      <c r="S25"/>
    </row>
    <row r="26" spans="1:19" x14ac:dyDescent="0.3">
      <c r="A26" s="5">
        <v>1052</v>
      </c>
      <c r="B26" s="5">
        <v>1.8056176560462318</v>
      </c>
      <c r="C26" s="1">
        <v>25244</v>
      </c>
      <c r="D26" s="4">
        <v>1984</v>
      </c>
      <c r="F26" s="3">
        <f t="shared" si="1"/>
        <v>6.9584483932976555</v>
      </c>
      <c r="G26" s="3">
        <f t="shared" si="2"/>
        <v>0.59090272496597596</v>
      </c>
      <c r="H26" s="3">
        <f t="shared" si="3"/>
        <v>10.136343782704131</v>
      </c>
      <c r="I26" s="3">
        <f t="shared" si="4"/>
        <v>1984</v>
      </c>
      <c r="J26" s="3"/>
      <c r="K26" s="3"/>
      <c r="L26" s="3"/>
      <c r="M26" s="3"/>
      <c r="N26" s="3"/>
      <c r="O26" s="3"/>
      <c r="P26" s="3"/>
    </row>
    <row r="27" spans="1:19" x14ac:dyDescent="0.3">
      <c r="A27" s="5">
        <v>1136</v>
      </c>
      <c r="B27" s="5">
        <v>1.7168554968460135</v>
      </c>
      <c r="C27" s="1">
        <v>26033</v>
      </c>
      <c r="D27" s="4">
        <v>1985</v>
      </c>
      <c r="F27" s="3">
        <f t="shared" si="1"/>
        <v>7.035268599281097</v>
      </c>
      <c r="G27" s="3">
        <f t="shared" si="2"/>
        <v>0.54049441812090704</v>
      </c>
      <c r="H27" s="3">
        <f t="shared" si="3"/>
        <v>10.167120242980383</v>
      </c>
      <c r="I27" s="3">
        <f t="shared" si="4"/>
        <v>1985</v>
      </c>
      <c r="J27" s="3"/>
      <c r="K27" s="3"/>
      <c r="L27" s="3"/>
      <c r="M27" s="3"/>
      <c r="N27" s="3"/>
      <c r="O27" s="3"/>
      <c r="P27" s="3"/>
    </row>
    <row r="28" spans="1:19" x14ac:dyDescent="0.3">
      <c r="A28" s="5">
        <v>1165</v>
      </c>
      <c r="B28" s="5">
        <v>1.3703211987408361</v>
      </c>
      <c r="C28" s="1">
        <v>26634</v>
      </c>
      <c r="D28" s="4">
        <v>1986</v>
      </c>
      <c r="F28" s="3">
        <f t="shared" si="1"/>
        <v>7.0604763659998007</v>
      </c>
      <c r="G28" s="3">
        <f t="shared" si="2"/>
        <v>0.31504516399619065</v>
      </c>
      <c r="H28" s="3">
        <f t="shared" si="3"/>
        <v>10.18994387406209</v>
      </c>
      <c r="I28" s="3">
        <f t="shared" si="4"/>
        <v>1986</v>
      </c>
      <c r="J28" s="3"/>
      <c r="K28" s="3"/>
      <c r="L28" s="3"/>
      <c r="M28" s="3"/>
      <c r="N28" s="3"/>
      <c r="O28" s="3"/>
      <c r="P28" s="3"/>
    </row>
    <row r="29" spans="1:19" x14ac:dyDescent="0.3">
      <c r="A29" s="5">
        <v>1191.5183380000001</v>
      </c>
      <c r="B29" s="5">
        <v>1.2049174995004637</v>
      </c>
      <c r="C29" s="1">
        <v>27253</v>
      </c>
      <c r="D29" s="4">
        <v>1987</v>
      </c>
      <c r="F29" s="3">
        <f t="shared" si="1"/>
        <v>7.082983687104373</v>
      </c>
      <c r="G29" s="3">
        <f t="shared" si="2"/>
        <v>0.18641109945392989</v>
      </c>
      <c r="H29" s="3">
        <f t="shared" si="3"/>
        <v>10.212918885774858</v>
      </c>
      <c r="I29" s="3">
        <f t="shared" si="4"/>
        <v>1987</v>
      </c>
      <c r="J29" s="3"/>
      <c r="K29" s="3"/>
      <c r="L29" s="3"/>
      <c r="M29" s="3"/>
      <c r="N29" s="3"/>
      <c r="O29" s="3"/>
      <c r="P29" s="3"/>
    </row>
    <row r="30" spans="1:19" x14ac:dyDescent="0.3">
      <c r="A30" s="5">
        <v>1215.6614549999999</v>
      </c>
      <c r="B30" s="5">
        <v>0.89906925755193179</v>
      </c>
      <c r="C30" s="1">
        <v>28140</v>
      </c>
      <c r="D30" s="4">
        <v>1988</v>
      </c>
      <c r="F30" s="3">
        <f t="shared" si="1"/>
        <v>7.1030436150461052</v>
      </c>
      <c r="G30" s="3">
        <f t="shared" si="2"/>
        <v>-0.10639520904408505</v>
      </c>
      <c r="H30" s="3">
        <f t="shared" si="3"/>
        <v>10.24494733066838</v>
      </c>
      <c r="I30" s="3">
        <f t="shared" si="4"/>
        <v>1988</v>
      </c>
      <c r="J30" s="3"/>
      <c r="K30" s="3"/>
      <c r="L30" s="3"/>
      <c r="M30" s="3"/>
      <c r="N30" s="3"/>
      <c r="O30" s="3"/>
      <c r="P30" s="3"/>
    </row>
    <row r="31" spans="1:19" x14ac:dyDescent="0.3">
      <c r="A31" s="5">
        <v>1320.9465720000001</v>
      </c>
      <c r="B31" s="5">
        <v>0.70838107068027723</v>
      </c>
      <c r="C31" s="1">
        <v>28970</v>
      </c>
      <c r="D31" s="4">
        <v>1989</v>
      </c>
      <c r="F31" s="3">
        <f t="shared" si="1"/>
        <v>7.1861038585870638</v>
      </c>
      <c r="G31" s="3">
        <f t="shared" si="2"/>
        <v>-0.34477309466102862</v>
      </c>
      <c r="H31" s="3">
        <f t="shared" si="3"/>
        <v>10.274016090763396</v>
      </c>
      <c r="I31" s="3">
        <f t="shared" si="4"/>
        <v>1989</v>
      </c>
      <c r="J31" s="3"/>
      <c r="K31" s="3"/>
      <c r="L31" s="3"/>
      <c r="M31" s="3"/>
      <c r="N31" s="3"/>
      <c r="O31" s="3"/>
      <c r="P31" s="3"/>
    </row>
    <row r="32" spans="1:19" x14ac:dyDescent="0.3">
      <c r="A32" s="5">
        <v>1485.7380549999998</v>
      </c>
      <c r="B32" s="5">
        <v>0.69643300316535905</v>
      </c>
      <c r="C32" s="1">
        <v>29345</v>
      </c>
      <c r="D32" s="4">
        <v>1990</v>
      </c>
      <c r="F32" s="3">
        <f t="shared" si="1"/>
        <v>7.3036669345038669</v>
      </c>
      <c r="G32" s="3">
        <f t="shared" si="2"/>
        <v>-0.36178368110625997</v>
      </c>
      <c r="H32" s="3">
        <f t="shared" si="3"/>
        <v>10.286877452992435</v>
      </c>
      <c r="I32" s="3">
        <f t="shared" si="4"/>
        <v>1990</v>
      </c>
      <c r="J32" s="3"/>
      <c r="K32" s="3"/>
      <c r="L32" s="3"/>
      <c r="M32" s="3"/>
      <c r="N32" s="3"/>
      <c r="O32" s="3"/>
      <c r="P32" s="3"/>
    </row>
    <row r="33" spans="1:16" x14ac:dyDescent="0.3">
      <c r="A33" s="5">
        <v>1576.7079670000001</v>
      </c>
      <c r="B33" s="5">
        <v>0.66315983991496363</v>
      </c>
      <c r="C33" s="1">
        <v>28978</v>
      </c>
      <c r="D33" s="4">
        <v>1991</v>
      </c>
      <c r="F33" s="3">
        <f t="shared" si="1"/>
        <v>7.3630943871893813</v>
      </c>
      <c r="G33" s="3">
        <f t="shared" si="2"/>
        <v>-0.41073923200820611</v>
      </c>
      <c r="H33" s="3">
        <f t="shared" si="3"/>
        <v>10.274292200380668</v>
      </c>
      <c r="I33" s="3">
        <f t="shared" si="4"/>
        <v>1991</v>
      </c>
      <c r="J33" s="3"/>
      <c r="K33" s="3"/>
      <c r="L33" s="3"/>
      <c r="M33" s="3"/>
      <c r="N33" s="3"/>
      <c r="O33" s="3"/>
      <c r="P33" s="3"/>
    </row>
    <row r="34" spans="1:16" x14ac:dyDescent="0.3">
      <c r="A34" s="5">
        <v>1610.274328</v>
      </c>
      <c r="B34" s="5">
        <v>0.59897434203336819</v>
      </c>
      <c r="C34" s="1">
        <v>29662</v>
      </c>
      <c r="D34" s="4">
        <v>1992</v>
      </c>
      <c r="F34" s="3">
        <f t="shared" si="1"/>
        <v>7.3841598335258825</v>
      </c>
      <c r="G34" s="3">
        <f t="shared" si="2"/>
        <v>-0.51253651645295273</v>
      </c>
      <c r="H34" s="3">
        <f t="shared" si="3"/>
        <v>10.297622044301908</v>
      </c>
      <c r="I34" s="3">
        <f t="shared" si="4"/>
        <v>1992</v>
      </c>
      <c r="J34" s="3"/>
      <c r="K34" s="3"/>
      <c r="L34" s="3"/>
      <c r="M34" s="3"/>
      <c r="N34" s="3"/>
      <c r="O34" s="3"/>
      <c r="P34" s="3"/>
    </row>
    <row r="35" spans="1:16" x14ac:dyDescent="0.3">
      <c r="A35" s="5">
        <v>1581.4547399999999</v>
      </c>
      <c r="B35" s="5">
        <v>0.58813465350270444</v>
      </c>
      <c r="C35" s="1">
        <v>29667</v>
      </c>
      <c r="D35" s="4">
        <v>1993</v>
      </c>
      <c r="F35" s="3">
        <f t="shared" si="1"/>
        <v>7.3661004239359364</v>
      </c>
      <c r="G35" s="3">
        <f t="shared" si="2"/>
        <v>-0.53079935474497308</v>
      </c>
      <c r="H35" s="3">
        <f t="shared" si="3"/>
        <v>10.2977905959381</v>
      </c>
      <c r="I35" s="3">
        <f t="shared" si="4"/>
        <v>1993</v>
      </c>
      <c r="J35" s="3"/>
      <c r="K35" s="3"/>
      <c r="L35" s="3"/>
      <c r="M35" s="3"/>
      <c r="N35" s="3"/>
      <c r="O35" s="3"/>
      <c r="P35" s="3"/>
    </row>
    <row r="36" spans="1:16" x14ac:dyDescent="0.3">
      <c r="A36" s="5">
        <v>1442.208253</v>
      </c>
      <c r="B36" s="5">
        <v>0.75782987657912715</v>
      </c>
      <c r="C36" s="1">
        <v>30165</v>
      </c>
      <c r="D36" s="4">
        <v>1994</v>
      </c>
      <c r="F36" s="3">
        <f t="shared" si="1"/>
        <v>7.2739307269735658</v>
      </c>
      <c r="G36" s="3">
        <f t="shared" si="2"/>
        <v>-0.27729635576027273</v>
      </c>
      <c r="H36" s="3">
        <f t="shared" si="3"/>
        <v>10.314437590874862</v>
      </c>
      <c r="I36" s="3">
        <f t="shared" si="4"/>
        <v>1994</v>
      </c>
      <c r="J36" s="3"/>
      <c r="K36" s="3"/>
      <c r="L36" s="3"/>
      <c r="M36" s="3"/>
      <c r="N36" s="3"/>
      <c r="O36" s="3"/>
      <c r="P36" s="3"/>
    </row>
    <row r="37" spans="1:16" x14ac:dyDescent="0.3">
      <c r="A37" s="5">
        <v>1402.12320576962</v>
      </c>
      <c r="B37" s="5">
        <v>0.70833552132994537</v>
      </c>
      <c r="C37" s="1">
        <v>30761</v>
      </c>
      <c r="D37" s="4">
        <v>1995</v>
      </c>
      <c r="F37" s="3">
        <f t="shared" si="1"/>
        <v>7.2457429423137674</v>
      </c>
      <c r="G37" s="3">
        <f t="shared" si="2"/>
        <v>-0.34483739736010682</v>
      </c>
      <c r="H37" s="3">
        <f t="shared" si="3"/>
        <v>10.334002932844076</v>
      </c>
      <c r="I37" s="3">
        <f t="shared" si="4"/>
        <v>1995</v>
      </c>
      <c r="J37" s="3"/>
      <c r="K37" s="3"/>
      <c r="L37" s="3"/>
      <c r="M37" s="3"/>
      <c r="N37" s="3"/>
      <c r="O37" s="3"/>
      <c r="P37" s="3"/>
    </row>
    <row r="38" spans="1:16" x14ac:dyDescent="0.3">
      <c r="A38" s="5">
        <v>1621.8019620795101</v>
      </c>
      <c r="B38" s="5">
        <v>0.73375992550874547</v>
      </c>
      <c r="C38" s="1">
        <v>31630</v>
      </c>
      <c r="D38" s="4">
        <v>1996</v>
      </c>
      <c r="F38" s="3">
        <f t="shared" si="1"/>
        <v>7.3912931323256768</v>
      </c>
      <c r="G38" s="3">
        <f t="shared" si="2"/>
        <v>-0.3095733808325199</v>
      </c>
      <c r="H38" s="3">
        <f t="shared" si="3"/>
        <v>10.361861316299695</v>
      </c>
      <c r="I38" s="3">
        <f t="shared" si="4"/>
        <v>1996</v>
      </c>
      <c r="J38" s="3"/>
      <c r="K38" s="3"/>
      <c r="L38" s="3"/>
      <c r="M38" s="3"/>
      <c r="N38" s="3"/>
      <c r="O38" s="3"/>
      <c r="P38" s="3"/>
    </row>
    <row r="39" spans="1:16" x14ac:dyDescent="0.3">
      <c r="A39" s="5">
        <v>1586.8131330871636</v>
      </c>
      <c r="B39" s="5">
        <v>0.85634268041656358</v>
      </c>
      <c r="C39" s="1">
        <v>32605</v>
      </c>
      <c r="D39" s="4">
        <v>1997</v>
      </c>
      <c r="F39" s="3">
        <f t="shared" si="1"/>
        <v>7.3694829650661999</v>
      </c>
      <c r="G39" s="3">
        <f t="shared" si="2"/>
        <v>-0.15508465536066157</v>
      </c>
      <c r="H39" s="3">
        <f t="shared" si="3"/>
        <v>10.392220929827303</v>
      </c>
      <c r="I39" s="3">
        <f t="shared" si="4"/>
        <v>1997</v>
      </c>
      <c r="J39" s="3"/>
      <c r="K39" s="3"/>
      <c r="L39" s="3"/>
      <c r="M39" s="3"/>
      <c r="N39" s="3"/>
      <c r="O39" s="3"/>
      <c r="P39" s="3"/>
    </row>
    <row r="40" spans="1:16" x14ac:dyDescent="0.3">
      <c r="A40" s="5">
        <v>1727.3418766106679</v>
      </c>
      <c r="B40" s="5">
        <v>0.92732603285987258</v>
      </c>
      <c r="C40" s="1">
        <v>34207</v>
      </c>
      <c r="D40" s="4">
        <v>1998</v>
      </c>
      <c r="F40" s="3">
        <f t="shared" si="1"/>
        <v>7.4543390183761034</v>
      </c>
      <c r="G40" s="3">
        <f t="shared" si="2"/>
        <v>-7.545006774291628E-2</v>
      </c>
      <c r="H40" s="3">
        <f t="shared" si="3"/>
        <v>10.440185580469512</v>
      </c>
      <c r="I40" s="3">
        <f t="shared" si="4"/>
        <v>1998</v>
      </c>
      <c r="J40" s="3"/>
      <c r="K40" s="3"/>
      <c r="L40" s="3"/>
      <c r="M40" s="3"/>
      <c r="N40" s="3"/>
      <c r="O40" s="3"/>
      <c r="P40" s="3"/>
    </row>
    <row r="41" spans="1:16" x14ac:dyDescent="0.3">
      <c r="A41" s="5">
        <v>1853.7616307729963</v>
      </c>
      <c r="B41" s="5">
        <v>0.64033272421491361</v>
      </c>
      <c r="C41" s="1">
        <v>35027</v>
      </c>
      <c r="D41" s="4">
        <v>1999</v>
      </c>
      <c r="F41" s="3">
        <f t="shared" si="1"/>
        <v>7.5249721676188361</v>
      </c>
      <c r="G41" s="3">
        <f t="shared" si="2"/>
        <v>-0.44576735613422958</v>
      </c>
      <c r="H41" s="3">
        <f t="shared" si="3"/>
        <v>10.463874471644896</v>
      </c>
      <c r="I41" s="3">
        <f t="shared" si="4"/>
        <v>1999</v>
      </c>
      <c r="J41" s="3"/>
      <c r="K41" s="3"/>
      <c r="L41" s="3"/>
      <c r="M41" s="3"/>
      <c r="N41" s="3"/>
      <c r="O41" s="3"/>
      <c r="P41" s="3"/>
    </row>
    <row r="42" spans="1:16" x14ac:dyDescent="0.3">
      <c r="A42" s="5">
        <v>1967.6083689793845</v>
      </c>
      <c r="B42" s="5">
        <v>0.517503030180259</v>
      </c>
      <c r="C42" s="1">
        <v>36582</v>
      </c>
      <c r="D42" s="4">
        <v>2000</v>
      </c>
      <c r="F42" s="3">
        <f t="shared" si="1"/>
        <v>7.5845740583068251</v>
      </c>
      <c r="G42" s="3">
        <f t="shared" si="2"/>
        <v>-0.65873989843896552</v>
      </c>
      <c r="H42" s="3">
        <f t="shared" si="3"/>
        <v>10.507311595135871</v>
      </c>
      <c r="I42" s="3">
        <f t="shared" si="4"/>
        <v>2000</v>
      </c>
      <c r="J42" s="3"/>
      <c r="K42" s="3"/>
      <c r="L42" s="3"/>
      <c r="M42" s="3"/>
      <c r="N42" s="3"/>
      <c r="O42" s="3"/>
      <c r="P42" s="3"/>
    </row>
    <row r="43" spans="1:16" x14ac:dyDescent="0.3">
      <c r="A43" s="5">
        <v>1963.7323743998438</v>
      </c>
      <c r="B43" s="5">
        <v>0.63437932184779999</v>
      </c>
      <c r="C43" s="1">
        <v>36600</v>
      </c>
      <c r="D43" s="4">
        <v>2001</v>
      </c>
      <c r="F43" s="3">
        <f t="shared" si="1"/>
        <v>7.5826022140488858</v>
      </c>
      <c r="G43" s="3">
        <f t="shared" si="2"/>
        <v>-0.45510820401018676</v>
      </c>
      <c r="H43" s="3">
        <f t="shared" si="3"/>
        <v>10.507803519389457</v>
      </c>
      <c r="I43" s="3">
        <f t="shared" si="4"/>
        <v>2001</v>
      </c>
      <c r="J43" s="3"/>
      <c r="K43" s="3"/>
      <c r="L43" s="3"/>
      <c r="M43" s="3"/>
      <c r="N43" s="3"/>
      <c r="O43" s="3"/>
      <c r="P43" s="3"/>
    </row>
    <row r="44" spans="1:16" x14ac:dyDescent="0.3">
      <c r="A44" s="5">
        <v>1747.0249653648466</v>
      </c>
      <c r="B44" s="5">
        <v>1.0677688093347226</v>
      </c>
      <c r="C44" s="1">
        <v>36279</v>
      </c>
      <c r="D44" s="4">
        <v>2002</v>
      </c>
      <c r="F44" s="3">
        <f t="shared" si="1"/>
        <v>7.4656696004525829</v>
      </c>
      <c r="G44" s="3">
        <f t="shared" si="2"/>
        <v>6.5571246444475831E-2</v>
      </c>
      <c r="H44" s="3">
        <f t="shared" si="3"/>
        <v>10.498994340453384</v>
      </c>
      <c r="I44" s="3">
        <f t="shared" si="4"/>
        <v>2002</v>
      </c>
      <c r="J44" s="3"/>
      <c r="K44" s="3"/>
      <c r="L44" s="3"/>
      <c r="M44" s="3"/>
      <c r="N44" s="3"/>
      <c r="O44" s="3"/>
      <c r="P44" s="3"/>
    </row>
    <row r="45" spans="1:16" x14ac:dyDescent="0.3">
      <c r="A45" s="5">
        <v>1918.4167189177147</v>
      </c>
      <c r="B45" s="5">
        <v>0.99958999251509073</v>
      </c>
      <c r="C45" s="1">
        <v>36337</v>
      </c>
      <c r="D45" s="4">
        <v>2003</v>
      </c>
      <c r="F45" s="3">
        <f t="shared" si="1"/>
        <v>7.5592554992674437</v>
      </c>
      <c r="G45" s="3">
        <f t="shared" si="2"/>
        <v>-4.1009156096010239E-4</v>
      </c>
      <c r="H45" s="3">
        <f t="shared" si="3"/>
        <v>10.500591784882543</v>
      </c>
      <c r="I45" s="3">
        <f t="shared" si="4"/>
        <v>2003</v>
      </c>
      <c r="J45" s="3"/>
      <c r="K45" s="3"/>
      <c r="L45" s="3"/>
      <c r="M45" s="3"/>
      <c r="N45" s="3"/>
      <c r="O45" s="3"/>
      <c r="P45" s="3"/>
    </row>
    <row r="46" spans="1:16" x14ac:dyDescent="0.3">
      <c r="A46" s="5">
        <v>2143.7696845079081</v>
      </c>
      <c r="B46" s="5">
        <v>0.82854189124819089</v>
      </c>
      <c r="C46" s="1">
        <v>37152</v>
      </c>
      <c r="D46" s="4">
        <v>2004</v>
      </c>
      <c r="F46" s="3">
        <f t="shared" si="1"/>
        <v>7.6703210931498349</v>
      </c>
      <c r="G46" s="3">
        <f t="shared" si="2"/>
        <v>-0.18808788063192503</v>
      </c>
      <c r="H46" s="3">
        <f t="shared" si="3"/>
        <v>10.522772884497618</v>
      </c>
      <c r="I46" s="3">
        <f t="shared" si="4"/>
        <v>2004</v>
      </c>
      <c r="J46" s="3"/>
      <c r="K46" s="3"/>
      <c r="L46" s="3"/>
      <c r="M46" s="3"/>
      <c r="N46" s="3"/>
      <c r="O46" s="3"/>
      <c r="P46" s="3"/>
    </row>
    <row r="47" spans="1:16" x14ac:dyDescent="0.3">
      <c r="A47" s="5">
        <v>2283.0376649611894</v>
      </c>
      <c r="B47" s="5">
        <v>0.79716168754919992</v>
      </c>
      <c r="C47" s="1">
        <v>37641</v>
      </c>
      <c r="D47" s="4">
        <v>2005</v>
      </c>
      <c r="F47" s="3">
        <f t="shared" si="1"/>
        <v>7.7332621444056144</v>
      </c>
      <c r="G47" s="3">
        <f t="shared" si="2"/>
        <v>-0.22669775056754932</v>
      </c>
      <c r="H47" s="3">
        <f t="shared" si="3"/>
        <v>10.535849160827809</v>
      </c>
      <c r="I47" s="3">
        <f t="shared" si="4"/>
        <v>2005</v>
      </c>
      <c r="J47" s="3"/>
      <c r="K47" s="3"/>
      <c r="L47" s="3"/>
      <c r="M47" s="3"/>
      <c r="N47" s="3"/>
      <c r="O47" s="3"/>
      <c r="P47" s="3"/>
    </row>
    <row r="48" spans="1:16" x14ac:dyDescent="0.3">
      <c r="A48" s="5">
        <v>2318.3686169621469</v>
      </c>
      <c r="B48" s="5">
        <v>0.80465124390121812</v>
      </c>
      <c r="C48" s="1">
        <v>38672</v>
      </c>
      <c r="D48" s="4">
        <v>2006</v>
      </c>
      <c r="F48" s="3">
        <f t="shared" si="1"/>
        <v>7.7486190349677884</v>
      </c>
      <c r="G48" s="3">
        <f t="shared" si="2"/>
        <v>-0.21734633282779706</v>
      </c>
      <c r="H48" s="3">
        <f t="shared" si="3"/>
        <v>10.562871102943264</v>
      </c>
      <c r="I48" s="3">
        <f t="shared" si="4"/>
        <v>2006</v>
      </c>
      <c r="J48" s="3"/>
      <c r="K48" s="3"/>
      <c r="L48" s="3"/>
      <c r="M48" s="3"/>
      <c r="N48" s="3"/>
      <c r="O48" s="3"/>
      <c r="P48" s="3"/>
    </row>
    <row r="49" spans="1:9" x14ac:dyDescent="0.3">
      <c r="A49" s="5">
        <v>2218.5628073818352</v>
      </c>
      <c r="B49" s="5">
        <v>0.92989387561088177</v>
      </c>
      <c r="C49" s="1">
        <v>39562</v>
      </c>
      <c r="D49" s="4">
        <v>2007</v>
      </c>
      <c r="F49" s="3">
        <f t="shared" si="1"/>
        <v>7.7046148811605422</v>
      </c>
      <c r="G49" s="3">
        <f t="shared" si="2"/>
        <v>-7.2684811592496859E-2</v>
      </c>
      <c r="H49" s="3">
        <f t="shared" si="3"/>
        <v>10.585624340576022</v>
      </c>
      <c r="I49" s="3">
        <f t="shared" si="4"/>
        <v>2007</v>
      </c>
    </row>
    <row r="50" spans="1:9" x14ac:dyDescent="0.3">
      <c r="A50" s="5">
        <v>2180.2217762448749</v>
      </c>
      <c r="B50" s="5">
        <v>1.1391345279426726</v>
      </c>
      <c r="C50" s="1">
        <v>39791</v>
      </c>
      <c r="D50" s="4">
        <v>2008</v>
      </c>
      <c r="F50" s="3">
        <f t="shared" si="1"/>
        <v>7.6871818828311831</v>
      </c>
      <c r="G50" s="3">
        <f t="shared" si="2"/>
        <v>0.13026878806356296</v>
      </c>
      <c r="H50" s="3">
        <f t="shared" si="3"/>
        <v>10.591396035047872</v>
      </c>
      <c r="I50" s="3">
        <f t="shared" si="4"/>
        <v>2008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2008-11-29T06:10:16Z</dcterms:created>
  <dcterms:modified xsi:type="dcterms:W3CDTF">2024-04-26T02:34:33Z</dcterms:modified>
</cp:coreProperties>
</file>