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 WorkSpace\MS Office\MS Excel\"/>
    </mc:Choice>
  </mc:AlternateContent>
  <bookViews>
    <workbookView xWindow="240" yWindow="165" windowWidth="15600" windowHeight="8385" activeTab="4"/>
  </bookViews>
  <sheets>
    <sheet name="SALARY SHEET" sheetId="1" r:id="rId1"/>
    <sheet name="Sales Commission" sheetId="2" r:id="rId2"/>
    <sheet name="Result Sheet 1" sheetId="3" r:id="rId3"/>
    <sheet name="Result Sheet 2" sheetId="4" r:id="rId4"/>
    <sheet name="Electricity Bill" sheetId="5" r:id="rId5"/>
  </sheets>
  <calcPr calcId="162913"/>
</workbook>
</file>

<file path=xl/calcChain.xml><?xml version="1.0" encoding="utf-8"?>
<calcChain xmlns="http://schemas.openxmlformats.org/spreadsheetml/2006/main">
  <c r="D2" i="2" l="1"/>
  <c r="E2" i="2" s="1"/>
  <c r="G9" i="4" l="1"/>
  <c r="F9" i="4"/>
  <c r="F6" i="5" l="1"/>
  <c r="G6" i="5" s="1"/>
  <c r="H6" i="5" l="1"/>
  <c r="I6" i="5" s="1"/>
  <c r="D3" i="2"/>
  <c r="E3" i="2" s="1"/>
  <c r="D4" i="2"/>
  <c r="E4" i="2" s="1"/>
  <c r="D5" i="2"/>
  <c r="E5" i="2" s="1"/>
  <c r="D6" i="2"/>
  <c r="E6" i="2" s="1"/>
  <c r="D7" i="2"/>
  <c r="E7" i="2" s="1"/>
  <c r="F13" i="5" l="1"/>
  <c r="G13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H12" i="5" l="1"/>
  <c r="I12" i="5" s="1"/>
  <c r="H11" i="5"/>
  <c r="I11" i="5" s="1"/>
  <c r="H7" i="5"/>
  <c r="I7" i="5" s="1"/>
  <c r="H9" i="5"/>
  <c r="I9" i="5"/>
  <c r="H8" i="5"/>
  <c r="I8" i="5" s="1"/>
  <c r="H10" i="5"/>
  <c r="I10" i="5" s="1"/>
  <c r="H13" i="5"/>
  <c r="I13" i="5" s="1"/>
  <c r="G15" i="4"/>
  <c r="H16" i="4" s="1"/>
  <c r="F15" i="4"/>
  <c r="G13" i="4"/>
  <c r="F13" i="4"/>
  <c r="G12" i="4"/>
  <c r="F12" i="4"/>
  <c r="G11" i="4"/>
  <c r="F11" i="4"/>
  <c r="G10" i="4"/>
  <c r="I9" i="4" s="1"/>
  <c r="J9" i="4" s="1"/>
  <c r="F10" i="4"/>
  <c r="O10" i="3"/>
  <c r="N10" i="3"/>
  <c r="N9" i="3"/>
  <c r="O9" i="3" s="1"/>
  <c r="O8" i="3"/>
  <c r="N8" i="3"/>
  <c r="O7" i="3"/>
  <c r="N7" i="3"/>
  <c r="O6" i="3"/>
  <c r="N6" i="3"/>
  <c r="N5" i="3"/>
  <c r="O5" i="3" s="1"/>
  <c r="O4" i="3"/>
  <c r="N4" i="3"/>
  <c r="H9" i="4" l="1"/>
  <c r="L5" i="1"/>
  <c r="H5" i="1"/>
  <c r="G5" i="1"/>
  <c r="F5" i="1"/>
  <c r="E5" i="1"/>
  <c r="L6" i="1"/>
  <c r="L7" i="1"/>
  <c r="L8" i="1"/>
  <c r="L9" i="1"/>
  <c r="L10" i="1"/>
  <c r="L11" i="1"/>
  <c r="L12" i="1"/>
  <c r="L13" i="1"/>
  <c r="L14" i="1"/>
  <c r="H6" i="1"/>
  <c r="H7" i="1"/>
  <c r="H8" i="1"/>
  <c r="H9" i="1"/>
  <c r="H10" i="1"/>
  <c r="H11" i="1"/>
  <c r="H12" i="1"/>
  <c r="H13" i="1"/>
  <c r="H14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E6" i="1"/>
  <c r="E7" i="1"/>
  <c r="E8" i="1"/>
  <c r="E9" i="1"/>
  <c r="E10" i="1"/>
  <c r="E11" i="1"/>
  <c r="E12" i="1"/>
  <c r="E13" i="1"/>
  <c r="E14" i="1"/>
  <c r="M15" i="1"/>
  <c r="N15" i="1"/>
  <c r="I14" i="1" l="1"/>
  <c r="O14" i="1" s="1"/>
  <c r="I10" i="1"/>
  <c r="O10" i="1" s="1"/>
  <c r="I6" i="1"/>
  <c r="O6" i="1" s="1"/>
  <c r="L15" i="1"/>
  <c r="I13" i="1"/>
  <c r="O13" i="1" s="1"/>
  <c r="I12" i="1"/>
  <c r="O12" i="1" s="1"/>
  <c r="I11" i="1"/>
  <c r="O11" i="1" s="1"/>
  <c r="I7" i="1"/>
  <c r="O7" i="1" s="1"/>
  <c r="I9" i="1"/>
  <c r="O9" i="1" s="1"/>
  <c r="I5" i="1"/>
  <c r="O5" i="1" s="1"/>
  <c r="I8" i="1"/>
  <c r="O8" i="1" s="1"/>
  <c r="O15" i="1" l="1"/>
</calcChain>
</file>

<file path=xl/sharedStrings.xml><?xml version="1.0" encoding="utf-8"?>
<sst xmlns="http://schemas.openxmlformats.org/spreadsheetml/2006/main" count="151" uniqueCount="135">
  <si>
    <t>ID</t>
  </si>
  <si>
    <t>Name</t>
  </si>
  <si>
    <t>Post</t>
  </si>
  <si>
    <t>Basic</t>
  </si>
  <si>
    <t>Gross Salary</t>
  </si>
  <si>
    <t>Holiday</t>
  </si>
  <si>
    <t>Hasan</t>
  </si>
  <si>
    <t>MD</t>
  </si>
  <si>
    <t>Advance</t>
  </si>
  <si>
    <t>Net Payable</t>
  </si>
  <si>
    <t>Signature of Receiver</t>
  </si>
  <si>
    <t>Alamin</t>
  </si>
  <si>
    <t>GM</t>
  </si>
  <si>
    <t>Anwar</t>
  </si>
  <si>
    <t>AGM</t>
  </si>
  <si>
    <t>Rovert</t>
  </si>
  <si>
    <t>PM</t>
  </si>
  <si>
    <t>Musa</t>
  </si>
  <si>
    <t>APM</t>
  </si>
  <si>
    <t>Helal</t>
  </si>
  <si>
    <t>MM</t>
  </si>
  <si>
    <t>Arif</t>
  </si>
  <si>
    <t>QC</t>
  </si>
  <si>
    <t>Jamal</t>
  </si>
  <si>
    <t>Pion</t>
  </si>
  <si>
    <t>Alom</t>
  </si>
  <si>
    <t>Helper</t>
  </si>
  <si>
    <t>Poran</t>
  </si>
  <si>
    <t>Security</t>
  </si>
  <si>
    <t>Computer Tutorial Bd Ltd.</t>
  </si>
  <si>
    <t>Staff Salary Sheet</t>
  </si>
  <si>
    <t>Medical Allowance</t>
  </si>
  <si>
    <t>House Rent</t>
  </si>
  <si>
    <t>Vehicle Allowance</t>
  </si>
  <si>
    <t>Other Allowance</t>
  </si>
  <si>
    <t>Attendance</t>
  </si>
  <si>
    <t>Life Insurance</t>
  </si>
  <si>
    <t>Other Deduction</t>
  </si>
  <si>
    <t>N5     =I5/J5*(K5+L5)+I5/(30*8)*2*M5</t>
  </si>
  <si>
    <t>Formulas:</t>
  </si>
  <si>
    <t xml:space="preserve">H5     =D5*2/100                                   </t>
  </si>
  <si>
    <t xml:space="preserve">E5     =D5*10/100                                 </t>
  </si>
  <si>
    <t xml:space="preserve">F5     =D5*5/100                                    </t>
  </si>
  <si>
    <t xml:space="preserve">G5     =D5*5/100                                   </t>
  </si>
  <si>
    <t xml:space="preserve">I5     =SUM(D5:H5)                                </t>
  </si>
  <si>
    <t xml:space="preserve">O5     =D5*2/100                                   </t>
  </si>
  <si>
    <t xml:space="preserve">R5     =N5-(O5+P5+Q5)                         </t>
  </si>
  <si>
    <t xml:space="preserve">Overtime    =I5/(30*8)*2*M5               </t>
  </si>
  <si>
    <t>Total</t>
  </si>
  <si>
    <t>Date: 01/10/2014</t>
  </si>
  <si>
    <t>Staff Salary for the month of August 30, 2014</t>
  </si>
  <si>
    <t xml:space="preserve"> </t>
  </si>
  <si>
    <t>TOTAL ( IN WORDS)  : THREE  LAKH  NINETEEN  THOUSAND  NINE  HUNDRED  FORTY  SEVEN  TAKA    ONLY</t>
  </si>
  <si>
    <t>City</t>
  </si>
  <si>
    <t>Agents</t>
  </si>
  <si>
    <t>Dhaka</t>
  </si>
  <si>
    <t>Khulna</t>
  </si>
  <si>
    <t>Barishal</t>
  </si>
  <si>
    <t>Rajshahi</t>
  </si>
  <si>
    <t>chittagong</t>
  </si>
  <si>
    <t>Sylhet</t>
  </si>
  <si>
    <t>Mamun</t>
  </si>
  <si>
    <t>Sanjoy</t>
  </si>
  <si>
    <t>Munna</t>
  </si>
  <si>
    <t>Kalam</t>
  </si>
  <si>
    <t>Forhad</t>
  </si>
  <si>
    <t>Saiful</t>
  </si>
  <si>
    <t>Sales Amount</t>
  </si>
  <si>
    <t>Comission</t>
  </si>
  <si>
    <t>The criteria is:-</t>
  </si>
  <si>
    <t>Taka</t>
  </si>
  <si>
    <t>This is a Sales commission in Taka</t>
  </si>
  <si>
    <t>5. For    less than 10000,there should be no commission.</t>
  </si>
  <si>
    <t>Result Sheet Grade System</t>
  </si>
  <si>
    <t>Roll No</t>
  </si>
  <si>
    <t>English</t>
  </si>
  <si>
    <t>Mathmetict</t>
  </si>
  <si>
    <t>Chemistry</t>
  </si>
  <si>
    <t>Physics</t>
  </si>
  <si>
    <t>Computer</t>
  </si>
  <si>
    <t>Sociology</t>
  </si>
  <si>
    <t>Average</t>
  </si>
  <si>
    <t>Grade</t>
  </si>
  <si>
    <t>Salam</t>
  </si>
  <si>
    <t>Robert</t>
  </si>
  <si>
    <t>Stephen</t>
  </si>
  <si>
    <t>Donne</t>
  </si>
  <si>
    <t>Abul Hasan</t>
  </si>
  <si>
    <t>Roll</t>
  </si>
  <si>
    <t>Institution</t>
  </si>
  <si>
    <t>Homna Degree College</t>
  </si>
  <si>
    <t>Reg.</t>
  </si>
  <si>
    <t>Centre</t>
  </si>
  <si>
    <t>Hmna</t>
  </si>
  <si>
    <t>Session</t>
  </si>
  <si>
    <t>09/10</t>
  </si>
  <si>
    <t>Board</t>
  </si>
  <si>
    <t>Comilla</t>
  </si>
  <si>
    <t>Passing Year</t>
  </si>
  <si>
    <t>Sl. No.</t>
  </si>
  <si>
    <t>Name of Subjects</t>
  </si>
  <si>
    <t>Marks</t>
  </si>
  <si>
    <t>Grade Point</t>
  </si>
  <si>
    <t xml:space="preserve">GPA without additional </t>
  </si>
  <si>
    <t xml:space="preserve">GPA </t>
  </si>
  <si>
    <t>Political Theory</t>
  </si>
  <si>
    <t>Additional Subject</t>
  </si>
  <si>
    <t>Information Technology</t>
  </si>
  <si>
    <t>GP above 2</t>
  </si>
  <si>
    <t>General Science</t>
  </si>
  <si>
    <t>Sr No</t>
  </si>
  <si>
    <t>Previous
Units</t>
  </si>
  <si>
    <t>Current
Units</t>
  </si>
  <si>
    <t>Units
Consumed</t>
  </si>
  <si>
    <t>Bill
Payable</t>
  </si>
  <si>
    <t>Nazim</t>
  </si>
  <si>
    <t>Waseem</t>
  </si>
  <si>
    <t>Tipu</t>
  </si>
  <si>
    <t>Rony</t>
  </si>
  <si>
    <t>Jony</t>
  </si>
  <si>
    <t>Kamrul</t>
  </si>
  <si>
    <t>Kamal</t>
  </si>
  <si>
    <t>Electricity Cost</t>
  </si>
  <si>
    <t>1-200</t>
  </si>
  <si>
    <t>201-400</t>
  </si>
  <si>
    <t>401-500</t>
  </si>
  <si>
    <t>more than 500</t>
  </si>
  <si>
    <t>Utits</t>
  </si>
  <si>
    <t>1. If   the   sales amount is 50000,the commission shouldbe 20%.</t>
  </si>
  <si>
    <t>2. If   the   sales amount is30000,the commission should be 15%.</t>
  </si>
  <si>
    <t>3. If   the   sales amount is 20000,the commission  should be 10%.</t>
  </si>
  <si>
    <t>4. If   the   sales amount is 10000,the commission   should be 5%.</t>
  </si>
  <si>
    <t>Vat= 5%</t>
  </si>
  <si>
    <t>Bill+Vat</t>
  </si>
  <si>
    <t>Mathemetics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</si>
</sst>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4"/>
      <color theme="1"/>
      <name val="Gill Sans MT"/>
      <family val="2"/>
    </font>
    <font>
      <sz val="14"/>
      <color theme="1"/>
      <name val="Arial"/>
      <family val="2"/>
    </font>
    <font>
      <b/>
      <sz val="14"/>
      <color theme="1"/>
      <name val="Aparajita"/>
      <family val="2"/>
    </font>
    <font>
      <u/>
      <sz val="11"/>
      <color theme="10"/>
      <name val="Calibri"/>
      <family val="2"/>
      <charset val="1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sz val="26"/>
      <color rgb="FF92D050"/>
      <name val="Calibri"/>
      <family val="2"/>
      <charset val="1"/>
      <scheme val="minor"/>
    </font>
    <font>
      <sz val="24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28"/>
      <color theme="5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2" borderId="0"/>
    <xf numFmtId="0" fontId="11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7" fillId="0" borderId="0" xfId="0" applyFont="1"/>
    <xf numFmtId="0" fontId="6" fillId="0" borderId="0" xfId="0" applyFont="1" applyBorder="1" applyAlignment="1">
      <alignment vertical="center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2" fontId="4" fillId="0" borderId="1" xfId="0" applyNumberFormat="1" applyFont="1" applyBorder="1" applyAlignment="1">
      <alignment shrinkToFit="1"/>
    </xf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/>
    <xf numFmtId="0" fontId="16" fillId="0" borderId="0" xfId="0" applyFont="1"/>
    <xf numFmtId="0" fontId="17" fillId="3" borderId="0" xfId="0" applyFont="1" applyFill="1"/>
    <xf numFmtId="0" fontId="19" fillId="0" borderId="1" xfId="0" applyFont="1" applyBorder="1" applyAlignment="1">
      <alignment textRotation="180" shrinkToFit="1"/>
    </xf>
    <xf numFmtId="0" fontId="19" fillId="0" borderId="1" xfId="0" applyFont="1" applyBorder="1" applyAlignment="1">
      <alignment horizontal="center" vertical="center" shrinkToFit="1"/>
    </xf>
    <xf numFmtId="0" fontId="20" fillId="0" borderId="1" xfId="0" applyFont="1" applyBorder="1"/>
    <xf numFmtId="0" fontId="20" fillId="0" borderId="1" xfId="0" applyFont="1" applyBorder="1" applyAlignment="1">
      <alignment horizontal="center" vertical="center"/>
    </xf>
    <xf numFmtId="2" fontId="20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3" applyBorder="1"/>
    <xf numFmtId="0" fontId="25" fillId="0" borderId="1" xfId="3" applyFont="1" applyBorder="1" applyAlignment="1">
      <alignment horizontal="center" vertical="center"/>
    </xf>
    <xf numFmtId="0" fontId="25" fillId="0" borderId="1" xfId="3" applyFont="1" applyBorder="1" applyAlignment="1">
      <alignment horizontal="center" vertical="center" wrapText="1"/>
    </xf>
    <xf numFmtId="0" fontId="24" fillId="0" borderId="1" xfId="3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7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0" fillId="0" borderId="1" xfId="0" applyFill="1" applyBorder="1"/>
    <xf numFmtId="0" fontId="24" fillId="0" borderId="1" xfId="3" applyBorder="1" applyAlignment="1">
      <alignment horizontal="center"/>
    </xf>
    <xf numFmtId="0" fontId="24" fillId="0" borderId="1" xfId="3" applyFill="1" applyBorder="1" applyAlignment="1">
      <alignment horizontal="center"/>
    </xf>
    <xf numFmtId="0" fontId="0" fillId="5" borderId="1" xfId="0" applyFill="1" applyBorder="1"/>
    <xf numFmtId="0" fontId="11" fillId="0" borderId="0" xfId="2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18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Hyperlink" xfId="2" builtinId="8"/>
    <cellStyle name="Normal" xfId="0" builtinId="0"/>
    <cellStyle name="Normal 2" xfId="3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19050</xdr:rowOff>
    </xdr:from>
    <xdr:ext cx="5676900" cy="714375"/>
    <xdr:sp macro="" textlink="">
      <xdr:nvSpPr>
        <xdr:cNvPr id="3" name="Rectangle 2"/>
        <xdr:cNvSpPr/>
      </xdr:nvSpPr>
      <xdr:spPr>
        <a:xfrm>
          <a:off x="1895475" y="19050"/>
          <a:ext cx="5676900" cy="714375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3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Electricity Bill Worksheet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9" workbookViewId="0">
      <selection activeCell="L3" sqref="L3:P3"/>
    </sheetView>
  </sheetViews>
  <sheetFormatPr defaultRowHeight="15"/>
  <cols>
    <col min="1" max="1" width="3.85546875" customWidth="1"/>
    <col min="2" max="2" width="7.28515625" customWidth="1"/>
    <col min="3" max="3" width="6.85546875" customWidth="1"/>
    <col min="4" max="4" width="7" customWidth="1"/>
    <col min="5" max="5" width="9.42578125" customWidth="1"/>
    <col min="6" max="6" width="10.140625" customWidth="1"/>
    <col min="7" max="7" width="9.28515625" customWidth="1"/>
    <col min="8" max="8" width="10.42578125" customWidth="1"/>
    <col min="9" max="9" width="7.42578125" customWidth="1"/>
    <col min="10" max="10" width="9.42578125" customWidth="1"/>
    <col min="11" max="11" width="6.7109375" customWidth="1"/>
    <col min="12" max="12" width="10" customWidth="1"/>
    <col min="13" max="13" width="7.85546875" customWidth="1"/>
    <col min="14" max="14" width="11" customWidth="1"/>
    <col min="15" max="15" width="11.140625" customWidth="1"/>
    <col min="16" max="16" width="10.140625" customWidth="1"/>
  </cols>
  <sheetData>
    <row r="1" spans="1:17" ht="31.5" customHeight="1">
      <c r="A1" s="49" t="s">
        <v>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7" ht="25.5" customHeight="1">
      <c r="F2" s="51" t="s">
        <v>50</v>
      </c>
      <c r="G2" s="51"/>
      <c r="H2" s="51"/>
      <c r="I2" s="51"/>
      <c r="J2" s="51"/>
      <c r="K2" s="51"/>
    </row>
    <row r="3" spans="1:17" ht="22.5" customHeight="1">
      <c r="A3" s="50" t="s">
        <v>30</v>
      </c>
      <c r="B3" s="50"/>
      <c r="C3" s="50"/>
      <c r="D3" s="50"/>
      <c r="E3" s="50"/>
      <c r="F3" s="6"/>
      <c r="G3" s="6"/>
      <c r="H3" s="6"/>
      <c r="I3" s="6"/>
      <c r="J3" s="6"/>
      <c r="K3" s="6"/>
      <c r="L3" s="52" t="s">
        <v>49</v>
      </c>
      <c r="M3" s="52"/>
      <c r="N3" s="52"/>
      <c r="O3" s="52"/>
      <c r="P3" s="52"/>
    </row>
    <row r="4" spans="1:17" s="1" customFormat="1" ht="40.5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32</v>
      </c>
      <c r="F4" s="7" t="s">
        <v>31</v>
      </c>
      <c r="G4" s="7" t="s">
        <v>33</v>
      </c>
      <c r="H4" s="7" t="s">
        <v>34</v>
      </c>
      <c r="I4" s="7" t="s">
        <v>4</v>
      </c>
      <c r="J4" s="9" t="s">
        <v>35</v>
      </c>
      <c r="K4" s="9" t="s">
        <v>5</v>
      </c>
      <c r="L4" s="7" t="s">
        <v>36</v>
      </c>
      <c r="M4" s="9" t="s">
        <v>8</v>
      </c>
      <c r="N4" s="8" t="s">
        <v>37</v>
      </c>
      <c r="O4" s="8" t="s">
        <v>9</v>
      </c>
      <c r="P4" s="8" t="s">
        <v>10</v>
      </c>
      <c r="Q4" s="2"/>
    </row>
    <row r="5" spans="1:17">
      <c r="A5" s="3">
        <v>1</v>
      </c>
      <c r="B5" s="13" t="s">
        <v>6</v>
      </c>
      <c r="C5" s="13" t="s">
        <v>7</v>
      </c>
      <c r="D5" s="10">
        <v>50000</v>
      </c>
      <c r="E5" s="10">
        <f>D5*10/100</f>
        <v>5000</v>
      </c>
      <c r="F5" s="10">
        <f>D5*5/100</f>
        <v>2500</v>
      </c>
      <c r="G5" s="10">
        <f>D5*5/100</f>
        <v>2500</v>
      </c>
      <c r="H5" s="10">
        <f>D5*2/100</f>
        <v>1000</v>
      </c>
      <c r="I5" s="10">
        <f>SUM(D5:H5)</f>
        <v>61000</v>
      </c>
      <c r="J5" s="10">
        <v>26</v>
      </c>
      <c r="K5" s="10">
        <v>4</v>
      </c>
      <c r="L5" s="10">
        <f t="shared" ref="L5:L14" si="0">D5*2/100</f>
        <v>1000</v>
      </c>
      <c r="M5" s="10"/>
      <c r="N5" s="10"/>
      <c r="O5">
        <f>I5-(L5+M5+N5)</f>
        <v>60000</v>
      </c>
      <c r="P5" s="3"/>
    </row>
    <row r="6" spans="1:17">
      <c r="A6" s="3">
        <v>2</v>
      </c>
      <c r="B6" s="13" t="s">
        <v>11</v>
      </c>
      <c r="C6" s="13" t="s">
        <v>12</v>
      </c>
      <c r="D6" s="10">
        <v>40000</v>
      </c>
      <c r="E6" s="10">
        <f t="shared" ref="E6:E14" si="1">D6*10/100</f>
        <v>4000</v>
      </c>
      <c r="F6" s="10">
        <f t="shared" ref="F6:F14" si="2">D6*5/100</f>
        <v>2000</v>
      </c>
      <c r="G6" s="10">
        <f t="shared" ref="G6:G14" si="3">D6*5/100</f>
        <v>2000</v>
      </c>
      <c r="H6" s="10">
        <f t="shared" ref="H6:H14" si="4">D6*2/100</f>
        <v>800</v>
      </c>
      <c r="I6" s="10">
        <f t="shared" ref="I6:I14" si="5">SUM(D6:H6)</f>
        <v>48800</v>
      </c>
      <c r="J6" s="10">
        <v>26</v>
      </c>
      <c r="K6" s="10">
        <v>4</v>
      </c>
      <c r="L6" s="10">
        <f t="shared" si="0"/>
        <v>800</v>
      </c>
      <c r="M6" s="10"/>
      <c r="N6" s="10">
        <v>700</v>
      </c>
      <c r="O6">
        <f t="shared" ref="O6:O14" si="6">I6-(L6+M6+N6)</f>
        <v>47300</v>
      </c>
      <c r="P6" s="3"/>
    </row>
    <row r="7" spans="1:17">
      <c r="A7" s="3">
        <v>3</v>
      </c>
      <c r="B7" s="13" t="s">
        <v>13</v>
      </c>
      <c r="C7" s="13" t="s">
        <v>14</v>
      </c>
      <c r="D7" s="10">
        <v>38000</v>
      </c>
      <c r="E7" s="10">
        <f t="shared" si="1"/>
        <v>3800</v>
      </c>
      <c r="F7" s="10">
        <f t="shared" si="2"/>
        <v>1900</v>
      </c>
      <c r="G7" s="10">
        <f t="shared" si="3"/>
        <v>1900</v>
      </c>
      <c r="H7" s="10">
        <f t="shared" si="4"/>
        <v>760</v>
      </c>
      <c r="I7" s="10">
        <f t="shared" si="5"/>
        <v>46360</v>
      </c>
      <c r="J7" s="10">
        <v>15</v>
      </c>
      <c r="K7" s="10">
        <v>4</v>
      </c>
      <c r="L7" s="10">
        <f t="shared" si="0"/>
        <v>760</v>
      </c>
      <c r="M7" s="10"/>
      <c r="N7" s="10"/>
      <c r="O7">
        <f t="shared" si="6"/>
        <v>45600</v>
      </c>
      <c r="P7" s="3"/>
    </row>
    <row r="8" spans="1:17" ht="15.75">
      <c r="A8" s="3">
        <v>4</v>
      </c>
      <c r="B8" s="13" t="s">
        <v>15</v>
      </c>
      <c r="C8" s="13" t="s">
        <v>16</v>
      </c>
      <c r="D8" s="10">
        <v>40000</v>
      </c>
      <c r="E8" s="10">
        <f t="shared" si="1"/>
        <v>4000</v>
      </c>
      <c r="F8" s="10">
        <f t="shared" si="2"/>
        <v>2000</v>
      </c>
      <c r="G8" s="10">
        <f t="shared" si="3"/>
        <v>2000</v>
      </c>
      <c r="H8" s="10">
        <f t="shared" si="4"/>
        <v>800</v>
      </c>
      <c r="I8" s="10">
        <f t="shared" si="5"/>
        <v>48800</v>
      </c>
      <c r="J8" s="10">
        <v>25</v>
      </c>
      <c r="K8" s="10">
        <v>4</v>
      </c>
      <c r="L8" s="10">
        <f t="shared" si="0"/>
        <v>800</v>
      </c>
      <c r="M8" s="10">
        <v>5000</v>
      </c>
      <c r="N8" s="10"/>
      <c r="O8">
        <f t="shared" si="6"/>
        <v>43000</v>
      </c>
      <c r="P8" s="11"/>
    </row>
    <row r="9" spans="1:17">
      <c r="A9" s="3">
        <v>5</v>
      </c>
      <c r="B9" s="13" t="s">
        <v>17</v>
      </c>
      <c r="C9" s="13" t="s">
        <v>18</v>
      </c>
      <c r="D9" s="10">
        <v>35000</v>
      </c>
      <c r="E9" s="10">
        <f t="shared" si="1"/>
        <v>3500</v>
      </c>
      <c r="F9" s="10">
        <f t="shared" si="2"/>
        <v>1750</v>
      </c>
      <c r="G9" s="10">
        <f t="shared" si="3"/>
        <v>1750</v>
      </c>
      <c r="H9" s="10">
        <f t="shared" si="4"/>
        <v>700</v>
      </c>
      <c r="I9" s="10">
        <f t="shared" si="5"/>
        <v>42700</v>
      </c>
      <c r="J9" s="10">
        <v>26</v>
      </c>
      <c r="K9" s="10">
        <v>4</v>
      </c>
      <c r="L9" s="10">
        <f t="shared" si="0"/>
        <v>700</v>
      </c>
      <c r="M9" s="10"/>
      <c r="N9" s="10"/>
      <c r="O9">
        <f t="shared" si="6"/>
        <v>42000</v>
      </c>
      <c r="P9" s="3"/>
    </row>
    <row r="10" spans="1:17">
      <c r="A10" s="3">
        <v>6</v>
      </c>
      <c r="B10" s="13" t="s">
        <v>19</v>
      </c>
      <c r="C10" s="13" t="s">
        <v>20</v>
      </c>
      <c r="D10" s="10">
        <v>30000</v>
      </c>
      <c r="E10" s="10">
        <f t="shared" si="1"/>
        <v>3000</v>
      </c>
      <c r="F10" s="10">
        <f t="shared" si="2"/>
        <v>1500</v>
      </c>
      <c r="G10" s="10">
        <f t="shared" si="3"/>
        <v>1500</v>
      </c>
      <c r="H10" s="10">
        <f t="shared" si="4"/>
        <v>600</v>
      </c>
      <c r="I10" s="10">
        <f t="shared" si="5"/>
        <v>36600</v>
      </c>
      <c r="J10" s="10">
        <v>23</v>
      </c>
      <c r="K10" s="10">
        <v>4</v>
      </c>
      <c r="L10" s="10">
        <f t="shared" si="0"/>
        <v>600</v>
      </c>
      <c r="M10" s="10">
        <v>1453</v>
      </c>
      <c r="N10" s="10"/>
      <c r="O10">
        <f t="shared" si="6"/>
        <v>34547</v>
      </c>
      <c r="P10" s="3"/>
    </row>
    <row r="11" spans="1:17">
      <c r="A11" s="3">
        <v>7</v>
      </c>
      <c r="B11" s="13" t="s">
        <v>21</v>
      </c>
      <c r="C11" s="13" t="s">
        <v>22</v>
      </c>
      <c r="D11" s="10">
        <v>25000</v>
      </c>
      <c r="E11" s="10">
        <f t="shared" si="1"/>
        <v>2500</v>
      </c>
      <c r="F11" s="10">
        <f t="shared" si="2"/>
        <v>1250</v>
      </c>
      <c r="G11" s="10">
        <f t="shared" si="3"/>
        <v>1250</v>
      </c>
      <c r="H11" s="10">
        <f t="shared" si="4"/>
        <v>500</v>
      </c>
      <c r="I11" s="10">
        <f t="shared" si="5"/>
        <v>30500</v>
      </c>
      <c r="J11" s="10">
        <v>12</v>
      </c>
      <c r="K11" s="10">
        <v>4</v>
      </c>
      <c r="L11" s="10">
        <f t="shared" si="0"/>
        <v>500</v>
      </c>
      <c r="M11" s="10"/>
      <c r="N11" s="10"/>
      <c r="O11">
        <f t="shared" si="6"/>
        <v>30000</v>
      </c>
      <c r="P11" s="3"/>
    </row>
    <row r="12" spans="1:17">
      <c r="A12" s="3">
        <v>8</v>
      </c>
      <c r="B12" s="13" t="s">
        <v>23</v>
      </c>
      <c r="C12" s="13" t="s">
        <v>24</v>
      </c>
      <c r="D12" s="10">
        <v>5000</v>
      </c>
      <c r="E12" s="10">
        <f t="shared" si="1"/>
        <v>500</v>
      </c>
      <c r="F12" s="10">
        <f t="shared" si="2"/>
        <v>250</v>
      </c>
      <c r="G12" s="10">
        <f t="shared" si="3"/>
        <v>250</v>
      </c>
      <c r="H12" s="10">
        <f t="shared" si="4"/>
        <v>100</v>
      </c>
      <c r="I12" s="10">
        <f t="shared" si="5"/>
        <v>6100</v>
      </c>
      <c r="J12" s="10">
        <v>26</v>
      </c>
      <c r="K12" s="10">
        <v>4</v>
      </c>
      <c r="L12" s="10">
        <f t="shared" si="0"/>
        <v>100</v>
      </c>
      <c r="M12" s="10"/>
      <c r="N12" s="10"/>
      <c r="O12">
        <f t="shared" si="6"/>
        <v>6000</v>
      </c>
      <c r="P12" s="3"/>
    </row>
    <row r="13" spans="1:17">
      <c r="A13" s="3">
        <v>9</v>
      </c>
      <c r="B13" s="13" t="s">
        <v>25</v>
      </c>
      <c r="C13" s="14" t="s">
        <v>26</v>
      </c>
      <c r="D13" s="10">
        <v>5000</v>
      </c>
      <c r="E13" s="10">
        <f t="shared" si="1"/>
        <v>500</v>
      </c>
      <c r="F13" s="10">
        <f t="shared" si="2"/>
        <v>250</v>
      </c>
      <c r="G13" s="10">
        <f t="shared" si="3"/>
        <v>250</v>
      </c>
      <c r="H13" s="10">
        <f t="shared" si="4"/>
        <v>100</v>
      </c>
      <c r="I13" s="10">
        <f t="shared" si="5"/>
        <v>6100</v>
      </c>
      <c r="J13" s="10">
        <v>26</v>
      </c>
      <c r="K13" s="10">
        <v>4</v>
      </c>
      <c r="L13" s="10">
        <f t="shared" si="0"/>
        <v>100</v>
      </c>
      <c r="M13" s="10"/>
      <c r="N13" s="10">
        <v>500</v>
      </c>
      <c r="O13">
        <f t="shared" si="6"/>
        <v>5500</v>
      </c>
      <c r="P13" s="3"/>
    </row>
    <row r="14" spans="1:17">
      <c r="A14" s="3">
        <v>10</v>
      </c>
      <c r="B14" s="13" t="s">
        <v>27</v>
      </c>
      <c r="C14" s="14" t="s">
        <v>28</v>
      </c>
      <c r="D14" s="10">
        <v>5000</v>
      </c>
      <c r="E14" s="10">
        <f t="shared" si="1"/>
        <v>500</v>
      </c>
      <c r="F14" s="10">
        <f t="shared" si="2"/>
        <v>250</v>
      </c>
      <c r="G14" s="10">
        <f t="shared" si="3"/>
        <v>250</v>
      </c>
      <c r="H14" s="10">
        <f t="shared" si="4"/>
        <v>100</v>
      </c>
      <c r="I14" s="10">
        <f t="shared" si="5"/>
        <v>6100</v>
      </c>
      <c r="J14" s="10">
        <v>26</v>
      </c>
      <c r="K14" s="10">
        <v>4</v>
      </c>
      <c r="L14" s="10">
        <f t="shared" si="0"/>
        <v>100</v>
      </c>
      <c r="M14" s="10"/>
      <c r="N14" s="10"/>
      <c r="O14">
        <f t="shared" si="6"/>
        <v>6000</v>
      </c>
      <c r="P14" s="3"/>
    </row>
    <row r="15" spans="1:17">
      <c r="A15" s="53" t="s">
        <v>48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12">
        <f t="shared" ref="L15:N15" si="7">SUM(L5:L14)</f>
        <v>5460</v>
      </c>
      <c r="M15" s="12">
        <f t="shared" si="7"/>
        <v>6453</v>
      </c>
      <c r="N15" s="12">
        <f t="shared" si="7"/>
        <v>1200</v>
      </c>
      <c r="O15">
        <f>SUM(O5:O14)</f>
        <v>319947</v>
      </c>
      <c r="P15" s="12"/>
    </row>
    <row r="17" spans="1:18">
      <c r="A17" s="47" t="s">
        <v>52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"/>
    </row>
    <row r="18" spans="1:18" ht="42.75" customHeight="1"/>
    <row r="19" spans="1:18">
      <c r="A19" s="48" t="s">
        <v>51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5"/>
      <c r="R19" s="5"/>
    </row>
    <row r="21" spans="1:18" ht="36">
      <c r="A21" s="46" t="s">
        <v>39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8" ht="17.25" customHeight="1">
      <c r="A22" s="44" t="s">
        <v>41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</row>
    <row r="23" spans="1:18" ht="17.25" customHeight="1">
      <c r="A23" s="44" t="s">
        <v>42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</row>
    <row r="24" spans="1:18" ht="17.25" customHeight="1">
      <c r="A24" s="44" t="s">
        <v>43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</row>
    <row r="25" spans="1:18" ht="17.25" customHeight="1">
      <c r="A25" s="44" t="s">
        <v>40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1:18" ht="17.25" customHeight="1">
      <c r="A26" s="44" t="s">
        <v>44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</row>
    <row r="27" spans="1:18" ht="17.25" customHeight="1">
      <c r="A27" s="44" t="s">
        <v>38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</row>
    <row r="28" spans="1:18" ht="17.25" customHeight="1">
      <c r="A28" s="44" t="s">
        <v>45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</row>
    <row r="29" spans="1:18" ht="17.25" customHeight="1">
      <c r="A29" s="44" t="s">
        <v>46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</row>
    <row r="30" spans="1:18" ht="17.25" customHeight="1">
      <c r="A30" s="44" t="s">
        <v>47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1" spans="1:18" ht="18.7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</row>
    <row r="32" spans="1:18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</row>
  </sheetData>
  <mergeCells count="19">
    <mergeCell ref="A17:L17"/>
    <mergeCell ref="A19:P19"/>
    <mergeCell ref="A1:O1"/>
    <mergeCell ref="A3:E3"/>
    <mergeCell ref="F2:K2"/>
    <mergeCell ref="L3:P3"/>
    <mergeCell ref="A15:K15"/>
    <mergeCell ref="A32:P32"/>
    <mergeCell ref="A29:P29"/>
    <mergeCell ref="A30:P30"/>
    <mergeCell ref="A31:P31"/>
    <mergeCell ref="A21:P21"/>
    <mergeCell ref="A25:P25"/>
    <mergeCell ref="A26:P26"/>
    <mergeCell ref="A27:P27"/>
    <mergeCell ref="A28:P28"/>
    <mergeCell ref="A22:P22"/>
    <mergeCell ref="A23:P23"/>
    <mergeCell ref="A24:P2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0" zoomScaleNormal="140" workbookViewId="0">
      <selection activeCell="D2" sqref="D2"/>
    </sheetView>
  </sheetViews>
  <sheetFormatPr defaultRowHeight="15"/>
  <cols>
    <col min="1" max="1" width="10.28515625" bestFit="1" customWidth="1"/>
    <col min="2" max="2" width="16.85546875" customWidth="1"/>
    <col min="3" max="3" width="30.140625" style="29" bestFit="1" customWidth="1"/>
    <col min="4" max="4" width="23" style="30" bestFit="1" customWidth="1"/>
    <col min="5" max="5" width="11.42578125" bestFit="1" customWidth="1"/>
  </cols>
  <sheetData>
    <row r="1" spans="1:8" ht="33.75">
      <c r="A1" s="17" t="s">
        <v>53</v>
      </c>
      <c r="B1" s="17" t="s">
        <v>54</v>
      </c>
      <c r="C1" s="32" t="s">
        <v>67</v>
      </c>
      <c r="D1" s="31" t="s">
        <v>68</v>
      </c>
      <c r="E1" s="17" t="s">
        <v>70</v>
      </c>
    </row>
    <row r="2" spans="1:8">
      <c r="A2" t="s">
        <v>55</v>
      </c>
      <c r="B2" t="s">
        <v>61</v>
      </c>
      <c r="C2" s="29">
        <v>55000</v>
      </c>
      <c r="D2" s="34" t="str">
        <f>IF(C2&gt;50000,20,IF(C2&gt;30000,15,IF(C2&gt;20000,10,IF(C2&gt;10000,5,0))))&amp;"%"</f>
        <v>20%</v>
      </c>
      <c r="E2">
        <f>C2*D2</f>
        <v>11000</v>
      </c>
    </row>
    <row r="3" spans="1:8">
      <c r="A3" t="s">
        <v>56</v>
      </c>
      <c r="B3" t="s">
        <v>62</v>
      </c>
      <c r="C3" s="29">
        <v>40000</v>
      </c>
      <c r="D3" s="34" t="str">
        <f t="shared" ref="D3:D7" si="0">IF(C3&gt;50000,20,IF(C3&gt;30000,15,IF(C3&gt;20000,10,IF(C3&gt;10000,5,0))))&amp;"%"</f>
        <v>15%</v>
      </c>
      <c r="E3">
        <f t="shared" ref="E3:E7" si="1">C3*D3</f>
        <v>6000</v>
      </c>
    </row>
    <row r="4" spans="1:8">
      <c r="A4" t="s">
        <v>57</v>
      </c>
      <c r="B4" t="s">
        <v>63</v>
      </c>
      <c r="C4" s="29">
        <v>28000</v>
      </c>
      <c r="D4" s="34" t="str">
        <f t="shared" si="0"/>
        <v>10%</v>
      </c>
      <c r="E4">
        <f t="shared" si="1"/>
        <v>2800</v>
      </c>
    </row>
    <row r="5" spans="1:8">
      <c r="A5" t="s">
        <v>59</v>
      </c>
      <c r="B5" t="s">
        <v>64</v>
      </c>
      <c r="C5" s="29">
        <v>16000</v>
      </c>
      <c r="D5" s="34" t="str">
        <f t="shared" si="0"/>
        <v>5%</v>
      </c>
      <c r="E5">
        <f t="shared" si="1"/>
        <v>800</v>
      </c>
    </row>
    <row r="6" spans="1:8">
      <c r="A6" t="s">
        <v>58</v>
      </c>
      <c r="B6" t="s">
        <v>65</v>
      </c>
      <c r="C6" s="29">
        <v>12000</v>
      </c>
      <c r="D6" s="34" t="str">
        <f t="shared" si="0"/>
        <v>5%</v>
      </c>
      <c r="E6">
        <f t="shared" si="1"/>
        <v>600</v>
      </c>
    </row>
    <row r="7" spans="1:8">
      <c r="A7" t="s">
        <v>60</v>
      </c>
      <c r="B7" t="s">
        <v>66</v>
      </c>
      <c r="C7" s="29">
        <v>6000</v>
      </c>
      <c r="D7" s="34" t="str">
        <f t="shared" si="0"/>
        <v>0%</v>
      </c>
      <c r="E7">
        <f t="shared" si="1"/>
        <v>0</v>
      </c>
    </row>
    <row r="8" spans="1:8">
      <c r="D8" s="34"/>
    </row>
    <row r="9" spans="1:8">
      <c r="D9" s="34"/>
    </row>
    <row r="10" spans="1:8">
      <c r="D10" s="34"/>
    </row>
    <row r="11" spans="1:8" ht="23.25">
      <c r="B11" s="16" t="s">
        <v>71</v>
      </c>
      <c r="C11" s="33"/>
    </row>
    <row r="15" spans="1:8">
      <c r="D15" s="35" t="s">
        <v>69</v>
      </c>
      <c r="E15" s="15"/>
      <c r="F15" s="15"/>
      <c r="G15" s="15"/>
      <c r="H15" s="15"/>
    </row>
    <row r="16" spans="1:8">
      <c r="D16" s="36"/>
      <c r="E16" s="15"/>
      <c r="F16" s="15"/>
      <c r="G16" s="15"/>
      <c r="H16" s="15"/>
    </row>
    <row r="17" spans="4:8">
      <c r="D17" s="54" t="s">
        <v>128</v>
      </c>
      <c r="E17" s="54"/>
      <c r="F17" s="54"/>
      <c r="G17" s="54"/>
      <c r="H17" s="54"/>
    </row>
    <row r="18" spans="4:8">
      <c r="D18" s="54" t="s">
        <v>129</v>
      </c>
      <c r="E18" s="54"/>
      <c r="F18" s="54"/>
      <c r="G18" s="54"/>
      <c r="H18" s="54"/>
    </row>
    <row r="19" spans="4:8">
      <c r="D19" s="54" t="s">
        <v>130</v>
      </c>
      <c r="E19" s="54"/>
      <c r="F19" s="54"/>
      <c r="G19" s="54"/>
      <c r="H19" s="54"/>
    </row>
    <row r="20" spans="4:8">
      <c r="D20" s="54" t="s">
        <v>131</v>
      </c>
      <c r="E20" s="54"/>
      <c r="F20" s="54"/>
      <c r="G20" s="54"/>
      <c r="H20" s="54"/>
    </row>
    <row r="21" spans="4:8">
      <c r="D21" s="54" t="s">
        <v>72</v>
      </c>
      <c r="E21" s="54"/>
      <c r="F21" s="54"/>
      <c r="G21" s="54"/>
      <c r="H21" s="54"/>
    </row>
  </sheetData>
  <mergeCells count="5">
    <mergeCell ref="D17:H17"/>
    <mergeCell ref="D18:H18"/>
    <mergeCell ref="D19:H19"/>
    <mergeCell ref="D20:H20"/>
    <mergeCell ref="D21:H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0"/>
  <sheetViews>
    <sheetView topLeftCell="B1" workbookViewId="0">
      <selection activeCell="C3" sqref="C3:N3"/>
    </sheetView>
  </sheetViews>
  <sheetFormatPr defaultRowHeight="15"/>
  <sheetData>
    <row r="2" spans="3:15" ht="30">
      <c r="C2" s="55" t="s">
        <v>73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3:15" ht="146.25">
      <c r="C3" s="18" t="s">
        <v>74</v>
      </c>
      <c r="D3" s="19" t="s">
        <v>1</v>
      </c>
      <c r="E3" s="18" t="s">
        <v>75</v>
      </c>
      <c r="F3" s="18" t="s">
        <v>76</v>
      </c>
      <c r="G3" s="18" t="s">
        <v>109</v>
      </c>
      <c r="H3" s="18" t="s">
        <v>77</v>
      </c>
      <c r="I3" s="18" t="s">
        <v>78</v>
      </c>
      <c r="J3" s="18" t="s">
        <v>79</v>
      </c>
      <c r="K3" s="18" t="s">
        <v>107</v>
      </c>
      <c r="L3" s="18" t="s">
        <v>80</v>
      </c>
      <c r="M3" s="18" t="s">
        <v>105</v>
      </c>
      <c r="N3" s="18" t="s">
        <v>81</v>
      </c>
      <c r="O3" s="18" t="s">
        <v>82</v>
      </c>
    </row>
    <row r="4" spans="3:15" ht="18">
      <c r="C4" s="20">
        <v>3652</v>
      </c>
      <c r="D4" s="21" t="s">
        <v>6</v>
      </c>
      <c r="E4" s="20">
        <v>75</v>
      </c>
      <c r="F4" s="20">
        <v>94</v>
      </c>
      <c r="G4" s="20">
        <v>86</v>
      </c>
      <c r="H4" s="20">
        <v>75</v>
      </c>
      <c r="I4" s="20">
        <v>95</v>
      </c>
      <c r="J4" s="20">
        <v>78</v>
      </c>
      <c r="K4" s="20">
        <v>80</v>
      </c>
      <c r="L4" s="20">
        <v>84</v>
      </c>
      <c r="M4" s="20">
        <v>75</v>
      </c>
      <c r="N4" s="22">
        <f>AVERAGE(E4:M4)</f>
        <v>82.444444444444443</v>
      </c>
      <c r="O4" s="20" t="str">
        <f>IF(OR(E4&lt;33,F4&lt;33,G4&lt;33,H4&lt;33,I4&lt;33,J4&lt;33,K4&lt;33,L4&lt;33,M4&lt;33),
"Fail",IF(N4&gt;=80,"A+",IF(N4&gt;=70,"A",IF(N4&gt;=60,"A-",IF(N4&gt;=50,"B",IF(N4&gt;=40,"C",IF(N4&gt;=33,"D",IF(N4&lt;33,"F"))))))
))</f>
        <v>A+</v>
      </c>
    </row>
    <row r="5" spans="3:15" ht="18">
      <c r="C5" s="20">
        <v>3653</v>
      </c>
      <c r="D5" s="21" t="s">
        <v>21</v>
      </c>
      <c r="E5" s="20">
        <v>45</v>
      </c>
      <c r="F5" s="20">
        <v>47</v>
      </c>
      <c r="G5" s="20">
        <v>65</v>
      </c>
      <c r="H5" s="20">
        <v>84</v>
      </c>
      <c r="I5" s="20">
        <v>75</v>
      </c>
      <c r="J5" s="20">
        <v>65</v>
      </c>
      <c r="K5" s="20">
        <v>45</v>
      </c>
      <c r="L5" s="20">
        <v>85</v>
      </c>
      <c r="M5" s="20">
        <v>45</v>
      </c>
      <c r="N5" s="22">
        <f t="shared" ref="N5:N10" si="0">AVERAGE(E5:M5)</f>
        <v>61.777777777777779</v>
      </c>
      <c r="O5" s="20" t="str">
        <f t="shared" ref="O5:O9" si="1">IF(OR(E5&lt;33,F5&lt;33,G5&lt;33,H5&lt;33,I5&lt;33,J5&lt;33,K5&lt;33,L5&lt;33,M5&lt;33),
"Fail",IF(N5&gt;=80,"A+",IF(N5&gt;=70,"A",IF(N5&gt;=60,"A-",IF(N5&gt;=50,"B",IF(N5&gt;=40,"C",IF(N5&gt;=33,"D",IF(N5&lt;33,"F"))))))
))</f>
        <v>A-</v>
      </c>
    </row>
    <row r="6" spans="3:15" ht="18">
      <c r="C6" s="20">
        <v>3654</v>
      </c>
      <c r="D6" s="21" t="s">
        <v>83</v>
      </c>
      <c r="E6" s="20">
        <v>68</v>
      </c>
      <c r="F6" s="20">
        <v>75</v>
      </c>
      <c r="G6" s="20">
        <v>75</v>
      </c>
      <c r="H6" s="20">
        <v>95</v>
      </c>
      <c r="I6" s="20">
        <v>84</v>
      </c>
      <c r="J6" s="20">
        <v>85</v>
      </c>
      <c r="K6" s="20">
        <v>65</v>
      </c>
      <c r="L6" s="20">
        <v>85</v>
      </c>
      <c r="M6" s="20">
        <v>85</v>
      </c>
      <c r="N6" s="22">
        <f t="shared" si="0"/>
        <v>79.666666666666671</v>
      </c>
      <c r="O6" s="20" t="str">
        <f t="shared" si="1"/>
        <v>A</v>
      </c>
    </row>
    <row r="7" spans="3:15" ht="18">
      <c r="C7" s="20">
        <v>3655</v>
      </c>
      <c r="D7" s="21" t="s">
        <v>13</v>
      </c>
      <c r="E7" s="20">
        <v>75</v>
      </c>
      <c r="F7" s="20">
        <v>85</v>
      </c>
      <c r="G7" s="20">
        <v>85</v>
      </c>
      <c r="H7" s="20">
        <v>47</v>
      </c>
      <c r="I7" s="20">
        <v>95</v>
      </c>
      <c r="J7" s="20">
        <v>2</v>
      </c>
      <c r="K7" s="20">
        <v>45</v>
      </c>
      <c r="L7" s="20">
        <v>85</v>
      </c>
      <c r="M7" s="20">
        <v>65</v>
      </c>
      <c r="N7" s="22">
        <f t="shared" si="0"/>
        <v>64.888888888888886</v>
      </c>
      <c r="O7" s="20" t="str">
        <f t="shared" si="1"/>
        <v>Fail</v>
      </c>
    </row>
    <row r="8" spans="3:15" ht="18">
      <c r="C8" s="20">
        <v>3656</v>
      </c>
      <c r="D8" s="21" t="s">
        <v>84</v>
      </c>
      <c r="E8" s="20">
        <v>48</v>
      </c>
      <c r="F8" s="20">
        <v>94</v>
      </c>
      <c r="G8" s="20">
        <v>45</v>
      </c>
      <c r="H8" s="20">
        <v>86</v>
      </c>
      <c r="I8" s="20">
        <v>95</v>
      </c>
      <c r="J8" s="20">
        <v>85</v>
      </c>
      <c r="K8" s="20">
        <v>75</v>
      </c>
      <c r="L8" s="20">
        <v>45</v>
      </c>
      <c r="M8" s="20">
        <v>15</v>
      </c>
      <c r="N8" s="22">
        <f t="shared" si="0"/>
        <v>65.333333333333329</v>
      </c>
      <c r="O8" s="20" t="str">
        <f t="shared" si="1"/>
        <v>Fail</v>
      </c>
    </row>
    <row r="9" spans="3:15" ht="18">
      <c r="C9" s="20">
        <v>3657</v>
      </c>
      <c r="D9" s="21" t="s">
        <v>85</v>
      </c>
      <c r="E9" s="20">
        <v>75</v>
      </c>
      <c r="F9" s="20">
        <v>75</v>
      </c>
      <c r="G9" s="20">
        <v>45</v>
      </c>
      <c r="H9" s="20">
        <v>45</v>
      </c>
      <c r="I9" s="20">
        <v>44</v>
      </c>
      <c r="J9" s="20">
        <v>48</v>
      </c>
      <c r="K9" s="20">
        <v>75</v>
      </c>
      <c r="L9" s="20">
        <v>88</v>
      </c>
      <c r="M9" s="20">
        <v>42</v>
      </c>
      <c r="N9" s="22">
        <f t="shared" si="0"/>
        <v>59.666666666666664</v>
      </c>
      <c r="O9" s="20" t="str">
        <f t="shared" si="1"/>
        <v>B</v>
      </c>
    </row>
    <row r="10" spans="3:15" ht="18">
      <c r="C10" s="20">
        <v>3658</v>
      </c>
      <c r="D10" s="21" t="s">
        <v>86</v>
      </c>
      <c r="E10" s="20">
        <v>34</v>
      </c>
      <c r="F10" s="20">
        <v>35</v>
      </c>
      <c r="G10" s="20">
        <v>42</v>
      </c>
      <c r="H10" s="20">
        <v>35</v>
      </c>
      <c r="I10" s="20">
        <v>43</v>
      </c>
      <c r="J10" s="20">
        <v>36</v>
      </c>
      <c r="K10" s="20">
        <v>94</v>
      </c>
      <c r="L10" s="20">
        <v>45</v>
      </c>
      <c r="M10" s="20">
        <v>45</v>
      </c>
      <c r="N10" s="22">
        <f t="shared" si="0"/>
        <v>45.444444444444443</v>
      </c>
      <c r="O10" s="20" t="str">
        <f>IF(OR(E10&lt;33,F10&lt;33,G10&lt;33,H10&lt;33,I10&lt;33,J10&lt;33,K10&lt;33,L10&lt;33,M10&lt;33),
"Fail",IF(N10&gt;=80,"A+",IF(N10&gt;=70,"A",IF(N10&gt;=60,"A-",IF(N10&gt;=50,"B",IF(N10&gt;=40,"C",IF(N10&gt;=33,"D",IF(N10&lt;33,"F"))))))
))</f>
        <v>C</v>
      </c>
    </row>
  </sheetData>
  <mergeCells count="1">
    <mergeCell ref="C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6"/>
  <sheetViews>
    <sheetView zoomScale="110" zoomScaleNormal="110" workbookViewId="0">
      <selection activeCell="K13" sqref="K13"/>
    </sheetView>
  </sheetViews>
  <sheetFormatPr defaultRowHeight="15"/>
  <cols>
    <col min="3" max="3" width="10.28515625" bestFit="1" customWidth="1"/>
    <col min="4" max="4" width="22.5703125" bestFit="1" customWidth="1"/>
    <col min="5" max="6" width="6.28515625" bestFit="1" customWidth="1"/>
    <col min="7" max="7" width="11.42578125" bestFit="1" customWidth="1"/>
    <col min="8" max="8" width="10.7109375" bestFit="1" customWidth="1"/>
  </cols>
  <sheetData>
    <row r="3" spans="3:10" ht="36">
      <c r="C3" s="56" t="s">
        <v>73</v>
      </c>
      <c r="D3" s="57"/>
      <c r="E3" s="57"/>
      <c r="F3" s="57"/>
      <c r="G3" s="57"/>
      <c r="H3" s="57"/>
      <c r="I3" s="57"/>
      <c r="J3" s="57"/>
    </row>
    <row r="4" spans="3:10">
      <c r="C4" s="42" t="s">
        <v>1</v>
      </c>
      <c r="D4" s="58" t="s">
        <v>87</v>
      </c>
      <c r="E4" s="58"/>
      <c r="F4" s="59" t="s">
        <v>88</v>
      </c>
      <c r="G4" s="60"/>
      <c r="H4" s="61">
        <v>563198</v>
      </c>
      <c r="I4" s="62"/>
      <c r="J4" s="63"/>
    </row>
    <row r="5" spans="3:10">
      <c r="C5" s="3" t="s">
        <v>89</v>
      </c>
      <c r="D5" s="64" t="s">
        <v>90</v>
      </c>
      <c r="E5" s="64"/>
      <c r="F5" s="64" t="s">
        <v>91</v>
      </c>
      <c r="G5" s="64"/>
      <c r="H5" s="65">
        <v>1612500</v>
      </c>
      <c r="I5" s="66"/>
      <c r="J5" s="67"/>
    </row>
    <row r="6" spans="3:10">
      <c r="C6" s="3" t="s">
        <v>92</v>
      </c>
      <c r="D6" s="64" t="s">
        <v>93</v>
      </c>
      <c r="E6" s="64"/>
      <c r="F6" s="64" t="s">
        <v>94</v>
      </c>
      <c r="G6" s="64"/>
      <c r="H6" s="68" t="s">
        <v>95</v>
      </c>
      <c r="I6" s="69"/>
      <c r="J6" s="70"/>
    </row>
    <row r="7" spans="3:10">
      <c r="C7" s="3" t="s">
        <v>96</v>
      </c>
      <c r="D7" s="71" t="s">
        <v>97</v>
      </c>
      <c r="E7" s="71"/>
      <c r="F7" s="64" t="s">
        <v>98</v>
      </c>
      <c r="G7" s="64"/>
      <c r="H7" s="65">
        <v>2014</v>
      </c>
      <c r="I7" s="66"/>
      <c r="J7" s="67"/>
    </row>
    <row r="8" spans="3:10" ht="25.5">
      <c r="C8" s="23" t="s">
        <v>99</v>
      </c>
      <c r="D8" s="23" t="s">
        <v>100</v>
      </c>
      <c r="E8" s="23" t="s">
        <v>101</v>
      </c>
      <c r="F8" s="23" t="s">
        <v>82</v>
      </c>
      <c r="G8" s="23" t="s">
        <v>102</v>
      </c>
      <c r="H8" s="24" t="s">
        <v>103</v>
      </c>
      <c r="I8" s="23" t="s">
        <v>104</v>
      </c>
      <c r="J8" s="23" t="s">
        <v>82</v>
      </c>
    </row>
    <row r="9" spans="3:10">
      <c r="C9" s="3">
        <v>1</v>
      </c>
      <c r="D9" s="3" t="s">
        <v>75</v>
      </c>
      <c r="E9" s="3">
        <v>70</v>
      </c>
      <c r="F9" s="3" t="str">
        <f>IF(E9&gt;=80,"A+",IF(E9&gt;=70,"A",IF(E9&gt;=60,"A-",IF(E9&gt;=50,"B",IF(E9&gt;=40,"C",IF(E9&gt;=33,"D",IF(E9&lt;33,"F")))))))</f>
        <v>A</v>
      </c>
      <c r="G9" s="3">
        <f>IF(E9&gt;=80,5,IF(E9&gt;=70,4,IF(E9&gt;=60,3.5,IF(E9&gt;=50,3,IF(E9&gt;=40,2.5,IF(E9&gt;=33,2,IF(E9&lt;33,0)))))))</f>
        <v>4</v>
      </c>
      <c r="H9" s="71">
        <f>IF(OR(G9=0,G10=0,G11=0,G12=0,G13=0),0,AVERAGE(G9:G13))</f>
        <v>4.4000000000000004</v>
      </c>
      <c r="I9" s="71">
        <f>IF(OR(G9=0,G10=0,G11=0,G12=0,G13=0),0,(G9+G10+G11+G12+G13+H16)/5)</f>
        <v>5</v>
      </c>
      <c r="J9" s="71" t="str">
        <f>IF(I9&gt;=5,"A+",IF(I9&gt;=4,"A",IF(I9&gt;=3.5,"A-",IF(I9&gt;=3,"B",IF(I9&gt;=2.5,"C",IF(I9&gt;=2,"D",IF(I9=0,"F")))))))</f>
        <v>A+</v>
      </c>
    </row>
    <row r="10" spans="3:10">
      <c r="C10" s="3">
        <v>2</v>
      </c>
      <c r="D10" s="3" t="s">
        <v>134</v>
      </c>
      <c r="E10" s="3">
        <v>80</v>
      </c>
      <c r="F10" s="3" t="str">
        <f t="shared" ref="F10:F13" si="0">IF(E10&gt;=80,"A+",IF(E10&gt;=70,"A",IF(E10&gt;=60,"A-",IF(E10&gt;=50,"B",IF(E10&gt;=40,"C",IF(E10&gt;=33,"D",IF(E10&lt;33,"F")))))))</f>
        <v>A+</v>
      </c>
      <c r="G10" s="3">
        <f t="shared" ref="G10:G13" si="1">IF(E10&gt;=80,5,IF(E10&gt;=70,4,IF(E10&gt;=60,3.5,IF(E10&gt;=50,3,IF(E10&gt;=40,2.5,IF(E10&gt;=33,2,IF(E10&lt;33,0)))))))</f>
        <v>5</v>
      </c>
      <c r="H10" s="71"/>
      <c r="I10" s="71"/>
      <c r="J10" s="71"/>
    </row>
    <row r="11" spans="3:10">
      <c r="C11" s="3">
        <v>3</v>
      </c>
      <c r="D11" s="3" t="s">
        <v>79</v>
      </c>
      <c r="E11" s="3">
        <v>90</v>
      </c>
      <c r="F11" s="3" t="str">
        <f t="shared" si="0"/>
        <v>A+</v>
      </c>
      <c r="G11" s="3">
        <f t="shared" si="1"/>
        <v>5</v>
      </c>
      <c r="H11" s="71"/>
      <c r="I11" s="71"/>
      <c r="J11" s="71"/>
    </row>
    <row r="12" spans="3:10">
      <c r="C12" s="3">
        <v>4</v>
      </c>
      <c r="D12" s="3" t="s">
        <v>80</v>
      </c>
      <c r="E12" s="3">
        <v>74</v>
      </c>
      <c r="F12" s="3" t="str">
        <f t="shared" si="0"/>
        <v>A</v>
      </c>
      <c r="G12" s="3">
        <f t="shared" si="1"/>
        <v>4</v>
      </c>
      <c r="H12" s="71"/>
      <c r="I12" s="71"/>
      <c r="J12" s="71"/>
    </row>
    <row r="13" spans="3:10">
      <c r="C13" s="3">
        <v>5</v>
      </c>
      <c r="D13" s="3" t="s">
        <v>105</v>
      </c>
      <c r="E13" s="3">
        <v>72</v>
      </c>
      <c r="F13" s="3" t="str">
        <f t="shared" si="0"/>
        <v>A</v>
      </c>
      <c r="G13" s="3">
        <f t="shared" si="1"/>
        <v>4</v>
      </c>
      <c r="H13" s="71"/>
      <c r="I13" s="71"/>
      <c r="J13" s="71"/>
    </row>
    <row r="14" spans="3:10">
      <c r="C14" s="64" t="s">
        <v>106</v>
      </c>
      <c r="D14" s="64"/>
      <c r="E14" s="64"/>
      <c r="F14" s="64"/>
      <c r="G14" s="64"/>
      <c r="H14" s="23"/>
      <c r="I14" s="71"/>
      <c r="J14" s="71"/>
    </row>
    <row r="15" spans="3:10">
      <c r="C15" s="64">
        <v>6</v>
      </c>
      <c r="D15" s="71" t="s">
        <v>107</v>
      </c>
      <c r="E15" s="71">
        <v>80</v>
      </c>
      <c r="F15" s="71" t="str">
        <f t="shared" ref="F15" si="2">IF(E15&gt;=80,"A+",IF(E15&gt;=70,"A",IF(E15&gt;=60,"A-",IF(E15&gt;=50,"B",IF(E15&gt;=40,"C",IF(E15&gt;=33,"D",IF(E15&lt;33,"F")))))))</f>
        <v>A+</v>
      </c>
      <c r="G15" s="71">
        <f t="shared" ref="G15" si="3">IF(E15&gt;=80,5,IF(E15&gt;=70,4,IF(E15&gt;=60,3.5,IF(E15&gt;=50,3,IF(E15&gt;=40,2.5,IF(E15&gt;=33,2,IF(E15&lt;33,0)))))))</f>
        <v>5</v>
      </c>
      <c r="H15" s="23" t="s">
        <v>108</v>
      </c>
      <c r="I15" s="71"/>
      <c r="J15" s="71"/>
    </row>
    <row r="16" spans="3:10">
      <c r="C16" s="64"/>
      <c r="D16" s="71"/>
      <c r="E16" s="71"/>
      <c r="F16" s="71"/>
      <c r="G16" s="71"/>
      <c r="H16" s="23">
        <f>G15-2</f>
        <v>3</v>
      </c>
      <c r="I16" s="71"/>
      <c r="J16" s="71"/>
    </row>
  </sheetData>
  <mergeCells count="22">
    <mergeCell ref="H9:H13"/>
    <mergeCell ref="I9:I16"/>
    <mergeCell ref="J9:J16"/>
    <mergeCell ref="C14:G14"/>
    <mergeCell ref="C15:C16"/>
    <mergeCell ref="D15:D16"/>
    <mergeCell ref="E15:E16"/>
    <mergeCell ref="F15:F16"/>
    <mergeCell ref="G15:G16"/>
    <mergeCell ref="D6:E6"/>
    <mergeCell ref="F6:G6"/>
    <mergeCell ref="H6:J6"/>
    <mergeCell ref="D7:E7"/>
    <mergeCell ref="F7:G7"/>
    <mergeCell ref="H7:J7"/>
    <mergeCell ref="C3:J3"/>
    <mergeCell ref="D4:E4"/>
    <mergeCell ref="F4:G4"/>
    <mergeCell ref="H4:J4"/>
    <mergeCell ref="D5:E5"/>
    <mergeCell ref="F5:G5"/>
    <mergeCell ref="H5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zoomScale="120" zoomScaleNormal="120" workbookViewId="0">
      <selection activeCell="I6" sqref="I6"/>
    </sheetView>
  </sheetViews>
  <sheetFormatPr defaultRowHeight="15"/>
  <cols>
    <col min="2" max="2" width="12.85546875" customWidth="1"/>
    <col min="3" max="3" width="13.140625" customWidth="1"/>
    <col min="4" max="4" width="10.140625" customWidth="1"/>
    <col min="5" max="5" width="13.85546875" customWidth="1"/>
    <col min="6" max="6" width="10.5703125" customWidth="1"/>
    <col min="7" max="8" width="11.85546875" customWidth="1"/>
    <col min="11" max="11" width="13.7109375" bestFit="1" customWidth="1"/>
    <col min="12" max="12" width="13.28515625" customWidth="1"/>
  </cols>
  <sheetData>
    <row r="1" spans="2:12">
      <c r="C1" s="73"/>
      <c r="D1" s="73"/>
      <c r="E1" s="73"/>
      <c r="F1" s="73"/>
      <c r="G1" s="73"/>
      <c r="H1" s="73"/>
      <c r="I1" s="73"/>
      <c r="J1" s="73"/>
      <c r="K1" s="73"/>
    </row>
    <row r="2" spans="2:12" ht="15" customHeight="1">
      <c r="C2" s="73"/>
      <c r="D2" s="73"/>
      <c r="E2" s="73"/>
      <c r="F2" s="73"/>
      <c r="G2" s="73"/>
      <c r="H2" s="73"/>
      <c r="I2" s="73"/>
      <c r="J2" s="73"/>
      <c r="K2" s="73"/>
      <c r="L2" s="29"/>
    </row>
    <row r="3" spans="2:12">
      <c r="C3" s="73"/>
      <c r="D3" s="73"/>
      <c r="E3" s="73"/>
      <c r="F3" s="73"/>
      <c r="G3" s="73"/>
      <c r="H3" s="73"/>
      <c r="I3" s="73"/>
      <c r="J3" s="73"/>
      <c r="K3" s="73"/>
    </row>
    <row r="4" spans="2:12">
      <c r="C4" s="73"/>
      <c r="D4" s="73"/>
      <c r="E4" s="73"/>
      <c r="F4" s="73"/>
      <c r="G4" s="73"/>
      <c r="H4" s="73"/>
      <c r="I4" s="73"/>
      <c r="J4" s="73"/>
      <c r="K4" s="73"/>
    </row>
    <row r="5" spans="2:12" ht="30">
      <c r="B5" s="26" t="s">
        <v>110</v>
      </c>
      <c r="C5" s="26" t="s">
        <v>1</v>
      </c>
      <c r="D5" s="27" t="s">
        <v>111</v>
      </c>
      <c r="E5" s="27" t="s">
        <v>112</v>
      </c>
      <c r="F5" s="27" t="s">
        <v>113</v>
      </c>
      <c r="G5" s="27" t="s">
        <v>114</v>
      </c>
      <c r="H5" s="27" t="s">
        <v>132</v>
      </c>
      <c r="I5" s="3" t="s">
        <v>133</v>
      </c>
      <c r="K5" s="72" t="s">
        <v>122</v>
      </c>
      <c r="L5" s="72"/>
    </row>
    <row r="6" spans="2:12">
      <c r="B6" s="40">
        <v>1</v>
      </c>
      <c r="C6" s="25" t="s">
        <v>115</v>
      </c>
      <c r="D6" s="25">
        <v>70</v>
      </c>
      <c r="E6" s="25">
        <v>290</v>
      </c>
      <c r="F6" s="25">
        <f>E6-D6</f>
        <v>220</v>
      </c>
      <c r="G6" s="25">
        <f>IF(F6&lt;=200,F6*1.75, IF(F6&lt;=400,F6*2.5, IF(F6&lt;=500,F6*3.75,F6*4.5)))</f>
        <v>550</v>
      </c>
      <c r="H6" s="25">
        <f>G6*5/100</f>
        <v>27.5</v>
      </c>
      <c r="I6" s="3">
        <f>G6+H6</f>
        <v>577.5</v>
      </c>
      <c r="K6" s="37" t="s">
        <v>127</v>
      </c>
      <c r="L6" s="38" t="s">
        <v>70</v>
      </c>
    </row>
    <row r="7" spans="2:12">
      <c r="B7" s="40">
        <v>2</v>
      </c>
      <c r="C7" s="25" t="s">
        <v>116</v>
      </c>
      <c r="D7" s="25">
        <v>60</v>
      </c>
      <c r="E7" s="25">
        <v>580</v>
      </c>
      <c r="F7" s="25">
        <f t="shared" ref="F7:F13" si="0">E7-D7</f>
        <v>520</v>
      </c>
      <c r="G7" s="25">
        <f t="shared" ref="G7:G13" si="1">IF(F7&lt;=200,F7*1.75, IF(F7&lt;=400,F7*2.5, IF(F7&lt;=500,F7*3.75,F7*4.5)))</f>
        <v>2340</v>
      </c>
      <c r="H7" s="25">
        <f t="shared" ref="H7:H13" si="2">G7*5/100</f>
        <v>117</v>
      </c>
      <c r="I7" s="3">
        <f t="shared" ref="I7:I13" si="3">G7+H7</f>
        <v>2457</v>
      </c>
      <c r="K7" s="3" t="s">
        <v>123</v>
      </c>
      <c r="L7" s="3">
        <v>1.75</v>
      </c>
    </row>
    <row r="8" spans="2:12">
      <c r="B8" s="40">
        <v>3</v>
      </c>
      <c r="C8" s="25" t="s">
        <v>117</v>
      </c>
      <c r="D8" s="25">
        <v>40</v>
      </c>
      <c r="E8" s="25">
        <v>880</v>
      </c>
      <c r="F8" s="25">
        <f t="shared" si="0"/>
        <v>840</v>
      </c>
      <c r="G8" s="25">
        <f t="shared" si="1"/>
        <v>3780</v>
      </c>
      <c r="H8" s="25">
        <f t="shared" si="2"/>
        <v>189</v>
      </c>
      <c r="I8" s="3">
        <f t="shared" si="3"/>
        <v>3969</v>
      </c>
      <c r="K8" s="3" t="s">
        <v>124</v>
      </c>
      <c r="L8" s="3">
        <v>2.5</v>
      </c>
    </row>
    <row r="9" spans="2:12">
      <c r="B9" s="41">
        <v>4</v>
      </c>
      <c r="C9" s="28" t="s">
        <v>118</v>
      </c>
      <c r="D9" s="3">
        <v>60</v>
      </c>
      <c r="E9" s="3">
        <v>780</v>
      </c>
      <c r="F9" s="25">
        <f t="shared" si="0"/>
        <v>720</v>
      </c>
      <c r="G9" s="25">
        <f t="shared" si="1"/>
        <v>3240</v>
      </c>
      <c r="H9" s="25">
        <f t="shared" si="2"/>
        <v>162</v>
      </c>
      <c r="I9" s="3">
        <f t="shared" si="3"/>
        <v>3402</v>
      </c>
      <c r="K9" s="3" t="s">
        <v>125</v>
      </c>
      <c r="L9" s="3">
        <v>3.75</v>
      </c>
    </row>
    <row r="10" spans="2:12">
      <c r="B10" s="41">
        <v>5</v>
      </c>
      <c r="C10" s="3" t="s">
        <v>119</v>
      </c>
      <c r="D10" s="3">
        <v>70</v>
      </c>
      <c r="E10" s="3">
        <v>800</v>
      </c>
      <c r="F10" s="25">
        <f t="shared" si="0"/>
        <v>730</v>
      </c>
      <c r="G10" s="25">
        <f t="shared" si="1"/>
        <v>3285</v>
      </c>
      <c r="H10" s="25">
        <f t="shared" si="2"/>
        <v>164.25</v>
      </c>
      <c r="I10" s="3">
        <f t="shared" si="3"/>
        <v>3449.25</v>
      </c>
      <c r="K10" s="3" t="s">
        <v>126</v>
      </c>
      <c r="L10" s="3">
        <v>4.5</v>
      </c>
    </row>
    <row r="11" spans="2:12">
      <c r="B11" s="41">
        <v>6</v>
      </c>
      <c r="C11" s="3" t="s">
        <v>120</v>
      </c>
      <c r="D11" s="3">
        <v>55</v>
      </c>
      <c r="E11" s="3">
        <v>700</v>
      </c>
      <c r="F11" s="25">
        <f t="shared" si="0"/>
        <v>645</v>
      </c>
      <c r="G11" s="25">
        <f t="shared" si="1"/>
        <v>2902.5</v>
      </c>
      <c r="H11" s="25">
        <f t="shared" si="2"/>
        <v>145.125</v>
      </c>
      <c r="I11" s="3">
        <f t="shared" si="3"/>
        <v>3047.625</v>
      </c>
    </row>
    <row r="12" spans="2:12">
      <c r="B12" s="41">
        <v>7</v>
      </c>
      <c r="C12" s="3" t="s">
        <v>121</v>
      </c>
      <c r="D12" s="3">
        <v>50</v>
      </c>
      <c r="E12" s="3">
        <v>600</v>
      </c>
      <c r="F12" s="25">
        <f t="shared" si="0"/>
        <v>550</v>
      </c>
      <c r="G12" s="25">
        <f t="shared" si="1"/>
        <v>2475</v>
      </c>
      <c r="H12" s="25">
        <f t="shared" si="2"/>
        <v>123.75</v>
      </c>
      <c r="I12" s="3">
        <f t="shared" si="3"/>
        <v>2598.75</v>
      </c>
    </row>
    <row r="13" spans="2:12">
      <c r="B13" s="41">
        <v>8</v>
      </c>
      <c r="C13" s="39" t="s">
        <v>63</v>
      </c>
      <c r="D13" s="39">
        <v>30</v>
      </c>
      <c r="E13" s="39">
        <v>200</v>
      </c>
      <c r="F13" s="28">
        <f t="shared" si="0"/>
        <v>170</v>
      </c>
      <c r="G13" s="25">
        <f t="shared" si="1"/>
        <v>297.5</v>
      </c>
      <c r="H13" s="25">
        <f t="shared" si="2"/>
        <v>14.875</v>
      </c>
      <c r="I13" s="3">
        <f t="shared" si="3"/>
        <v>312.375</v>
      </c>
      <c r="L13" s="29"/>
    </row>
  </sheetData>
  <mergeCells count="2">
    <mergeCell ref="K5:L5"/>
    <mergeCell ref="C1:K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SALARY SHEET</vt:lpstr>
      <vt:lpstr>Sales Commission</vt:lpstr>
      <vt:lpstr>Result Sheet 1</vt:lpstr>
      <vt:lpstr>Result Sheet 2</vt:lpstr>
      <vt:lpstr>Electricity 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Hasan</dc:creator>
  <cp:lastModifiedBy>Zakir Hossain</cp:lastModifiedBy>
  <dcterms:created xsi:type="dcterms:W3CDTF">2013-04-18T09:13:54Z</dcterms:created>
  <dcterms:modified xsi:type="dcterms:W3CDTF">2019-07-15T15:55:00Z</dcterms:modified>
</cp:coreProperties>
</file>