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filterPrivacy="1" codeName="ThisWorkbook"/>
  <xr:revisionPtr revIDLastSave="5" documentId="8_{E8DE1F37-6897-480B-A474-E5A3ACA9485F}" xr6:coauthVersionLast="47" xr6:coauthVersionMax="47" xr10:uidLastSave="{1C193B23-69AB-4A99-BF49-78C71B4DD421}"/>
  <bookViews>
    <workbookView xWindow="-120" yWindow="-120" windowWidth="28920" windowHeight="16065"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11" l="1"/>
  <c r="H43" i="11"/>
  <c r="H42" i="11"/>
  <c r="H41" i="11"/>
  <c r="H40" i="11"/>
  <c r="H39" i="11"/>
  <c r="H38" i="11"/>
  <c r="H37" i="11"/>
  <c r="H36" i="11"/>
  <c r="H35" i="11"/>
  <c r="H34" i="11"/>
  <c r="H33" i="11"/>
  <c r="H32" i="11"/>
  <c r="H31" i="11"/>
  <c r="H30" i="11"/>
  <c r="H29" i="11"/>
  <c r="H28" i="11"/>
  <c r="H27" i="11"/>
  <c r="H26" i="11"/>
  <c r="H25" i="11"/>
  <c r="H24" i="11"/>
  <c r="H23" i="11"/>
  <c r="H9" i="11"/>
  <c r="H10" i="11"/>
  <c r="H11" i="11"/>
  <c r="H12" i="11"/>
  <c r="H13" i="11"/>
  <c r="H14" i="11"/>
  <c r="H7" i="11"/>
  <c r="I5" i="11" l="1"/>
  <c r="H8" i="11"/>
  <c r="I6" i="11" l="1"/>
  <c r="H15" i="11" l="1"/>
  <c r="J5" i="11"/>
  <c r="K5" i="11" s="1"/>
  <c r="L5" i="11" s="1"/>
  <c r="M5" i="11" s="1"/>
  <c r="N5" i="11" s="1"/>
  <c r="O5" i="11" s="1"/>
  <c r="P5" i="11" s="1"/>
  <c r="I4" i="11"/>
  <c r="H16" i="11" l="1"/>
  <c r="P4" i="11"/>
  <c r="Q5" i="11"/>
  <c r="R5" i="11" s="1"/>
  <c r="S5" i="11" s="1"/>
  <c r="T5" i="11" s="1"/>
  <c r="U5" i="11" s="1"/>
  <c r="V5" i="11" s="1"/>
  <c r="W5" i="11" s="1"/>
  <c r="J6" i="11"/>
  <c r="H20" i="11" l="1"/>
  <c r="H19" i="11"/>
  <c r="H18" i="11"/>
  <c r="H17" i="11"/>
  <c r="W4" i="11"/>
  <c r="X5" i="11"/>
  <c r="Y5" i="11" s="1"/>
  <c r="Z5" i="11" s="1"/>
  <c r="AA5" i="11" s="1"/>
  <c r="AB5" i="11" s="1"/>
  <c r="AC5" i="11" s="1"/>
  <c r="AD5" i="11" s="1"/>
  <c r="AD4" i="11" s="1"/>
  <c r="K6" i="11"/>
  <c r="H21" i="11" l="1"/>
  <c r="AE5" i="11"/>
  <c r="AF5" i="11" s="1"/>
  <c r="AG5" i="11" s="1"/>
  <c r="AH5" i="11" s="1"/>
  <c r="AI5" i="11" s="1"/>
  <c r="AJ5" i="11" s="1"/>
  <c r="L6" i="11"/>
  <c r="H22" i="11" l="1"/>
  <c r="AK5" i="1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c r="AY5" i="11" l="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<sst xmlns="http://schemas.openxmlformats.org/spreadsheetml/2006/main" count="75" uniqueCount="75">
  <si>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</si>
  <si>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LABART</t>
  </si>
  <si>
    <t>Escriba el nombre de la compañía en la celda B2.</t>
  </si>
  <si>
    <t>Nombre de la compañía: DATASYNC SYSTEM</t>
  </si>
  <si>
    <t>Escriba el nombre del responsable del proyecto en la celda B3. Escriba la fecha de comienzo del proyecto en la celda E3. Inicio del proyecto: la etiqueta se encuentra en la celda C3.</t>
  </si>
  <si>
    <t>Responsables del proyecto: Miguel Sisa,Engell Cuello,Jefferson Melo,Brenda Medina</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</si>
  <si>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</si>
  <si>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</si>
  <si>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</si>
  <si>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</si>
  <si>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</si>
  <si>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</si>
  <si>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</si>
  <si>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</si>
  <si>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</si>
  <si>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</si>
  <si>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</si>
  <si>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</si>
  <si>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TRIMESTRE I</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</si>
  <si>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</si>
  <si>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Requisitos funcionales y no funcionales</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</si>
  <si>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</si>
  <si>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Mapa de procesos empresarial</t>
  </si>
  <si>
    <t>Mapa de procesos BPMN</t>
  </si>
  <si>
    <t>Encuestas de proyecto</t>
  </si>
  <si>
    <t>Mockup Aplicativo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</si>
  <si>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</si>
  <si>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TRIMESTRE II</t>
  </si>
  <si>
    <t>Ficha Tecnica</t>
  </si>
  <si>
    <t>Casos De Uso</t>
  </si>
  <si>
    <t>Documentacion Casos de uso</t>
  </si>
  <si>
    <t>Diagrama MER y MR</t>
  </si>
  <si>
    <t>Diagrama de clases</t>
  </si>
  <si>
    <t>Bloque de título fase de ejemplo</t>
  </si>
  <si>
    <t>Diagrama de Despliegue</t>
  </si>
  <si>
    <t>Diccionario de datos</t>
  </si>
  <si>
    <t>Programacion Mockup</t>
  </si>
  <si>
    <t>Esta fila indica el final de la programación del proyecto. NO escriba nada en esta fila. 
Inserte nuevas filas encima de ésta para continuar creando la programación del proyecto.</t>
  </si>
  <si>
    <t>Historias de usuario</t>
  </si>
  <si>
    <t>Normalizacion Mer</t>
  </si>
  <si>
    <t>TRIMESTRE III</t>
  </si>
  <si>
    <t>CRUD</t>
  </si>
  <si>
    <t>Aplicativo Responsive</t>
  </si>
  <si>
    <t>Aplicativo con css</t>
  </si>
  <si>
    <t>Codigo Sentencias DML</t>
  </si>
  <si>
    <t>Encriptacion de datos DDL</t>
  </si>
  <si>
    <t>TRIMESTRE IV</t>
  </si>
  <si>
    <t>API Backend</t>
  </si>
  <si>
    <t>API Front end</t>
  </si>
  <si>
    <t>Control de versiones Github</t>
  </si>
  <si>
    <t>TRIMESTRE V</t>
  </si>
  <si>
    <t>Codificacion Completa 100%</t>
  </si>
  <si>
    <t>API Front end moviles</t>
  </si>
  <si>
    <t>API documentacion</t>
  </si>
  <si>
    <t>Metodologia Agil en la creacion de aplicacion movil</t>
  </si>
  <si>
    <t>TRIMESTRE VI</t>
  </si>
  <si>
    <t>Pruebas de Software</t>
  </si>
  <si>
    <t>Plan de instalacion, migracion, respaldo y capacitacion</t>
  </si>
  <si>
    <t>Creacion de modelo de calidad</t>
  </si>
  <si>
    <t>Manuales de instalacion, tecnico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</si>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</sst>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rgb="FF000000"/>
      <name val="Calibri"/>
      <scheme val="minor"/>
    </font>
    <font>
      <b/>
      <sz val="12"/>
      <color theme="0"/>
      <name val="Calibri"/>
      <family val="2"/>
      <scheme val="minor"/>
    </font>
    <font>
      <sz val="12"/>
      <color theme="1"/>
      <name val="Calibri"/>
      <family val="2"/>
      <scheme val="minor"/>
    </font>
    <font>
      <sz val="12"/>
      <name val="Calibri"/>
      <family val="2"/>
      <scheme val="minor"/>
    </font>
    <font>
      <b/>
      <sz val="14"/>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7"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11" applyNumberFormat="0" applyAlignment="0" applyProtection="0"/>
    <xf numFmtId="0" fontId="27" fillId="13" borderId="12" applyNumberFormat="0" applyAlignment="0" applyProtection="0"/>
    <xf numFmtId="0" fontId="28" fillId="13" borderId="11" applyNumberFormat="0" applyAlignment="0" applyProtection="0"/>
    <xf numFmtId="0" fontId="29" fillId="0" borderId="13" applyNumberFormat="0" applyFill="0" applyAlignment="0" applyProtection="0"/>
    <xf numFmtId="0" fontId="30" fillId="14" borderId="14" applyNumberFormat="0" applyAlignment="0" applyProtection="0"/>
    <xf numFmtId="0" fontId="31" fillId="0" borderId="0" applyNumberFormat="0" applyFill="0" applyBorder="0" applyAlignment="0" applyProtection="0"/>
    <xf numFmtId="0" fontId="7" fillId="15"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6" fontId="7" fillId="2"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3" borderId="2" xfId="10" applyFill="1">
      <alignment horizontal="center" vertical="center"/>
    </xf>
    <xf numFmtId="167" fontId="9" fillId="4" borderId="6" xfId="0" applyNumberFormat="1" applyFont="1" applyFill="1" applyBorder="1" applyAlignment="1">
      <alignment horizontal="center" vertical="center"/>
    </xf>
    <xf numFmtId="167" fontId="9" fillId="4" borderId="0" xfId="0" applyNumberFormat="1" applyFont="1" applyFill="1" applyAlignment="1">
      <alignment horizontal="center" vertical="center"/>
    </xf>
    <xf numFmtId="167" fontId="9" fillId="4" borderId="7" xfId="0" applyNumberFormat="1" applyFont="1" applyFill="1" applyBorder="1" applyAlignment="1">
      <alignment horizontal="center" vertical="center"/>
    </xf>
    <xf numFmtId="0" fontId="33" fillId="2" borderId="2" xfId="12" applyFont="1" applyFill="1">
      <alignment horizontal="left" vertical="center" indent="2"/>
    </xf>
    <xf numFmtId="0" fontId="8" fillId="2" borderId="2" xfId="12" applyFont="1" applyFill="1">
      <alignment horizontal="left" vertical="center" indent="2"/>
    </xf>
    <xf numFmtId="0" fontId="34" fillId="8" borderId="1" xfId="0" applyFont="1" applyFill="1" applyBorder="1" applyAlignment="1">
      <alignment horizontal="left" vertical="center" indent="1"/>
    </xf>
    <xf numFmtId="0" fontId="34" fillId="8" borderId="1" xfId="0" applyFont="1" applyFill="1" applyBorder="1" applyAlignment="1">
      <alignment horizontal="center" vertical="center" wrapText="1"/>
    </xf>
    <xf numFmtId="0" fontId="35" fillId="0" borderId="0" xfId="0" applyFont="1"/>
    <xf numFmtId="0" fontId="35" fillId="0" borderId="0" xfId="0" applyFont="1" applyAlignment="1">
      <alignment wrapText="1"/>
    </xf>
    <xf numFmtId="0" fontId="35" fillId="5" borderId="2" xfId="11" applyFont="1" applyFill="1">
      <alignment horizontal="center" vertical="center"/>
    </xf>
    <xf numFmtId="9" fontId="36" fillId="5" borderId="2" xfId="2" applyFont="1" applyFill="1" applyBorder="1" applyAlignment="1">
      <alignment horizontal="center" vertical="center"/>
    </xf>
    <xf numFmtId="166" fontId="35" fillId="5" borderId="2" xfId="0" applyNumberFormat="1" applyFont="1" applyFill="1" applyBorder="1" applyAlignment="1">
      <alignment horizontal="center" vertical="center"/>
    </xf>
    <xf numFmtId="166" fontId="36" fillId="5" borderId="2" xfId="0" applyNumberFormat="1" applyFont="1" applyFill="1" applyBorder="1" applyAlignment="1">
      <alignment horizontal="center" vertical="center"/>
    </xf>
    <xf numFmtId="0" fontId="37" fillId="6" borderId="2" xfId="0" applyFont="1" applyFill="1" applyBorder="1" applyAlignment="1">
      <alignment horizontal="left" vertical="center" indent="1"/>
    </xf>
    <xf numFmtId="0" fontId="8" fillId="6" borderId="2" xfId="11" applyFont="1" applyFill="1">
      <alignment horizontal="center" vertical="center"/>
    </xf>
    <xf numFmtId="0" fontId="8" fillId="3" borderId="2" xfId="12" applyFont="1" applyFill="1">
      <alignment horizontal="left" vertical="center" indent="2"/>
    </xf>
    <xf numFmtId="0" fontId="8" fillId="3" borderId="2" xfId="11" applyFont="1" applyFill="1">
      <alignment horizontal="center" vertical="center"/>
    </xf>
    <xf numFmtId="0" fontId="37" fillId="5" borderId="2" xfId="0" applyFont="1" applyFill="1" applyBorder="1" applyAlignment="1">
      <alignment horizontal="left" vertical="center" indent="1"/>
    </xf>
    <xf numFmtId="0" fontId="37" fillId="40" borderId="2" xfId="0" applyFont="1" applyFill="1" applyBorder="1" applyAlignment="1">
      <alignment horizontal="left" vertical="center" indent="1"/>
    </xf>
    <xf numFmtId="0" fontId="8" fillId="40" borderId="2" xfId="11" applyFont="1" applyFill="1">
      <alignment horizontal="center" vertical="center"/>
    </xf>
    <xf numFmtId="9" fontId="4" fillId="40" borderId="2" xfId="2" applyFont="1" applyFill="1" applyBorder="1" applyAlignment="1">
      <alignment horizontal="center" vertical="center"/>
    </xf>
    <xf numFmtId="166" fontId="0" fillId="40" borderId="2" xfId="0" applyNumberFormat="1" applyFill="1" applyBorder="1" applyAlignment="1">
      <alignment horizontal="center" vertical="center"/>
    </xf>
    <xf numFmtId="166" fontId="4" fillId="40" borderId="2" xfId="0" applyNumberFormat="1" applyFont="1" applyFill="1" applyBorder="1" applyAlignment="1">
      <alignment horizontal="center" vertical="center"/>
    </xf>
    <xf numFmtId="0" fontId="37" fillId="41" borderId="2" xfId="0" applyFont="1" applyFill="1" applyBorder="1" applyAlignment="1">
      <alignment horizontal="left" vertical="center" indent="1"/>
    </xf>
    <xf numFmtId="0" fontId="8" fillId="41" borderId="2" xfId="11" applyFont="1" applyFill="1">
      <alignment horizontal="center" vertical="center"/>
    </xf>
    <xf numFmtId="9" fontId="4" fillId="41" borderId="2" xfId="2" applyFont="1" applyFill="1" applyBorder="1" applyAlignment="1">
      <alignment horizontal="center" vertical="center"/>
    </xf>
    <xf numFmtId="166" fontId="0" fillId="41" borderId="2" xfId="0" applyNumberFormat="1" applyFill="1" applyBorder="1" applyAlignment="1">
      <alignment horizontal="center" vertical="center"/>
    </xf>
    <xf numFmtId="166" fontId="4" fillId="41" borderId="2" xfId="0" applyNumberFormat="1" applyFont="1" applyFill="1" applyBorder="1" applyAlignment="1">
      <alignment horizontal="center" vertical="center"/>
    </xf>
    <xf numFmtId="0" fontId="37" fillId="42" borderId="2" xfId="0" applyFont="1" applyFill="1" applyBorder="1" applyAlignment="1">
      <alignment horizontal="left" vertical="center" indent="1"/>
    </xf>
    <xf numFmtId="0" fontId="8" fillId="42" borderId="2" xfId="11" applyFont="1" applyFill="1">
      <alignment horizontal="center" vertical="center"/>
    </xf>
    <xf numFmtId="9" fontId="4" fillId="42" borderId="2" xfId="2" applyFont="1" applyFill="1" applyBorder="1" applyAlignment="1">
      <alignment horizontal="center" vertical="center"/>
    </xf>
    <xf numFmtId="166" fontId="0" fillId="42" borderId="2" xfId="0" applyNumberFormat="1" applyFill="1" applyBorder="1" applyAlignment="1">
      <alignment horizontal="center" vertical="center"/>
    </xf>
    <xf numFmtId="166" fontId="4" fillId="42" borderId="2" xfId="0" applyNumberFormat="1" applyFont="1" applyFill="1" applyBorder="1" applyAlignment="1">
      <alignment horizontal="center" vertical="center"/>
    </xf>
    <xf numFmtId="0" fontId="37" fillId="43" borderId="2" xfId="0" applyFont="1" applyFill="1" applyBorder="1" applyAlignment="1">
      <alignment horizontal="left" vertical="center" indent="1"/>
    </xf>
    <xf numFmtId="0" fontId="8" fillId="43" borderId="2" xfId="11" applyFont="1" applyFill="1">
      <alignment horizontal="center" vertical="center"/>
    </xf>
    <xf numFmtId="9" fontId="4" fillId="43" borderId="2" xfId="2" applyFont="1" applyFill="1" applyBorder="1" applyAlignment="1">
      <alignment horizontal="center" vertical="center"/>
    </xf>
    <xf numFmtId="166" fontId="0" fillId="43" borderId="2" xfId="0" applyNumberFormat="1" applyFill="1" applyBorder="1" applyAlignment="1">
      <alignment horizontal="center" vertical="center"/>
    </xf>
    <xf numFmtId="166" fontId="4" fillId="43" borderId="2" xfId="0" applyNumberFormat="1" applyFont="1" applyFill="1" applyBorder="1" applyAlignment="1">
      <alignment horizontal="center" vertical="center"/>
    </xf>
    <xf numFmtId="0" fontId="8" fillId="44" borderId="2" xfId="12" applyFont="1" applyFill="1">
      <alignment horizontal="left" vertical="center" indent="2"/>
    </xf>
    <xf numFmtId="0" fontId="8" fillId="44" borderId="2" xfId="11" applyFont="1" applyFill="1">
      <alignment horizontal="center" vertical="center"/>
    </xf>
    <xf numFmtId="9" fontId="4" fillId="44" borderId="2" xfId="2" applyFont="1" applyFill="1" applyBorder="1" applyAlignment="1">
      <alignment horizontal="center" vertical="center"/>
    </xf>
    <xf numFmtId="166" fontId="7" fillId="44" borderId="2" xfId="10" applyFill="1">
      <alignment horizontal="center" vertical="center"/>
    </xf>
    <xf numFmtId="0" fontId="8" fillId="45" borderId="2" xfId="12" applyFont="1" applyFill="1">
      <alignment horizontal="left" vertical="center" indent="2"/>
    </xf>
    <xf numFmtId="0" fontId="8" fillId="45" borderId="2" xfId="11" applyFont="1" applyFill="1">
      <alignment horizontal="center" vertical="center"/>
    </xf>
    <xf numFmtId="9" fontId="4" fillId="45" borderId="2" xfId="2" applyFont="1" applyFill="1" applyBorder="1" applyAlignment="1">
      <alignment horizontal="center" vertical="center"/>
    </xf>
    <xf numFmtId="166" fontId="7" fillId="45" borderId="2" xfId="10" applyFill="1">
      <alignment horizontal="center" vertical="center"/>
    </xf>
    <xf numFmtId="0" fontId="8" fillId="46" borderId="2" xfId="12" applyFont="1" applyFill="1">
      <alignment horizontal="left" vertical="center" indent="2"/>
    </xf>
    <xf numFmtId="0" fontId="8" fillId="46" borderId="2" xfId="11" applyFont="1" applyFill="1">
      <alignment horizontal="center" vertical="center"/>
    </xf>
    <xf numFmtId="9" fontId="4" fillId="46" borderId="2" xfId="2" applyFont="1" applyFill="1" applyBorder="1" applyAlignment="1">
      <alignment horizontal="center" vertical="center"/>
    </xf>
    <xf numFmtId="166" fontId="7" fillId="46" borderId="2" xfId="10" applyFill="1">
      <alignment horizontal="center" vertical="center"/>
    </xf>
    <xf numFmtId="0" fontId="8" fillId="47" borderId="2" xfId="12" applyFont="1" applyFill="1">
      <alignment horizontal="left" vertical="center" indent="2"/>
    </xf>
    <xf numFmtId="0" fontId="8" fillId="47" borderId="2" xfId="11" applyFont="1" applyFill="1">
      <alignment horizontal="center" vertical="center"/>
    </xf>
    <xf numFmtId="9" fontId="4" fillId="47" borderId="2" xfId="2" applyFont="1" applyFill="1" applyBorder="1" applyAlignment="1">
      <alignment horizontal="center" vertical="center"/>
    </xf>
    <xf numFmtId="166" fontId="7" fillId="47" borderId="2" xfId="10" applyFill="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8" fontId="7" fillId="0" borderId="3" xfId="9"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394DB"/>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6" topLeftCell="A8" activePane="bottomLeft" state="frozen"/>
      <selection pane="bottomLeft" activeCell="E5" sqref="E5"/>
    </sheetView>
  </sheetViews>
  <sheetFormatPr defaultColWidth="9.140625" defaultRowHeight="30" customHeight="1"/>
  <cols>
    <col min="1" max="1" width="2.7109375" style="26" customWidth="1"/>
    <col min="2" max="2" width="91.2851562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9" max="70" width="10.28515625"/>
  </cols>
  <sheetData>
    <row r="1" spans="1:64" ht="30" customHeight="1">
      <c r="A1" s="27" t="s">
        <v>0</v>
      </c>
      <c r="B1" s="28" t="s">
        <v>1</v>
      </c>
      <c r="C1" s="1"/>
      <c r="D1" s="2"/>
      <c r="E1" s="4"/>
      <c r="F1" s="15"/>
      <c r="H1" s="2"/>
      <c r="I1" s="33"/>
    </row>
    <row r="2" spans="1:64" ht="30" customHeight="1">
      <c r="A2" s="26" t="s">
        <v>2</v>
      </c>
      <c r="B2" s="29" t="s">
        <v>3</v>
      </c>
      <c r="I2" s="34"/>
    </row>
    <row r="3" spans="1:64" ht="30" customHeight="1">
      <c r="A3" s="26" t="s">
        <v>4</v>
      </c>
      <c r="B3" s="30" t="s">
        <v>5</v>
      </c>
      <c r="C3" s="97" t="s">
        <v>6</v>
      </c>
      <c r="D3" s="98"/>
      <c r="E3" s="99">
        <v>45313</v>
      </c>
      <c r="F3" s="99"/>
    </row>
    <row r="4" spans="1:64" ht="30" customHeight="1">
      <c r="A4" s="27" t="s">
        <v>7</v>
      </c>
      <c r="C4" s="97" t="s">
        <v>8</v>
      </c>
      <c r="D4" s="98"/>
      <c r="E4" s="6">
        <v>1</v>
      </c>
      <c r="I4" s="94">
        <f>I5</f>
        <v>45313</v>
      </c>
      <c r="J4" s="95"/>
      <c r="K4" s="95"/>
      <c r="L4" s="95"/>
      <c r="M4" s="95"/>
      <c r="N4" s="95"/>
      <c r="O4" s="96"/>
      <c r="P4" s="94">
        <f>P5</f>
        <v>45320</v>
      </c>
      <c r="Q4" s="95"/>
      <c r="R4" s="95"/>
      <c r="S4" s="95"/>
      <c r="T4" s="95"/>
      <c r="U4" s="95"/>
      <c r="V4" s="96"/>
      <c r="W4" s="94">
        <f>W5</f>
        <v>45327</v>
      </c>
      <c r="X4" s="95"/>
      <c r="Y4" s="95"/>
      <c r="Z4" s="95"/>
      <c r="AA4" s="95"/>
      <c r="AB4" s="95"/>
      <c r="AC4" s="96"/>
      <c r="AD4" s="94">
        <f>AD5</f>
        <v>45334</v>
      </c>
      <c r="AE4" s="95"/>
      <c r="AF4" s="95"/>
      <c r="AG4" s="95"/>
      <c r="AH4" s="95"/>
      <c r="AI4" s="95"/>
      <c r="AJ4" s="96"/>
      <c r="AK4" s="94">
        <f>AK5</f>
        <v>45341</v>
      </c>
      <c r="AL4" s="95"/>
      <c r="AM4" s="95"/>
      <c r="AN4" s="95"/>
      <c r="AO4" s="95"/>
      <c r="AP4" s="95"/>
      <c r="AQ4" s="96"/>
      <c r="AR4" s="94">
        <f>AR5</f>
        <v>45348</v>
      </c>
      <c r="AS4" s="95"/>
      <c r="AT4" s="95"/>
      <c r="AU4" s="95"/>
      <c r="AV4" s="95"/>
      <c r="AW4" s="95"/>
      <c r="AX4" s="96"/>
      <c r="AY4" s="94">
        <f>AY5</f>
        <v>45355</v>
      </c>
      <c r="AZ4" s="95"/>
      <c r="BA4" s="95"/>
      <c r="BB4" s="95"/>
      <c r="BC4" s="95"/>
      <c r="BD4" s="95"/>
      <c r="BE4" s="96"/>
      <c r="BF4" s="94">
        <f>BF5</f>
        <v>45362</v>
      </c>
      <c r="BG4" s="95"/>
      <c r="BH4" s="95"/>
      <c r="BI4" s="95"/>
      <c r="BJ4" s="95"/>
      <c r="BK4" s="95"/>
      <c r="BL4" s="96"/>
    </row>
    <row r="5" spans="1:64" ht="15" customHeight="1">
      <c r="A5" s="27" t="s">
        <v>9</v>
      </c>
      <c r="B5" s="32"/>
      <c r="C5" s="32"/>
      <c r="D5" s="32"/>
      <c r="E5" s="32"/>
      <c r="F5" s="32"/>
      <c r="G5" s="32"/>
      <c r="I5" s="40">
        <f>Inicio_del_proyecto-WEEKDAY(Inicio_del_proyecto,1)+2+7*(Semana_para_mostrar-1)</f>
        <v>45313</v>
      </c>
      <c r="J5" s="41">
        <f>I5+1</f>
        <v>45314</v>
      </c>
      <c r="K5" s="41">
        <f t="shared" ref="K5:AX5" si="0">J5+1</f>
        <v>45315</v>
      </c>
      <c r="L5" s="41">
        <f t="shared" si="0"/>
        <v>45316</v>
      </c>
      <c r="M5" s="41">
        <f t="shared" si="0"/>
        <v>45317</v>
      </c>
      <c r="N5" s="41">
        <f t="shared" si="0"/>
        <v>45318</v>
      </c>
      <c r="O5" s="42">
        <f t="shared" si="0"/>
        <v>45319</v>
      </c>
      <c r="P5" s="40">
        <f>O5+1</f>
        <v>45320</v>
      </c>
      <c r="Q5" s="41">
        <f>P5+1</f>
        <v>45321</v>
      </c>
      <c r="R5" s="41">
        <f t="shared" si="0"/>
        <v>45322</v>
      </c>
      <c r="S5" s="41">
        <f t="shared" si="0"/>
        <v>45323</v>
      </c>
      <c r="T5" s="41">
        <f t="shared" si="0"/>
        <v>45324</v>
      </c>
      <c r="U5" s="41">
        <f t="shared" si="0"/>
        <v>45325</v>
      </c>
      <c r="V5" s="42">
        <f t="shared" si="0"/>
        <v>45326</v>
      </c>
      <c r="W5" s="40">
        <f>V5+1</f>
        <v>45327</v>
      </c>
      <c r="X5" s="41">
        <f>W5+1</f>
        <v>45328</v>
      </c>
      <c r="Y5" s="41">
        <f t="shared" si="0"/>
        <v>45329</v>
      </c>
      <c r="Z5" s="41">
        <f t="shared" si="0"/>
        <v>45330</v>
      </c>
      <c r="AA5" s="41">
        <f t="shared" si="0"/>
        <v>45331</v>
      </c>
      <c r="AB5" s="41">
        <f t="shared" si="0"/>
        <v>45332</v>
      </c>
      <c r="AC5" s="42">
        <f t="shared" si="0"/>
        <v>45333</v>
      </c>
      <c r="AD5" s="40">
        <f>AC5+1</f>
        <v>45334</v>
      </c>
      <c r="AE5" s="41">
        <f>AD5+1</f>
        <v>45335</v>
      </c>
      <c r="AF5" s="41">
        <f t="shared" si="0"/>
        <v>45336</v>
      </c>
      <c r="AG5" s="41">
        <f t="shared" si="0"/>
        <v>45337</v>
      </c>
      <c r="AH5" s="41">
        <f t="shared" si="0"/>
        <v>45338</v>
      </c>
      <c r="AI5" s="41">
        <f t="shared" si="0"/>
        <v>45339</v>
      </c>
      <c r="AJ5" s="42">
        <f t="shared" si="0"/>
        <v>45340</v>
      </c>
      <c r="AK5" s="40">
        <f>AJ5+1</f>
        <v>45341</v>
      </c>
      <c r="AL5" s="41">
        <f>AK5+1</f>
        <v>45342</v>
      </c>
      <c r="AM5" s="41">
        <f t="shared" si="0"/>
        <v>45343</v>
      </c>
      <c r="AN5" s="41">
        <f t="shared" si="0"/>
        <v>45344</v>
      </c>
      <c r="AO5" s="41">
        <f t="shared" si="0"/>
        <v>45345</v>
      </c>
      <c r="AP5" s="41">
        <f t="shared" si="0"/>
        <v>45346</v>
      </c>
      <c r="AQ5" s="42">
        <f t="shared" si="0"/>
        <v>45347</v>
      </c>
      <c r="AR5" s="40">
        <f>AQ5+1</f>
        <v>45348</v>
      </c>
      <c r="AS5" s="41">
        <f>AR5+1</f>
        <v>45349</v>
      </c>
      <c r="AT5" s="41">
        <f t="shared" si="0"/>
        <v>45350</v>
      </c>
      <c r="AU5" s="41">
        <f t="shared" si="0"/>
        <v>45351</v>
      </c>
      <c r="AV5" s="41">
        <f t="shared" si="0"/>
        <v>45352</v>
      </c>
      <c r="AW5" s="41">
        <f t="shared" si="0"/>
        <v>45353</v>
      </c>
      <c r="AX5" s="42">
        <f t="shared" si="0"/>
        <v>45354</v>
      </c>
      <c r="AY5" s="40">
        <f>AX5+1</f>
        <v>45355</v>
      </c>
      <c r="AZ5" s="41">
        <f>AY5+1</f>
        <v>45356</v>
      </c>
      <c r="BA5" s="41">
        <f t="shared" ref="BA5:BE5" si="1">AZ5+1</f>
        <v>45357</v>
      </c>
      <c r="BB5" s="41">
        <f t="shared" si="1"/>
        <v>45358</v>
      </c>
      <c r="BC5" s="41">
        <f t="shared" si="1"/>
        <v>45359</v>
      </c>
      <c r="BD5" s="41">
        <f t="shared" si="1"/>
        <v>45360</v>
      </c>
      <c r="BE5" s="42">
        <f t="shared" si="1"/>
        <v>45361</v>
      </c>
      <c r="BF5" s="40">
        <f>BE5+1</f>
        <v>45362</v>
      </c>
      <c r="BG5" s="41">
        <f>BF5+1</f>
        <v>45363</v>
      </c>
      <c r="BH5" s="41">
        <f t="shared" ref="BH5:BL5" si="2">BG5+1</f>
        <v>45364</v>
      </c>
      <c r="BI5" s="41">
        <f t="shared" si="2"/>
        <v>45365</v>
      </c>
      <c r="BJ5" s="41">
        <f t="shared" si="2"/>
        <v>45366</v>
      </c>
      <c r="BK5" s="41">
        <f t="shared" si="2"/>
        <v>45367</v>
      </c>
      <c r="BL5" s="42">
        <f t="shared" si="2"/>
        <v>45368</v>
      </c>
    </row>
    <row r="6" spans="1:64" ht="30" customHeight="1">
      <c r="A6" s="27" t="s">
        <v>10</v>
      </c>
      <c r="B6" s="45" t="s">
        <v>11</v>
      </c>
      <c r="C6" s="46"/>
      <c r="D6" s="46" t="s">
        <v>12</v>
      </c>
      <c r="E6" s="46" t="s">
        <v>13</v>
      </c>
      <c r="F6" s="46" t="s">
        <v>14</v>
      </c>
      <c r="G6" s="7"/>
      <c r="H6" s="7" t="s">
        <v>15</v>
      </c>
      <c r="I6" s="8" t="str">
        <f t="shared" ref="I6" si="3">LEFT(TEXT(I5,"ddd"),1)</f>
        <v>l</v>
      </c>
      <c r="J6" s="8" t="str">
        <f t="shared" ref="J6:AR6" si="4">LEFT(TEXT(J5,"ddd"),1)</f>
        <v>m</v>
      </c>
      <c r="K6" s="8" t="str">
        <f t="shared" si="4"/>
        <v>m</v>
      </c>
      <c r="L6" s="8" t="str">
        <f t="shared" si="4"/>
        <v>j</v>
      </c>
      <c r="M6" s="8" t="str">
        <f t="shared" si="4"/>
        <v>v</v>
      </c>
      <c r="N6" s="8" t="str">
        <f t="shared" si="4"/>
        <v>s</v>
      </c>
      <c r="O6" s="8" t="str">
        <f t="shared" si="4"/>
        <v>d</v>
      </c>
      <c r="P6" s="8" t="str">
        <f t="shared" si="4"/>
        <v>l</v>
      </c>
      <c r="Q6" s="8" t="str">
        <f t="shared" si="4"/>
        <v>m</v>
      </c>
      <c r="R6" s="8" t="str">
        <f t="shared" si="4"/>
        <v>m</v>
      </c>
      <c r="S6" s="8" t="str">
        <f t="shared" si="4"/>
        <v>j</v>
      </c>
      <c r="T6" s="8" t="str">
        <f t="shared" si="4"/>
        <v>v</v>
      </c>
      <c r="U6" s="8" t="str">
        <f t="shared" si="4"/>
        <v>s</v>
      </c>
      <c r="V6" s="8" t="str">
        <f t="shared" si="4"/>
        <v>d</v>
      </c>
      <c r="W6" s="8" t="str">
        <f t="shared" si="4"/>
        <v>l</v>
      </c>
      <c r="X6" s="8" t="str">
        <f t="shared" si="4"/>
        <v>m</v>
      </c>
      <c r="Y6" s="8" t="str">
        <f t="shared" si="4"/>
        <v>m</v>
      </c>
      <c r="Z6" s="8" t="str">
        <f t="shared" si="4"/>
        <v>j</v>
      </c>
      <c r="AA6" s="8" t="str">
        <f t="shared" si="4"/>
        <v>v</v>
      </c>
      <c r="AB6" s="8" t="str">
        <f t="shared" si="4"/>
        <v>s</v>
      </c>
      <c r="AC6" s="8" t="str">
        <f t="shared" si="4"/>
        <v>d</v>
      </c>
      <c r="AD6" s="8" t="str">
        <f t="shared" si="4"/>
        <v>l</v>
      </c>
      <c r="AE6" s="8" t="str">
        <f t="shared" si="4"/>
        <v>m</v>
      </c>
      <c r="AF6" s="8" t="str">
        <f t="shared" si="4"/>
        <v>m</v>
      </c>
      <c r="AG6" s="8" t="str">
        <f t="shared" si="4"/>
        <v>j</v>
      </c>
      <c r="AH6" s="8" t="str">
        <f t="shared" si="4"/>
        <v>v</v>
      </c>
      <c r="AI6" s="8" t="str">
        <f t="shared" si="4"/>
        <v>s</v>
      </c>
      <c r="AJ6" s="8" t="str">
        <f t="shared" si="4"/>
        <v>d</v>
      </c>
      <c r="AK6" s="8" t="str">
        <f t="shared" si="4"/>
        <v>l</v>
      </c>
      <c r="AL6" s="8" t="str">
        <f t="shared" si="4"/>
        <v>m</v>
      </c>
      <c r="AM6" s="8" t="str">
        <f t="shared" si="4"/>
        <v>m</v>
      </c>
      <c r="AN6" s="8" t="str">
        <f t="shared" si="4"/>
        <v>j</v>
      </c>
      <c r="AO6" s="8" t="str">
        <f t="shared" si="4"/>
        <v>v</v>
      </c>
      <c r="AP6" s="8" t="str">
        <f t="shared" si="4"/>
        <v>s</v>
      </c>
      <c r="AQ6" s="8" t="str">
        <f t="shared" si="4"/>
        <v>d</v>
      </c>
      <c r="AR6" s="8" t="str">
        <f t="shared" si="4"/>
        <v>l</v>
      </c>
      <c r="AS6" s="8" t="str">
        <f t="shared" ref="AS6:BM6" si="5">LEFT(TEXT(AS5,"ddd"),1)</f>
        <v>m</v>
      </c>
      <c r="AT6" s="8" t="str">
        <f t="shared" si="5"/>
        <v>m</v>
      </c>
      <c r="AU6" s="8" t="str">
        <f t="shared" si="5"/>
        <v>j</v>
      </c>
      <c r="AV6" s="8" t="str">
        <f t="shared" si="5"/>
        <v>v</v>
      </c>
      <c r="AW6" s="8" t="str">
        <f t="shared" si="5"/>
        <v>s</v>
      </c>
      <c r="AX6" s="8" t="str">
        <f t="shared" si="5"/>
        <v>d</v>
      </c>
      <c r="AY6" s="8" t="str">
        <f t="shared" si="5"/>
        <v>l</v>
      </c>
      <c r="AZ6" s="8" t="str">
        <f t="shared" si="5"/>
        <v>m</v>
      </c>
      <c r="BA6" s="8" t="str">
        <f t="shared" si="5"/>
        <v>m</v>
      </c>
      <c r="BB6" s="8" t="str">
        <f t="shared" si="5"/>
        <v>j</v>
      </c>
      <c r="BC6" s="8" t="str">
        <f t="shared" si="5"/>
        <v>v</v>
      </c>
      <c r="BD6" s="8" t="str">
        <f t="shared" si="5"/>
        <v>s</v>
      </c>
      <c r="BE6" s="8" t="str">
        <f t="shared" si="5"/>
        <v>d</v>
      </c>
      <c r="BF6" s="8" t="str">
        <f t="shared" si="5"/>
        <v>l</v>
      </c>
      <c r="BG6" s="8" t="str">
        <f t="shared" si="5"/>
        <v>m</v>
      </c>
      <c r="BH6" s="8" t="str">
        <f t="shared" si="5"/>
        <v>m</v>
      </c>
      <c r="BI6" s="8" t="str">
        <f t="shared" si="5"/>
        <v>j</v>
      </c>
      <c r="BJ6" s="8" t="str">
        <f t="shared" si="5"/>
        <v>v</v>
      </c>
      <c r="BK6" s="8" t="str">
        <f t="shared" si="5"/>
        <v>s</v>
      </c>
      <c r="BL6" s="8" t="str">
        <f t="shared" si="5"/>
        <v>d</v>
      </c>
    </row>
    <row r="7" spans="1:64" ht="30" hidden="1" customHeight="1">
      <c r="A7" s="26" t="s">
        <v>16</v>
      </c>
      <c r="B7" s="47"/>
      <c r="C7" s="48"/>
      <c r="D7" s="47"/>
      <c r="E7" s="47"/>
      <c r="F7" s="47"/>
      <c r="H7" t="str">
        <f ca="1">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4" s="3" customFormat="1" ht="30" customHeight="1">
      <c r="A8" s="27" t="s">
        <v>17</v>
      </c>
      <c r="B8" s="57" t="s">
        <v>18</v>
      </c>
      <c r="C8" s="49"/>
      <c r="D8" s="50"/>
      <c r="E8" s="51"/>
      <c r="F8" s="52"/>
      <c r="G8" s="9"/>
      <c r="H8" s="9" t="str">
        <f t="shared" ref="H8:I25" ca="1" si="6">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row>
    <row r="9" spans="1:64" s="3" customFormat="1" ht="30" customHeight="1">
      <c r="A9" s="27" t="s">
        <v>19</v>
      </c>
      <c r="B9" s="43" t="s">
        <v>20</v>
      </c>
      <c r="C9" s="31"/>
      <c r="D9" s="10">
        <v>1</v>
      </c>
      <c r="E9" s="36">
        <v>45313</v>
      </c>
      <c r="F9" s="36">
        <v>45588</v>
      </c>
      <c r="G9" s="9"/>
      <c r="H9" s="9">
        <f t="shared" ca="1" si="6"/>
        <v>276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row>
    <row r="10" spans="1:64" s="3" customFormat="1" ht="30" customHeight="1">
      <c r="A10" s="27" t="s">
        <v>21</v>
      </c>
      <c r="B10" s="44" t="s">
        <v>22</v>
      </c>
      <c r="C10" s="31"/>
      <c r="D10" s="10">
        <v>1</v>
      </c>
      <c r="E10" s="36">
        <v>45313</v>
      </c>
      <c r="F10" s="36">
        <v>45361</v>
      </c>
      <c r="G10" s="9"/>
      <c r="H10" s="9">
        <f t="shared" ca="1" si="6"/>
        <v>49</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row>
    <row r="11" spans="1:64" s="3" customFormat="1" ht="30" customHeight="1">
      <c r="A11" s="26"/>
      <c r="B11" s="44" t="s">
        <v>23</v>
      </c>
      <c r="C11" s="31"/>
      <c r="D11" s="10">
        <v>1</v>
      </c>
      <c r="E11" s="36">
        <v>45313</v>
      </c>
      <c r="F11" s="36">
        <v>45361</v>
      </c>
      <c r="G11" s="9"/>
      <c r="H11" s="9">
        <f t="shared" ca="1" si="6"/>
        <v>49</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row>
    <row r="12" spans="1:64" s="3" customFormat="1" ht="30" customHeight="1">
      <c r="A12" s="26"/>
      <c r="B12" s="44" t="s">
        <v>24</v>
      </c>
      <c r="C12" s="31"/>
      <c r="D12" s="10">
        <v>1</v>
      </c>
      <c r="E12" s="36">
        <v>45313</v>
      </c>
      <c r="F12" s="36">
        <v>45361</v>
      </c>
      <c r="G12" s="9"/>
      <c r="H12" s="9">
        <f t="shared" ca="1" si="6"/>
        <v>49</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row>
    <row r="13" spans="1:64" s="3" customFormat="1" ht="30" customHeight="1">
      <c r="A13" s="26"/>
      <c r="B13" s="44" t="s">
        <v>25</v>
      </c>
      <c r="C13" s="31"/>
      <c r="D13" s="10">
        <v>1</v>
      </c>
      <c r="E13" s="36">
        <v>45313</v>
      </c>
      <c r="F13" s="36">
        <v>45361</v>
      </c>
      <c r="G13" s="9"/>
      <c r="H13" s="9">
        <f t="shared" ca="1" si="6"/>
        <v>49</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row>
    <row r="14" spans="1:64" s="3" customFormat="1" ht="30" customHeight="1">
      <c r="A14" s="27" t="s">
        <v>26</v>
      </c>
      <c r="B14" s="53" t="s">
        <v>27</v>
      </c>
      <c r="C14" s="54"/>
      <c r="D14" s="11"/>
      <c r="E14" s="37"/>
      <c r="F14" s="38"/>
      <c r="G14" s="9"/>
      <c r="H14" s="9" t="str">
        <f t="shared" ca="1" si="6"/>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row>
    <row r="15" spans="1:64" s="3" customFormat="1" ht="30" customHeight="1">
      <c r="A15" s="27"/>
      <c r="B15" s="55" t="s">
        <v>28</v>
      </c>
      <c r="C15" s="56"/>
      <c r="D15" s="12">
        <v>1</v>
      </c>
      <c r="E15" s="39">
        <v>45387</v>
      </c>
      <c r="F15" s="39">
        <v>45392</v>
      </c>
      <c r="G15" s="9"/>
      <c r="H15" s="9">
        <f t="shared" ca="1" si="6"/>
        <v>6</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row>
    <row r="16" spans="1:64" s="3" customFormat="1" ht="30" customHeight="1">
      <c r="A16" s="26"/>
      <c r="B16" s="55" t="s">
        <v>29</v>
      </c>
      <c r="C16" s="56"/>
      <c r="D16" s="12">
        <v>1</v>
      </c>
      <c r="E16" s="39">
        <v>45387</v>
      </c>
      <c r="F16" s="39">
        <v>45432</v>
      </c>
      <c r="G16" s="9"/>
      <c r="H16" s="9">
        <f t="shared" ca="1" si="6"/>
        <v>46</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row>
    <row r="17" spans="1:64" s="3" customFormat="1" ht="30" customHeight="1">
      <c r="A17" s="26"/>
      <c r="B17" s="55" t="s">
        <v>30</v>
      </c>
      <c r="C17" s="56"/>
      <c r="D17" s="12">
        <v>1</v>
      </c>
      <c r="E17" s="39">
        <v>45387</v>
      </c>
      <c r="F17" s="39">
        <v>45432</v>
      </c>
      <c r="G17" s="9"/>
      <c r="H17" s="9">
        <f t="shared" ca="1" si="6"/>
        <v>46</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row>
    <row r="18" spans="1:64" s="3" customFormat="1" ht="30" customHeight="1">
      <c r="A18" s="26"/>
      <c r="B18" s="55" t="s">
        <v>31</v>
      </c>
      <c r="C18" s="56"/>
      <c r="D18" s="12">
        <v>1</v>
      </c>
      <c r="E18" s="39">
        <v>45387</v>
      </c>
      <c r="F18" s="39">
        <v>45573</v>
      </c>
      <c r="G18" s="9"/>
      <c r="H18" s="9">
        <f t="shared" ca="1" si="6"/>
        <v>187</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row>
    <row r="19" spans="1:64" s="3" customFormat="1" ht="30" customHeight="1">
      <c r="A19" s="26"/>
      <c r="B19" s="55" t="s">
        <v>32</v>
      </c>
      <c r="C19" s="56"/>
      <c r="D19" s="12">
        <v>1</v>
      </c>
      <c r="E19" s="39">
        <v>45387</v>
      </c>
      <c r="F19" s="39">
        <v>45573</v>
      </c>
      <c r="G19" s="9"/>
      <c r="H19" s="9">
        <f t="shared" ca="1" si="6"/>
        <v>187</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row>
    <row r="20" spans="1:64" s="3" customFormat="1" ht="30" customHeight="1">
      <c r="A20" s="26" t="s">
        <v>33</v>
      </c>
      <c r="B20" s="55" t="s">
        <v>34</v>
      </c>
      <c r="C20" s="56"/>
      <c r="D20" s="12">
        <v>1</v>
      </c>
      <c r="E20" s="39">
        <v>45387</v>
      </c>
      <c r="F20" s="39">
        <v>45464</v>
      </c>
      <c r="G20" s="9"/>
      <c r="H20" s="9">
        <f t="shared" ca="1" si="6"/>
        <v>78</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row>
    <row r="21" spans="1:64" s="3" customFormat="1" ht="30" customHeight="1">
      <c r="A21" s="26"/>
      <c r="B21" s="55" t="s">
        <v>35</v>
      </c>
      <c r="C21" s="56"/>
      <c r="D21" s="12">
        <v>1</v>
      </c>
      <c r="E21" s="39">
        <v>45387</v>
      </c>
      <c r="F21" s="39">
        <v>45432</v>
      </c>
      <c r="G21" s="9"/>
      <c r="H21" s="9">
        <f t="shared" ca="1" si="6"/>
        <v>46</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row>
    <row r="22" spans="1:64" s="3" customFormat="1" ht="30" customHeight="1">
      <c r="A22" s="26"/>
      <c r="B22" s="55" t="s">
        <v>36</v>
      </c>
      <c r="C22" s="56"/>
      <c r="D22" s="12">
        <v>1</v>
      </c>
      <c r="E22" s="39">
        <v>45387</v>
      </c>
      <c r="F22" s="39">
        <v>45432</v>
      </c>
      <c r="G22" s="9"/>
      <c r="H22" s="9">
        <f t="shared" ca="1" si="6"/>
        <v>46</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row>
    <row r="23" spans="1:64" s="3" customFormat="1" ht="30" customHeight="1">
      <c r="A23" s="27" t="s">
        <v>37</v>
      </c>
      <c r="B23" s="55" t="s">
        <v>38</v>
      </c>
      <c r="C23" s="56"/>
      <c r="D23" s="12">
        <v>1</v>
      </c>
      <c r="E23" s="39">
        <v>45387</v>
      </c>
      <c r="F23" s="39">
        <v>45432</v>
      </c>
      <c r="G23" s="9"/>
      <c r="H23" s="9">
        <f t="shared" ca="1" si="6"/>
        <v>46</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row>
    <row r="24" spans="1:64" ht="30" customHeight="1">
      <c r="B24" s="55" t="s">
        <v>39</v>
      </c>
      <c r="C24" s="56"/>
      <c r="D24" s="12">
        <v>1</v>
      </c>
      <c r="E24" s="39">
        <v>45387</v>
      </c>
      <c r="F24" s="39">
        <v>45573</v>
      </c>
      <c r="G24" s="9"/>
      <c r="H24" s="9">
        <f t="shared" ca="1" si="6"/>
        <v>187</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row>
    <row r="25" spans="1:64" ht="30" customHeight="1">
      <c r="B25" s="58" t="s">
        <v>40</v>
      </c>
      <c r="C25" s="59"/>
      <c r="D25" s="60"/>
      <c r="E25" s="61"/>
      <c r="F25" s="62"/>
      <c r="G25" s="9"/>
      <c r="H25" s="9" t="str">
        <f t="shared" ca="1" si="6"/>
        <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row>
    <row r="26" spans="1:64" ht="30" customHeight="1">
      <c r="B26" s="82" t="s">
        <v>41</v>
      </c>
      <c r="C26" s="83"/>
      <c r="D26" s="84">
        <v>1</v>
      </c>
      <c r="E26" s="85">
        <v>45524</v>
      </c>
      <c r="F26" s="85">
        <v>45560</v>
      </c>
      <c r="G26" s="9"/>
      <c r="H26" s="9">
        <f t="shared" ref="H26:H44" ca="1" si="7">IF(OR(ISBLANK(task_start),ISBLANK(task_end)),"",task_end-task_start+1)</f>
        <v>37</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row>
    <row r="27" spans="1:64" ht="30" customHeight="1">
      <c r="B27" s="82" t="s">
        <v>42</v>
      </c>
      <c r="C27" s="83"/>
      <c r="D27" s="84">
        <v>1</v>
      </c>
      <c r="E27" s="85">
        <v>45536</v>
      </c>
      <c r="F27" s="85">
        <v>45560</v>
      </c>
      <c r="G27" s="9"/>
      <c r="H27" s="9">
        <f t="shared" ca="1" si="7"/>
        <v>25</v>
      </c>
      <c r="I27" s="13"/>
      <c r="J27" s="13"/>
      <c r="K27" s="13"/>
      <c r="L27" s="13"/>
      <c r="M27" s="13"/>
      <c r="N27" s="13"/>
      <c r="O27" s="13"/>
      <c r="P27" s="13"/>
      <c r="Q27" s="13"/>
      <c r="R27" s="13"/>
      <c r="S27" s="13"/>
      <c r="T27" s="13"/>
      <c r="U27" s="14"/>
      <c r="V27" s="14"/>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row>
    <row r="28" spans="1:64" ht="30" customHeight="1">
      <c r="B28" s="82" t="s">
        <v>43</v>
      </c>
      <c r="C28" s="83"/>
      <c r="D28" s="84">
        <v>1</v>
      </c>
      <c r="E28" s="85">
        <v>45536</v>
      </c>
      <c r="F28" s="85">
        <v>45560</v>
      </c>
      <c r="G28" s="9"/>
      <c r="H28" s="9">
        <f t="shared" ca="1" si="7"/>
        <v>25</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row>
    <row r="29" spans="1:64" ht="30" customHeight="1">
      <c r="B29" s="82" t="s">
        <v>44</v>
      </c>
      <c r="C29" s="83"/>
      <c r="D29" s="84">
        <v>1</v>
      </c>
      <c r="E29" s="85">
        <v>45536</v>
      </c>
      <c r="F29" s="85">
        <v>45560</v>
      </c>
      <c r="G29" s="9"/>
      <c r="H29" s="9">
        <f t="shared" ca="1" si="7"/>
        <v>25</v>
      </c>
      <c r="I29" s="13"/>
      <c r="J29" s="13"/>
      <c r="K29" s="13"/>
      <c r="L29" s="13"/>
      <c r="M29" s="13"/>
      <c r="N29" s="13"/>
      <c r="O29" s="13"/>
      <c r="P29" s="13"/>
      <c r="Q29" s="13"/>
      <c r="R29" s="13"/>
      <c r="S29" s="13"/>
      <c r="T29" s="13"/>
      <c r="U29" s="13"/>
      <c r="V29" s="13"/>
      <c r="W29" s="13"/>
      <c r="X29" s="13"/>
      <c r="Y29" s="14"/>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row>
    <row r="30" spans="1:64" ht="30" customHeight="1">
      <c r="B30" s="82" t="s">
        <v>45</v>
      </c>
      <c r="C30" s="83"/>
      <c r="D30" s="84">
        <v>1</v>
      </c>
      <c r="E30" s="85">
        <v>45387</v>
      </c>
      <c r="F30" s="85">
        <v>45560</v>
      </c>
      <c r="G30" s="9"/>
      <c r="H30" s="9">
        <f t="shared" ca="1" si="7"/>
        <v>174</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row>
    <row r="31" spans="1:64" ht="30" customHeight="1">
      <c r="B31" s="63" t="s">
        <v>46</v>
      </c>
      <c r="C31" s="64"/>
      <c r="D31" s="65"/>
      <c r="E31" s="66"/>
      <c r="F31" s="67"/>
      <c r="G31" s="9"/>
      <c r="H31" s="9" t="str">
        <f t="shared" ca="1" si="7"/>
        <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row>
    <row r="32" spans="1:64" ht="30" customHeight="1">
      <c r="B32" s="86" t="s">
        <v>47</v>
      </c>
      <c r="C32" s="87"/>
      <c r="D32" s="88">
        <v>0</v>
      </c>
      <c r="E32" s="89">
        <v>45588</v>
      </c>
      <c r="F32" s="89"/>
      <c r="G32" s="9"/>
      <c r="H32" s="9" t="str">
        <f t="shared" ca="1" si="7"/>
        <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row>
    <row r="33" spans="2:64" ht="30" customHeight="1">
      <c r="B33" s="86" t="s">
        <v>48</v>
      </c>
      <c r="C33" s="87"/>
      <c r="D33" s="88">
        <v>0</v>
      </c>
      <c r="E33" s="89">
        <v>45588</v>
      </c>
      <c r="F33" s="89"/>
      <c r="G33" s="9"/>
      <c r="H33" s="9" t="str">
        <f t="shared" ca="1" si="7"/>
        <v/>
      </c>
      <c r="I33" s="13"/>
      <c r="J33" s="13"/>
      <c r="K33" s="13"/>
      <c r="L33" s="13"/>
      <c r="M33" s="13"/>
      <c r="N33" s="13"/>
      <c r="O33" s="13"/>
      <c r="P33" s="13"/>
      <c r="Q33" s="13"/>
      <c r="R33" s="13"/>
      <c r="S33" s="13"/>
      <c r="T33" s="13"/>
      <c r="U33" s="14"/>
      <c r="V33" s="14"/>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row>
    <row r="34" spans="2:64" ht="30" customHeight="1">
      <c r="B34" s="86" t="s">
        <v>49</v>
      </c>
      <c r="C34" s="87"/>
      <c r="D34" s="88">
        <v>0</v>
      </c>
      <c r="E34" s="89">
        <v>45580</v>
      </c>
      <c r="F34" s="89"/>
      <c r="G34" s="9"/>
      <c r="H34" s="9" t="str">
        <f t="shared" ca="1" si="7"/>
        <v/>
      </c>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row>
    <row r="35" spans="2:64" ht="30" customHeight="1">
      <c r="B35" s="68" t="s">
        <v>50</v>
      </c>
      <c r="C35" s="69"/>
      <c r="D35" s="70"/>
      <c r="E35" s="71"/>
      <c r="F35" s="72"/>
      <c r="G35" s="9"/>
      <c r="H35" s="9" t="str">
        <f t="shared" ca="1" si="7"/>
        <v/>
      </c>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row>
    <row r="36" spans="2:64" ht="30" customHeight="1">
      <c r="B36" s="90" t="s">
        <v>51</v>
      </c>
      <c r="C36" s="91"/>
      <c r="D36" s="92">
        <v>0</v>
      </c>
      <c r="E36" s="93"/>
      <c r="F36" s="93"/>
      <c r="G36" s="9"/>
      <c r="H36" s="9" t="str">
        <f t="shared" ca="1" si="7"/>
        <v/>
      </c>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row>
    <row r="37" spans="2:64" ht="30" customHeight="1">
      <c r="B37" s="90" t="s">
        <v>52</v>
      </c>
      <c r="C37" s="91"/>
      <c r="D37" s="92">
        <v>0</v>
      </c>
      <c r="E37" s="93"/>
      <c r="F37" s="93"/>
      <c r="G37" s="9"/>
      <c r="H37" s="9" t="str">
        <f t="shared" ca="1" si="7"/>
        <v/>
      </c>
      <c r="I37" s="13"/>
      <c r="J37" s="13"/>
      <c r="K37" s="13"/>
      <c r="L37" s="13"/>
      <c r="M37" s="13"/>
      <c r="N37" s="13"/>
      <c r="O37" s="13"/>
      <c r="P37" s="13"/>
      <c r="Q37" s="13"/>
      <c r="R37" s="13"/>
      <c r="S37" s="13"/>
      <c r="T37" s="13"/>
      <c r="U37" s="14"/>
      <c r="V37" s="14"/>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row>
    <row r="38" spans="2:64" ht="30" customHeight="1">
      <c r="B38" s="90" t="s">
        <v>53</v>
      </c>
      <c r="C38" s="91"/>
      <c r="D38" s="92">
        <v>0</v>
      </c>
      <c r="E38" s="93"/>
      <c r="F38" s="93"/>
      <c r="G38" s="9"/>
      <c r="H38" s="9" t="str">
        <f t="shared" ca="1" si="7"/>
        <v/>
      </c>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row>
    <row r="39" spans="2:64" ht="30" customHeight="1">
      <c r="B39" s="90" t="s">
        <v>54</v>
      </c>
      <c r="C39" s="91"/>
      <c r="D39" s="92">
        <v>0</v>
      </c>
      <c r="E39" s="93"/>
      <c r="F39" s="93"/>
      <c r="G39" s="9"/>
      <c r="H39" s="9" t="str">
        <f t="shared" ca="1" si="7"/>
        <v/>
      </c>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row>
    <row r="40" spans="2:64" ht="30" customHeight="1">
      <c r="B40" s="73" t="s">
        <v>55</v>
      </c>
      <c r="C40" s="74"/>
      <c r="D40" s="75"/>
      <c r="E40" s="76"/>
      <c r="F40" s="77"/>
      <c r="G40" s="9"/>
      <c r="H40" s="9" t="str">
        <f t="shared" ca="1" si="7"/>
        <v/>
      </c>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row>
    <row r="41" spans="2:64" ht="30" customHeight="1">
      <c r="B41" s="78" t="s">
        <v>56</v>
      </c>
      <c r="C41" s="79"/>
      <c r="D41" s="80">
        <v>0</v>
      </c>
      <c r="E41" s="81"/>
      <c r="F41" s="81"/>
      <c r="G41" s="9"/>
      <c r="H41" s="9" t="str">
        <f t="shared" ca="1" si="7"/>
        <v/>
      </c>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row>
    <row r="42" spans="2:64" ht="30" customHeight="1">
      <c r="B42" s="78" t="s">
        <v>57</v>
      </c>
      <c r="C42" s="79"/>
      <c r="D42" s="80">
        <v>0</v>
      </c>
      <c r="E42" s="81"/>
      <c r="F42" s="81"/>
      <c r="G42" s="9"/>
      <c r="H42" s="9" t="str">
        <f t="shared" ca="1" si="7"/>
        <v/>
      </c>
      <c r="I42" s="13"/>
      <c r="J42" s="13"/>
      <c r="K42" s="13"/>
      <c r="L42" s="13"/>
      <c r="M42" s="13"/>
      <c r="N42" s="13"/>
      <c r="O42" s="13"/>
      <c r="P42" s="13"/>
      <c r="Q42" s="13"/>
      <c r="R42" s="13"/>
      <c r="S42" s="13"/>
      <c r="T42" s="13"/>
      <c r="U42" s="14"/>
      <c r="V42" s="14"/>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row>
    <row r="43" spans="2:64" ht="30" customHeight="1">
      <c r="B43" s="78" t="s">
        <v>58</v>
      </c>
      <c r="C43" s="79"/>
      <c r="D43" s="80">
        <v>0</v>
      </c>
      <c r="E43" s="81"/>
      <c r="F43" s="81"/>
      <c r="G43" s="9"/>
      <c r="H43" s="9" t="str">
        <f t="shared" ca="1" si="7"/>
        <v/>
      </c>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row>
    <row r="44" spans="2:64" ht="30" customHeight="1">
      <c r="B44" s="78" t="s">
        <v>59</v>
      </c>
      <c r="C44" s="79"/>
      <c r="D44" s="80">
        <v>0</v>
      </c>
      <c r="E44" s="81"/>
      <c r="F44" s="81"/>
      <c r="G44" s="9"/>
      <c r="H44" s="9" t="str">
        <f t="shared" ca="1" si="7"/>
        <v/>
      </c>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4">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3" priority="57">
      <formula>AND(TODAY()&gt;=I$5,TODAY()&lt;J$5)</formula>
    </cfRule>
  </conditionalFormatting>
  <conditionalFormatting sqref="I7:BL23">
    <cfRule type="expression" dxfId="22" priority="51">
      <formula>AND(task_start&lt;=I$5,ROUNDDOWN((task_end-task_start+1)*task_progress,0)+task_start-1&gt;=I$5)</formula>
    </cfRule>
    <cfRule type="expression" dxfId="21" priority="52" stopIfTrue="1">
      <formula>AND(task_end&gt;=I$5,task_start&lt;J$5)</formula>
    </cfRule>
  </conditionalFormatting>
  <conditionalFormatting sqref="I24:BL24">
    <cfRule type="expression" dxfId="20" priority="24">
      <formula>AND(TODAY()&gt;=I$5,TODAY()&lt;J$5)</formula>
    </cfRule>
  </conditionalFormatting>
  <conditionalFormatting sqref="I24:BL24">
    <cfRule type="expression" dxfId="19" priority="22">
      <formula>AND(task_start&lt;=I$5,ROUNDDOWN((task_end-task_start+1)*task_progress,0)+task_start-1&gt;=I$5)</formula>
    </cfRule>
    <cfRule type="expression" dxfId="18" priority="23" stopIfTrue="1">
      <formula>AND(task_end&gt;=I$5,task_start&lt;J$5)</formula>
    </cfRule>
  </conditionalFormatting>
  <conditionalFormatting sqref="I25:BL30">
    <cfRule type="expression" dxfId="17" priority="21">
      <formula>AND(TODAY()&gt;=I$5,TODAY()&lt;J$5)</formula>
    </cfRule>
  </conditionalFormatting>
  <conditionalFormatting sqref="I25:BL30">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I31:BL34">
    <cfRule type="expression" dxfId="14" priority="15">
      <formula>AND(TODAY()&gt;=I$5,TODAY()&lt;J$5)</formula>
    </cfRule>
  </conditionalFormatting>
  <conditionalFormatting sqref="I31:BL34">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35:BL38">
    <cfRule type="expression" dxfId="11" priority="12">
      <formula>AND(TODAY()&gt;=I$5,TODAY()&lt;J$5)</formula>
    </cfRule>
  </conditionalFormatting>
  <conditionalFormatting sqref="I35:BL3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39:BL39">
    <cfRule type="expression" dxfId="8" priority="9">
      <formula>AND(TODAY()&gt;=I$5,TODAY()&lt;J$5)</formula>
    </cfRule>
  </conditionalFormatting>
  <conditionalFormatting sqref="I39:BL3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40:BL43">
    <cfRule type="expression" dxfId="5" priority="6">
      <formula>AND(TODAY()&gt;=I$5,TODAY()&lt;J$5)</formula>
    </cfRule>
  </conditionalFormatting>
  <conditionalFormatting sqref="I40:BL43">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44:BL44">
    <cfRule type="expression" dxfId="2" priority="3">
      <formula>AND(TODAY()&gt;=I$5,TODAY()&lt;J$5)</formula>
    </cfRule>
  </conditionalFormatting>
  <conditionalFormatting sqref="I44:BL4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16" customWidth="1"/>
    <col min="2" max="16384" width="9.140625" style="2"/>
  </cols>
  <sheetData>
    <row r="1" spans="1:2" ht="46.5" customHeight="1"/>
    <row r="2" spans="1:2" s="18" customFormat="1" ht="15.75">
      <c r="A2" s="17" t="s">
        <v>60</v>
      </c>
      <c r="B2" s="17"/>
    </row>
    <row r="3" spans="1:2" s="22" customFormat="1" ht="27" customHeight="1">
      <c r="A3" s="35" t="s">
        <v>61</v>
      </c>
      <c r="B3" s="23"/>
    </row>
    <row r="4" spans="1:2" s="19" customFormat="1" ht="26.25">
      <c r="A4" s="20" t="s">
        <v>62</v>
      </c>
    </row>
    <row r="5" spans="1:2" ht="74.099999999999994" customHeight="1">
      <c r="A5" s="21" t="s">
        <v>63</v>
      </c>
    </row>
    <row r="6" spans="1:2" ht="26.25" customHeight="1">
      <c r="A6" s="20" t="s">
        <v>64</v>
      </c>
    </row>
    <row r="7" spans="1:2" s="16" customFormat="1" ht="228" customHeight="1">
      <c r="A7" s="25" t="s">
        <v>65</v>
      </c>
    </row>
    <row r="8" spans="1:2" s="19" customFormat="1" ht="26.25">
      <c r="A8" s="20" t="s">
        <v>66</v>
      </c>
    </row>
    <row r="9" spans="1:2" ht="75">
      <c r="A9" s="21" t="s">
        <v>67</v>
      </c>
    </row>
    <row r="10" spans="1:2" s="16" customFormat="1" ht="27.95" customHeight="1">
      <c r="A10" s="24" t="s">
        <v>68</v>
      </c>
    </row>
    <row r="11" spans="1:2" s="19" customFormat="1" ht="26.25">
      <c r="A11" s="20" t="s">
        <v>69</v>
      </c>
    </row>
    <row r="12" spans="1:2" ht="30">
      <c r="A12" s="21" t="s">
        <v>70</v>
      </c>
    </row>
    <row r="13" spans="1:2" s="16" customFormat="1" ht="27.95" customHeight="1">
      <c r="A13" s="24" t="s">
        <v>71</v>
      </c>
    </row>
    <row r="14" spans="1:2" s="19" customFormat="1" ht="26.25">
      <c r="A14" s="20" t="s">
        <v>72</v>
      </c>
    </row>
    <row r="15" spans="1:2" ht="93.75" customHeight="1">
      <c r="A15" s="21" t="s">
        <v>73</v>
      </c>
    </row>
    <row r="16" spans="1:2" ht="90">
      <c r="A16" s="21" t="s">
        <v>74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8FE8ED85-58B3-4608-8E91-0433556D50CE}"/>
</file>

<file path=customXml/itemProps3.xml><?xml version="1.0" encoding="utf-8"?>
<ds:datastoreItem xmlns:ds="http://schemas.openxmlformats.org/officeDocument/2006/customXml" ds:itemID="{708DBB9E-6D89-4A94-9DC5-964B7833E11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Johan Steven Benavides Sanchez</cp:lastModifiedBy>
  <cp:revision/>
  <dcterms:created xsi:type="dcterms:W3CDTF">2024-06-21T21:47:17Z</dcterms:created>
  <dcterms:modified xsi:type="dcterms:W3CDTF">2024-10-23T14:48:40Z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