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r Qasim (Records)\M17\Excel\"/>
    </mc:Choice>
  </mc:AlternateContent>
  <bookViews>
    <workbookView xWindow="0" yWindow="0" windowWidth="15360" windowHeight="7968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H17" i="1"/>
  <c r="D17" i="1"/>
  <c r="F16" i="1"/>
  <c r="E4" i="2" s="1"/>
  <c r="E16" i="1"/>
  <c r="E3" i="2"/>
  <c r="H18" i="1"/>
  <c r="H16" i="1"/>
  <c r="C18" i="1"/>
  <c r="C17" i="1"/>
  <c r="G16" i="1" l="1"/>
  <c r="I16" i="1" s="1"/>
  <c r="J16" i="1" l="1"/>
  <c r="K16" i="1" l="1"/>
  <c r="E17" i="1" l="1"/>
  <c r="G17" i="1" s="1"/>
  <c r="I17" i="1" l="1"/>
  <c r="J17" i="1" l="1"/>
  <c r="K17" i="1" l="1"/>
  <c r="D18" i="1" s="1"/>
  <c r="E18" i="1" s="1"/>
  <c r="G18" i="1" s="1"/>
  <c r="I18" i="1" s="1"/>
  <c r="J18" i="1" l="1"/>
  <c r="F11" i="1"/>
  <c r="E5" i="2" s="1"/>
  <c r="H5" i="2" s="1"/>
  <c r="K18" i="1" l="1"/>
</calcChain>
</file>

<file path=xl/sharedStrings.xml><?xml version="1.0" encoding="utf-8"?>
<sst xmlns="http://schemas.openxmlformats.org/spreadsheetml/2006/main" count="25" uniqueCount="23">
  <si>
    <t>Loan Sheet</t>
  </si>
  <si>
    <t>Data</t>
  </si>
  <si>
    <t>Amount</t>
  </si>
  <si>
    <t>Yearly Intrest</t>
  </si>
  <si>
    <t>DownPayment</t>
  </si>
  <si>
    <t>T.Years</t>
  </si>
  <si>
    <t>Required</t>
  </si>
  <si>
    <t>Monthly Installment</t>
  </si>
  <si>
    <t>Sum of Yearly installments</t>
  </si>
  <si>
    <t>Year</t>
  </si>
  <si>
    <t>Yearly
intrest</t>
  </si>
  <si>
    <t>Down
Payment</t>
  </si>
  <si>
    <t>Balance</t>
  </si>
  <si>
    <t>(A+Y.int)-D.p</t>
  </si>
  <si>
    <t>Months</t>
  </si>
  <si>
    <t>Montly
Installment</t>
  </si>
  <si>
    <t>Bal / Months</t>
  </si>
  <si>
    <t>Yearly
Installment</t>
  </si>
  <si>
    <t>M.I * 12</t>
  </si>
  <si>
    <t>Remaining
Balance</t>
  </si>
  <si>
    <t>Bal - Y.I</t>
  </si>
  <si>
    <t>Car Down payment</t>
  </si>
  <si>
    <t xml:space="preserve">Car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</si>
</sst>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9" fontId="0" fillId="2" borderId="1" xfId="0" applyNumberFormat="1" applyFill="1" applyBorder="1" applyAlignment="1">
      <alignment horizontal="center"/>
    </xf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2" borderId="2" xfId="0" applyFill="1" applyBorder="1"/>
    <xf numFmtId="0" fontId="2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1" fillId="2" borderId="0" xfId="0" applyFont="1" applyFill="1" applyBorder="1"/>
    <xf numFmtId="9" fontId="0" fillId="2" borderId="0" xfId="0" applyNumberFormat="1" applyFill="1" applyBorder="1"/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0"/>
  <sheetViews>
    <sheetView showFormulas="1" tabSelected="1" topLeftCell="C4" zoomScale="110" zoomScaleNormal="110" workbookViewId="0">
      <selection activeCell="I31" sqref="I31"/>
    </sheetView>
  </sheetViews>
  <sheetFormatPr defaultRowHeight="14.4" x14ac:dyDescent="0.3"/>
  <cols>
    <col min="1" max="1" width="2.5546875" style="12" customWidth="1"/>
    <col min="2" max="4" width="8.88671875" style="12"/>
    <col min="5" max="5" width="5.88671875" style="12" customWidth="1"/>
    <col min="6" max="6" width="5.33203125" style="12" customWidth="1"/>
    <col min="7" max="7" width="8.109375" style="12" customWidth="1"/>
    <col min="8" max="8" width="5.5546875" style="12" customWidth="1"/>
    <col min="9" max="9" width="8.77734375" style="12" customWidth="1"/>
    <col min="10" max="10" width="6" style="12" customWidth="1"/>
    <col min="11" max="11" width="7.21875" style="12" customWidth="1"/>
    <col min="12" max="16384" width="8.88671875" style="12"/>
  </cols>
  <sheetData>
    <row r="1" spans="2:12" ht="15" thickBot="1" x14ac:dyDescent="0.35"/>
    <row r="2" spans="2:12" ht="21" x14ac:dyDescent="0.4">
      <c r="B2" s="13"/>
      <c r="C2" s="14" t="s">
        <v>0</v>
      </c>
      <c r="D2" s="14"/>
      <c r="E2" s="14"/>
      <c r="F2" s="14"/>
      <c r="G2" s="14"/>
      <c r="H2" s="14"/>
      <c r="I2" s="14"/>
      <c r="J2" s="14"/>
      <c r="K2" s="14"/>
      <c r="L2" s="15"/>
    </row>
    <row r="3" spans="2:12" x14ac:dyDescent="0.3">
      <c r="B3" s="16"/>
      <c r="C3" s="17"/>
      <c r="D3" s="17"/>
      <c r="E3" s="17"/>
      <c r="F3" s="17"/>
      <c r="G3" s="17"/>
      <c r="H3" s="17"/>
      <c r="I3" s="17"/>
      <c r="J3" s="17"/>
      <c r="K3" s="17"/>
      <c r="L3" s="18"/>
    </row>
    <row r="4" spans="2:12" x14ac:dyDescent="0.3">
      <c r="B4" s="16"/>
      <c r="C4" s="17" t="s">
        <v>1</v>
      </c>
      <c r="D4" s="17"/>
      <c r="E4" s="17"/>
      <c r="F4" s="17"/>
      <c r="G4" s="17"/>
      <c r="H4" s="17"/>
      <c r="I4" s="17"/>
      <c r="J4" s="17"/>
      <c r="K4" s="17"/>
      <c r="L4" s="18"/>
    </row>
    <row r="5" spans="2:12" ht="15.6" x14ac:dyDescent="0.3">
      <c r="B5" s="16"/>
      <c r="C5" s="17"/>
      <c r="D5" s="17" t="s">
        <v>2</v>
      </c>
      <c r="E5" s="17"/>
      <c r="F5" s="19">
        <v>679000</v>
      </c>
      <c r="G5" s="17"/>
      <c r="H5" s="17"/>
      <c r="I5" s="17"/>
      <c r="J5" s="17"/>
      <c r="K5" s="17"/>
      <c r="L5" s="18"/>
    </row>
    <row r="6" spans="2:12" x14ac:dyDescent="0.3">
      <c r="B6" s="16"/>
      <c r="C6" s="17"/>
      <c r="D6" s="17" t="s">
        <v>3</v>
      </c>
      <c r="E6" s="17"/>
      <c r="F6" s="20">
        <v>7.0000000000000007E-2</v>
      </c>
      <c r="G6" s="17"/>
      <c r="H6" s="17"/>
      <c r="I6" s="17"/>
      <c r="J6" s="17"/>
      <c r="K6" s="17"/>
      <c r="L6" s="18"/>
    </row>
    <row r="7" spans="2:12" x14ac:dyDescent="0.3">
      <c r="B7" s="16"/>
      <c r="C7" s="17"/>
      <c r="D7" s="17" t="s">
        <v>4</v>
      </c>
      <c r="E7" s="17"/>
      <c r="F7" s="20">
        <v>0.1</v>
      </c>
      <c r="G7" s="17"/>
      <c r="H7" s="17"/>
      <c r="I7" s="17"/>
      <c r="J7" s="17"/>
      <c r="K7" s="17"/>
      <c r="L7" s="18"/>
    </row>
    <row r="8" spans="2:12" x14ac:dyDescent="0.3">
      <c r="B8" s="16"/>
      <c r="C8" s="17"/>
      <c r="D8" s="17" t="s">
        <v>5</v>
      </c>
      <c r="E8" s="17"/>
      <c r="F8" s="17">
        <v>3</v>
      </c>
      <c r="G8" s="17"/>
      <c r="H8" s="17"/>
      <c r="I8" s="17"/>
      <c r="J8" s="17"/>
      <c r="K8" s="17"/>
      <c r="L8" s="18"/>
    </row>
    <row r="9" spans="2:12" x14ac:dyDescent="0.3">
      <c r="B9" s="16"/>
      <c r="C9" s="17"/>
      <c r="D9" s="17"/>
      <c r="E9" s="17"/>
      <c r="F9" s="17"/>
      <c r="G9" s="17"/>
      <c r="H9" s="17"/>
      <c r="I9" s="17"/>
      <c r="J9" s="17"/>
      <c r="K9" s="17"/>
      <c r="L9" s="18"/>
    </row>
    <row r="10" spans="2:12" x14ac:dyDescent="0.3">
      <c r="B10" s="16"/>
      <c r="C10" s="17" t="s">
        <v>6</v>
      </c>
      <c r="D10" s="17"/>
      <c r="E10" s="17"/>
      <c r="F10" s="17"/>
      <c r="G10" s="17"/>
      <c r="H10" s="17"/>
      <c r="I10" s="17"/>
      <c r="J10" s="17"/>
      <c r="K10" s="17"/>
      <c r="L10" s="18"/>
    </row>
    <row r="11" spans="2:12" x14ac:dyDescent="0.3">
      <c r="B11" s="16"/>
      <c r="C11" s="17"/>
      <c r="D11" s="17" t="s">
        <v>7</v>
      </c>
      <c r="E11" s="17"/>
      <c r="F11" s="17">
        <f>AVERAGE(I16:I18)</f>
        <v>19605.82950925926</v>
      </c>
      <c r="G11" s="17"/>
      <c r="H11" s="17"/>
      <c r="I11" s="17"/>
      <c r="J11" s="17"/>
      <c r="K11" s="17"/>
      <c r="L11" s="18"/>
    </row>
    <row r="12" spans="2:12" x14ac:dyDescent="0.3">
      <c r="B12" s="16"/>
      <c r="C12" s="17"/>
      <c r="D12" s="17" t="s">
        <v>8</v>
      </c>
      <c r="E12" s="17"/>
      <c r="F12" s="17"/>
      <c r="G12" s="17">
        <f>SUM(J16:J18)</f>
        <v>705809.86233333335</v>
      </c>
      <c r="H12" s="17"/>
      <c r="I12" s="17"/>
      <c r="J12" s="17"/>
      <c r="K12" s="17"/>
      <c r="L12" s="18"/>
    </row>
    <row r="13" spans="2:12" x14ac:dyDescent="0.3"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8"/>
    </row>
    <row r="14" spans="2:12" x14ac:dyDescent="0.3">
      <c r="B14" s="16"/>
      <c r="C14" s="17"/>
      <c r="D14" s="17"/>
      <c r="E14" s="1">
        <v>7.0000000000000007E-2</v>
      </c>
      <c r="F14" s="1">
        <v>0.1</v>
      </c>
      <c r="G14" s="2" t="s">
        <v>13</v>
      </c>
      <c r="H14" s="17"/>
      <c r="I14" s="2" t="s">
        <v>16</v>
      </c>
      <c r="J14" s="2" t="s">
        <v>18</v>
      </c>
      <c r="K14" s="2" t="s">
        <v>20</v>
      </c>
      <c r="L14" s="18"/>
    </row>
    <row r="15" spans="2:12" s="25" customFormat="1" ht="28.8" x14ac:dyDescent="0.3">
      <c r="B15" s="21"/>
      <c r="C15" s="22" t="s">
        <v>9</v>
      </c>
      <c r="D15" s="22" t="s">
        <v>2</v>
      </c>
      <c r="E15" s="23" t="s">
        <v>10</v>
      </c>
      <c r="F15" s="23" t="s">
        <v>11</v>
      </c>
      <c r="G15" s="22" t="s">
        <v>12</v>
      </c>
      <c r="H15" s="22" t="s">
        <v>14</v>
      </c>
      <c r="I15" s="23" t="s">
        <v>15</v>
      </c>
      <c r="J15" s="23" t="s">
        <v>17</v>
      </c>
      <c r="K15" s="23" t="s">
        <v>19</v>
      </c>
      <c r="L15" s="24"/>
    </row>
    <row r="16" spans="2:12" x14ac:dyDescent="0.3">
      <c r="B16" s="16"/>
      <c r="C16" s="2">
        <v>2018</v>
      </c>
      <c r="D16" s="2">
        <v>679000</v>
      </c>
      <c r="E16" s="2">
        <f>D16*$E$14</f>
        <v>47530.000000000007</v>
      </c>
      <c r="F16" s="2">
        <f>D16*$F$14</f>
        <v>67900</v>
      </c>
      <c r="G16" s="2">
        <f>(D16+E16)-F16</f>
        <v>658630</v>
      </c>
      <c r="H16" s="2">
        <f>12*3</f>
        <v>36</v>
      </c>
      <c r="I16" s="2">
        <f>G16/H16</f>
        <v>18295.277777777777</v>
      </c>
      <c r="J16" s="2">
        <f>I16*12</f>
        <v>219543.33333333331</v>
      </c>
      <c r="K16" s="2">
        <f>G16-J16</f>
        <v>439086.66666666669</v>
      </c>
      <c r="L16" s="18"/>
    </row>
    <row r="17" spans="2:12" x14ac:dyDescent="0.3">
      <c r="B17" s="16"/>
      <c r="C17" s="2">
        <f>C16+1</f>
        <v>2019</v>
      </c>
      <c r="D17" s="2">
        <f>K16</f>
        <v>439086.66666666669</v>
      </c>
      <c r="E17" s="2">
        <f>D17*$E$14</f>
        <v>30736.066666666669</v>
      </c>
      <c r="F17" s="2">
        <v>0</v>
      </c>
      <c r="G17" s="2">
        <f>(D17+E17)-F17</f>
        <v>469822.73333333334</v>
      </c>
      <c r="H17" s="2">
        <f>H16-12</f>
        <v>24</v>
      </c>
      <c r="I17" s="2">
        <f>G17/H17</f>
        <v>19575.947222222221</v>
      </c>
      <c r="J17" s="2">
        <f>I17*12</f>
        <v>234911.36666666664</v>
      </c>
      <c r="K17" s="2">
        <f>G17-J17</f>
        <v>234911.3666666667</v>
      </c>
      <c r="L17" s="18"/>
    </row>
    <row r="18" spans="2:12" x14ac:dyDescent="0.3">
      <c r="B18" s="16"/>
      <c r="C18" s="2">
        <f>C17+1</f>
        <v>2020</v>
      </c>
      <c r="D18" s="2">
        <f>K17</f>
        <v>234911.3666666667</v>
      </c>
      <c r="E18" s="2">
        <f>D18*$E$14</f>
        <v>16443.795666666669</v>
      </c>
      <c r="F18" s="2">
        <v>0</v>
      </c>
      <c r="G18" s="2">
        <f>(D18+E18)-F18</f>
        <v>251355.16233333337</v>
      </c>
      <c r="H18" s="2">
        <f>H17-12</f>
        <v>12</v>
      </c>
      <c r="I18" s="2">
        <f>G18/H18</f>
        <v>20946.263527777781</v>
      </c>
      <c r="J18" s="2">
        <f>I18*12</f>
        <v>251355.16233333337</v>
      </c>
      <c r="K18" s="2">
        <f>G18-J18</f>
        <v>0</v>
      </c>
      <c r="L18" s="18"/>
    </row>
    <row r="19" spans="2:12" x14ac:dyDescent="0.3">
      <c r="B19" s="16"/>
      <c r="C19" s="17"/>
      <c r="D19" s="17"/>
      <c r="E19" s="17"/>
      <c r="F19" s="17"/>
      <c r="G19" s="17"/>
      <c r="H19" s="17"/>
      <c r="I19" s="17"/>
      <c r="J19" s="17"/>
      <c r="K19" s="17"/>
      <c r="L19" s="18"/>
    </row>
    <row r="20" spans="2:12" ht="15" thickBot="1" x14ac:dyDescent="0.3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8"/>
    </row>
  </sheetData>
  <mergeCells count="1">
    <mergeCell ref="C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6"/>
  <sheetViews>
    <sheetView zoomScale="130" zoomScaleNormal="130" workbookViewId="0">
      <selection activeCell="H6" sqref="H6"/>
    </sheetView>
  </sheetViews>
  <sheetFormatPr defaultRowHeight="14.4" x14ac:dyDescent="0.3"/>
  <sheetData>
    <row r="1" spans="2:8" ht="15" thickBot="1" x14ac:dyDescent="0.35"/>
    <row r="2" spans="2:8" x14ac:dyDescent="0.3">
      <c r="B2" s="3"/>
      <c r="C2" s="4"/>
      <c r="D2" s="4"/>
      <c r="E2" s="4"/>
      <c r="F2" s="5"/>
    </row>
    <row r="3" spans="2:8" x14ac:dyDescent="0.3">
      <c r="B3" s="6"/>
      <c r="C3" s="7" t="s">
        <v>22</v>
      </c>
      <c r="D3" s="7"/>
      <c r="E3" s="7">
        <f>Sheet1!F5</f>
        <v>679000</v>
      </c>
      <c r="F3" s="8"/>
    </row>
    <row r="4" spans="2:8" x14ac:dyDescent="0.3">
      <c r="B4" s="6"/>
      <c r="C4" s="7" t="s">
        <v>21</v>
      </c>
      <c r="D4" s="7"/>
      <c r="E4" s="7">
        <f>Sheet1!F16</f>
        <v>67900</v>
      </c>
      <c r="F4" s="8"/>
    </row>
    <row r="5" spans="2:8" x14ac:dyDescent="0.3">
      <c r="B5" s="6"/>
      <c r="C5" s="7" t="s">
        <v>7</v>
      </c>
      <c r="D5" s="7"/>
      <c r="E5" s="7">
        <f>Sheet1!F11</f>
        <v>19605.82950925926</v>
      </c>
      <c r="F5" s="8"/>
      <c r="H5">
        <f>E5*36</f>
        <v>705809.86233333335</v>
      </c>
    </row>
    <row r="6" spans="2:8" ht="15" thickBot="1" x14ac:dyDescent="0.35">
      <c r="B6" s="9"/>
      <c r="C6" s="10"/>
      <c r="D6" s="10"/>
      <c r="E6" s="10"/>
      <c r="F6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SirQasim</dc:creator>
  <cp:lastModifiedBy>SirQasim</cp:lastModifiedBy>
  <dcterms:created xsi:type="dcterms:W3CDTF">2017-09-13T13:00:18Z</dcterms:created>
  <dcterms:modified xsi:type="dcterms:W3CDTF">2017-09-13T13:44:26Z</dcterms:modified>
</cp:coreProperties>
</file>