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ylani\Desktop\DS Batch4\13_Machine_Learning\confusion_matic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I2" i="1"/>
  <c r="H2" i="1"/>
  <c r="H15" i="1"/>
  <c r="D3" i="1"/>
  <c r="D4" i="1"/>
  <c r="D5" i="1"/>
  <c r="D6" i="1"/>
  <c r="D7" i="1"/>
  <c r="D8" i="1"/>
  <c r="D9" i="1"/>
  <c r="D10" i="1"/>
  <c r="D11" i="1"/>
  <c r="D2" i="1"/>
  <c r="M7" i="1" l="1"/>
  <c r="M3" i="1"/>
  <c r="M13" i="1"/>
  <c r="M10" i="1"/>
  <c r="G18" i="1"/>
  <c r="G19" i="1" s="1"/>
  <c r="M16" i="1" l="1"/>
  <c r="M18" i="1" s="1"/>
</calcChain>
</file>

<file path=xl/sharedStrings.xml><?xml version="1.0" encoding="utf-8"?>
<sst xmlns="http://schemas.openxmlformats.org/spreadsheetml/2006/main" count="28" uniqueCount="27">
  <si>
    <t>Y_predict</t>
  </si>
  <si>
    <t>Y</t>
  </si>
  <si>
    <t>X</t>
  </si>
  <si>
    <t>Checking</t>
  </si>
  <si>
    <t>Obtained</t>
  </si>
  <si>
    <t>percentage/Accuracy</t>
  </si>
  <si>
    <t>Confusion matrix</t>
  </si>
  <si>
    <t>Prediction</t>
  </si>
  <si>
    <t>Actual</t>
  </si>
  <si>
    <t>False Negative</t>
  </si>
  <si>
    <t>True Negative</t>
  </si>
  <si>
    <t>True POSITIVE</t>
  </si>
  <si>
    <t>False POSITIVE</t>
  </si>
  <si>
    <t>TN</t>
  </si>
  <si>
    <t>TN+FP</t>
  </si>
  <si>
    <t>TNR</t>
  </si>
  <si>
    <t>TP</t>
  </si>
  <si>
    <t>TP+FN</t>
  </si>
  <si>
    <t>Acc</t>
  </si>
  <si>
    <t>TP+TN</t>
  </si>
  <si>
    <t>TP+TN+FP+FN</t>
  </si>
  <si>
    <t>TPR/Recall</t>
  </si>
  <si>
    <t>F1 Score</t>
  </si>
  <si>
    <t>2 X Precision X Recall</t>
  </si>
  <si>
    <t>Precesion + Recall</t>
  </si>
  <si>
    <t>Precision</t>
  </si>
  <si>
    <t>TP +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</si>
</sst>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1" xfId="0" applyFill="1" applyBorder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D1" zoomScale="150" zoomScaleNormal="150" workbookViewId="0">
      <selection activeCell="M16" sqref="M16"/>
    </sheetView>
  </sheetViews>
  <sheetFormatPr defaultRowHeight="14.4" x14ac:dyDescent="0.3"/>
  <cols>
    <col min="1" max="1" width="10.88671875" customWidth="1"/>
    <col min="2" max="2" width="8.77734375" customWidth="1"/>
    <col min="4" max="4" width="8.88671875" customWidth="1"/>
    <col min="6" max="6" width="18.5546875" bestFit="1" customWidth="1"/>
    <col min="8" max="8" width="13.6640625" customWidth="1"/>
    <col min="9" max="9" width="15.33203125" customWidth="1"/>
    <col min="11" max="11" width="14.109375" customWidth="1"/>
    <col min="12" max="12" width="18.5546875" bestFit="1" customWidth="1"/>
  </cols>
  <sheetData>
    <row r="1" spans="1:13" x14ac:dyDescent="0.3">
      <c r="A1" s="2" t="s">
        <v>2</v>
      </c>
      <c r="B1" s="3" t="s">
        <v>1</v>
      </c>
      <c r="C1" s="2" t="s">
        <v>0</v>
      </c>
      <c r="D1" s="4" t="s">
        <v>3</v>
      </c>
      <c r="G1" s="1"/>
      <c r="H1" s="1" t="b">
        <v>1</v>
      </c>
      <c r="I1" s="1" t="b">
        <v>0</v>
      </c>
    </row>
    <row r="2" spans="1:13" x14ac:dyDescent="0.3">
      <c r="A2" s="2">
        <v>22</v>
      </c>
      <c r="B2" s="3">
        <v>0</v>
      </c>
      <c r="C2" s="2">
        <v>0</v>
      </c>
      <c r="D2" s="4" t="b">
        <f>B2=C2</f>
        <v>1</v>
      </c>
      <c r="G2" s="1" t="b">
        <v>1</v>
      </c>
      <c r="H2" s="3">
        <f>COUNTIFS(C:C,1,B:B,1)</f>
        <v>2</v>
      </c>
      <c r="I2" s="6">
        <f>COUNTIFS(C:C,0,B:B,1)</f>
        <v>0</v>
      </c>
    </row>
    <row r="3" spans="1:13" x14ac:dyDescent="0.3">
      <c r="A3" s="2">
        <v>23</v>
      </c>
      <c r="B3" s="3">
        <v>0</v>
      </c>
      <c r="C3" s="2">
        <v>0</v>
      </c>
      <c r="D3" s="4" t="b">
        <f t="shared" ref="D3:D11" si="0">B3=C3</f>
        <v>1</v>
      </c>
      <c r="G3" s="1" t="b">
        <v>0</v>
      </c>
      <c r="H3" s="6">
        <f>COUNTIFS(C:C,1,B:B,0)</f>
        <v>0</v>
      </c>
      <c r="I3" s="3">
        <f>COUNTIFS(C:C,0,B:B,0)</f>
        <v>8</v>
      </c>
      <c r="K3" s="7" t="s">
        <v>15</v>
      </c>
      <c r="L3" s="1" t="s">
        <v>13</v>
      </c>
      <c r="M3" s="9">
        <f>I3/(I3+H3)</f>
        <v>1</v>
      </c>
    </row>
    <row r="4" spans="1:13" x14ac:dyDescent="0.3">
      <c r="A4" s="2">
        <v>33</v>
      </c>
      <c r="B4" s="3">
        <v>0</v>
      </c>
      <c r="C4" s="2">
        <v>0</v>
      </c>
      <c r="D4" s="4" t="b">
        <f t="shared" si="0"/>
        <v>1</v>
      </c>
      <c r="K4" s="7"/>
      <c r="L4" s="1" t="s">
        <v>14</v>
      </c>
      <c r="M4" s="9"/>
    </row>
    <row r="5" spans="1:13" x14ac:dyDescent="0.3">
      <c r="A5" s="2">
        <v>43</v>
      </c>
      <c r="B5" s="3">
        <v>0</v>
      </c>
      <c r="C5" s="2">
        <v>0</v>
      </c>
      <c r="D5" s="4" t="b">
        <f t="shared" si="0"/>
        <v>1</v>
      </c>
    </row>
    <row r="6" spans="1:13" x14ac:dyDescent="0.3">
      <c r="A6" s="2">
        <v>67</v>
      </c>
      <c r="B6" s="3">
        <v>0</v>
      </c>
      <c r="C6" s="2">
        <v>0</v>
      </c>
      <c r="D6" s="4" t="b">
        <f t="shared" si="0"/>
        <v>1</v>
      </c>
    </row>
    <row r="7" spans="1:13" x14ac:dyDescent="0.3">
      <c r="A7" s="2">
        <v>87</v>
      </c>
      <c r="B7" s="3">
        <v>1</v>
      </c>
      <c r="C7" s="2">
        <v>1</v>
      </c>
      <c r="D7" s="4" t="b">
        <f t="shared" si="0"/>
        <v>1</v>
      </c>
      <c r="G7" t="s">
        <v>6</v>
      </c>
      <c r="K7" s="7" t="s">
        <v>21</v>
      </c>
      <c r="L7" s="1" t="s">
        <v>16</v>
      </c>
      <c r="M7" s="8">
        <f>H2/(H2+I2)</f>
        <v>1</v>
      </c>
    </row>
    <row r="8" spans="1:13" x14ac:dyDescent="0.3">
      <c r="A8" s="2">
        <v>66</v>
      </c>
      <c r="B8" s="3">
        <v>0</v>
      </c>
      <c r="C8" s="2">
        <v>0</v>
      </c>
      <c r="D8" s="4" t="b">
        <f t="shared" si="0"/>
        <v>1</v>
      </c>
      <c r="H8" s="5" t="s">
        <v>7</v>
      </c>
      <c r="I8" s="5"/>
      <c r="K8" s="7"/>
      <c r="L8" s="1" t="s">
        <v>17</v>
      </c>
      <c r="M8" s="8"/>
    </row>
    <row r="9" spans="1:13" x14ac:dyDescent="0.3">
      <c r="A9" s="2">
        <v>80</v>
      </c>
      <c r="B9" s="3">
        <v>0</v>
      </c>
      <c r="C9" s="2">
        <v>0</v>
      </c>
      <c r="D9" s="4" t="b">
        <f t="shared" si="0"/>
        <v>1</v>
      </c>
      <c r="G9" s="1"/>
      <c r="H9" s="1" t="b">
        <v>1</v>
      </c>
      <c r="I9" s="1" t="b">
        <v>0</v>
      </c>
    </row>
    <row r="10" spans="1:13" x14ac:dyDescent="0.3">
      <c r="A10" s="2">
        <v>71</v>
      </c>
      <c r="B10" s="3">
        <v>1</v>
      </c>
      <c r="C10" s="2">
        <v>1</v>
      </c>
      <c r="D10" s="4" t="b">
        <f t="shared" si="0"/>
        <v>1</v>
      </c>
      <c r="F10" s="5" t="s">
        <v>8</v>
      </c>
      <c r="G10" s="1" t="b">
        <v>1</v>
      </c>
      <c r="H10" s="3" t="s">
        <v>11</v>
      </c>
      <c r="I10" s="6" t="s">
        <v>9</v>
      </c>
      <c r="K10" s="12" t="s">
        <v>18</v>
      </c>
      <c r="L10" s="10" t="s">
        <v>19</v>
      </c>
      <c r="M10" s="9">
        <f>(H2+I3)/SUM(H2:I3)</f>
        <v>1</v>
      </c>
    </row>
    <row r="11" spans="1:13" x14ac:dyDescent="0.3">
      <c r="A11" s="2">
        <v>50</v>
      </c>
      <c r="B11" s="3">
        <v>0</v>
      </c>
      <c r="C11" s="2">
        <v>0</v>
      </c>
      <c r="D11" s="4" t="b">
        <f t="shared" si="0"/>
        <v>1</v>
      </c>
      <c r="F11" s="5"/>
      <c r="G11" s="1" t="b">
        <v>0</v>
      </c>
      <c r="H11" s="6" t="s">
        <v>12</v>
      </c>
      <c r="I11" s="3" t="s">
        <v>10</v>
      </c>
      <c r="K11" s="12"/>
      <c r="L11" s="10" t="s">
        <v>20</v>
      </c>
      <c r="M11" s="9"/>
    </row>
    <row r="13" spans="1:13" x14ac:dyDescent="0.3">
      <c r="K13" s="12" t="s">
        <v>25</v>
      </c>
      <c r="L13" s="10" t="s">
        <v>16</v>
      </c>
      <c r="M13" s="9">
        <f>IFERROR(H2/(H2+H3),0)</f>
        <v>1</v>
      </c>
    </row>
    <row r="14" spans="1:13" x14ac:dyDescent="0.3">
      <c r="G14" s="1"/>
      <c r="H14" s="1" t="b">
        <v>1</v>
      </c>
      <c r="I14" s="1" t="b">
        <v>0</v>
      </c>
      <c r="K14" s="12"/>
      <c r="L14" s="10" t="s">
        <v>26</v>
      </c>
      <c r="M14" s="9"/>
    </row>
    <row r="15" spans="1:13" x14ac:dyDescent="0.3">
      <c r="G15" s="1" t="b">
        <v>1</v>
      </c>
      <c r="H15" s="3">
        <f>COUNTIF(C:C,B:B=1)</f>
        <v>0</v>
      </c>
      <c r="I15" s="6">
        <v>2</v>
      </c>
    </row>
    <row r="16" spans="1:13" x14ac:dyDescent="0.3">
      <c r="G16" s="1" t="b">
        <v>0</v>
      </c>
      <c r="H16" s="6">
        <v>0</v>
      </c>
      <c r="I16" s="3">
        <v>8</v>
      </c>
      <c r="K16" s="12" t="s">
        <v>22</v>
      </c>
      <c r="L16" s="1" t="s">
        <v>23</v>
      </c>
      <c r="M16" s="11">
        <f>(2*(M13*M7))/(M13+M7)</f>
        <v>1</v>
      </c>
    </row>
    <row r="17" spans="6:13" x14ac:dyDescent="0.3">
      <c r="K17" s="12"/>
      <c r="L17" s="1" t="s">
        <v>24</v>
      </c>
    </row>
    <row r="18" spans="6:13" x14ac:dyDescent="0.3">
      <c r="F18" t="s">
        <v>4</v>
      </c>
      <c r="G18">
        <f>COUNTIF(D:D,TRUE)</f>
        <v>10</v>
      </c>
      <c r="M18">
        <f>IFERROR(M16,0)</f>
        <v>1</v>
      </c>
    </row>
    <row r="19" spans="6:13" x14ac:dyDescent="0.3">
      <c r="F19" t="s">
        <v>5</v>
      </c>
      <c r="G19">
        <f>G18/COUNTA(D2:D11)*100</f>
        <v>100</v>
      </c>
    </row>
  </sheetData>
  <mergeCells count="11">
    <mergeCell ref="M3:M4"/>
    <mergeCell ref="M7:M8"/>
    <mergeCell ref="K10:K11"/>
    <mergeCell ref="M10:M11"/>
    <mergeCell ref="K16:K17"/>
    <mergeCell ref="K13:K14"/>
    <mergeCell ref="M13:M14"/>
    <mergeCell ref="H8:I8"/>
    <mergeCell ref="F10:F11"/>
    <mergeCell ref="K3:K4"/>
    <mergeCell ref="K7:K8"/>
  </mergeCells>
  <conditionalFormatting sqref="D1:D11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2023-08-11T13:34:43Z</dcterms:created>
  <dcterms:modified xsi:type="dcterms:W3CDTF">2023-08-11T15:44:03Z</dcterms:modified>
</cp:coreProperties>
</file>