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lugben\OneDrive\Education\University\MSc\Electrical Computer Engineering\Courses\Power Electronics\Lab 3\"/>
    </mc:Choice>
  </mc:AlternateContent>
  <bookViews>
    <workbookView xWindow="0" yWindow="0" windowWidth="29010" windowHeight="12270"/>
  </bookViews>
  <sheets>
    <sheet name="Circuit 1" sheetId="1" r:id="rId1"/>
    <sheet name="Circuit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J3" i="1"/>
  <c r="J4" i="1"/>
  <c r="J5" i="1"/>
  <c r="J6" i="1"/>
  <c r="J7" i="1"/>
  <c r="J8" i="1"/>
  <c r="J2" i="1"/>
  <c r="I3" i="1"/>
  <c r="I4" i="1"/>
  <c r="I5" i="1"/>
  <c r="I6" i="1"/>
  <c r="I7" i="1"/>
  <c r="I8" i="1"/>
  <c r="G13" i="1"/>
  <c r="G14" i="1"/>
  <c r="G15" i="1"/>
  <c r="G16" i="1"/>
  <c r="G17" i="1"/>
  <c r="G18" i="1"/>
  <c r="G12" i="1"/>
  <c r="J2" i="2" l="1"/>
  <c r="H2" i="2"/>
  <c r="Q9" i="2"/>
  <c r="Q10" i="2"/>
  <c r="Q11" i="2"/>
  <c r="Q12" i="2"/>
  <c r="Q13" i="2"/>
  <c r="J3" i="2" l="1"/>
  <c r="J4" i="2"/>
  <c r="J5" i="2"/>
  <c r="C15" i="2" l="1"/>
  <c r="H6" i="2" s="1"/>
  <c r="C14" i="2"/>
  <c r="H5" i="2" s="1"/>
  <c r="C13" i="2"/>
  <c r="H4" i="2" s="1"/>
  <c r="J6" i="2"/>
  <c r="C11" i="2"/>
  <c r="C12" i="2"/>
  <c r="H3" i="2" s="1"/>
</calcChain>
</file>

<file path=xl/sharedStrings.xml><?xml version="1.0" encoding="utf-8"?>
<sst xmlns="http://schemas.openxmlformats.org/spreadsheetml/2006/main" count="12" uniqueCount="8">
  <si>
    <t>a</t>
  </si>
  <si>
    <t>PF</t>
  </si>
  <si>
    <t>HF</t>
  </si>
  <si>
    <t>h</t>
  </si>
  <si>
    <t>S</t>
  </si>
  <si>
    <t>Data from metereing PER PHASE</t>
  </si>
  <si>
    <t>Qo</t>
  </si>
  <si>
    <t>Sout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</si>
</sst>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Firing Angle vs The Output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Firing Angle vs The DC Voltage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'Circuit 1'!$A$2:$A$22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'Circuit 1'!$E$2:$E$22</c:f>
              <c:numCache>
                <c:formatCode>General</c:formatCode>
                <c:ptCount val="21"/>
                <c:pt idx="0">
                  <c:v>119.2</c:v>
                </c:pt>
                <c:pt idx="1">
                  <c:v>119.3</c:v>
                </c:pt>
                <c:pt idx="2">
                  <c:v>119.2</c:v>
                </c:pt>
                <c:pt idx="3">
                  <c:v>118.9</c:v>
                </c:pt>
                <c:pt idx="4">
                  <c:v>120</c:v>
                </c:pt>
                <c:pt idx="5">
                  <c:v>102.2</c:v>
                </c:pt>
                <c:pt idx="6">
                  <c:v>54.66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9-4625-B12C-359D43929F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0211160"/>
        <c:axId val="380211552"/>
      </c:scatterChart>
      <c:valAx>
        <c:axId val="38021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Firing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1552"/>
        <c:crosses val="autoZero"/>
        <c:crossBetween val="midCat"/>
      </c:valAx>
      <c:valAx>
        <c:axId val="38021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DC Voltage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Firing Angle vs The</a:t>
            </a:r>
            <a:r>
              <a:rPr lang="en-US" baseline="0"/>
              <a:t> Power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Firing Angle vs The DC Voltage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'Circuit 1'!$A$2:$A$22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'Circuit 1'!$I$2:$I$8</c:f>
              <c:numCache>
                <c:formatCode>0.0000</c:formatCode>
                <c:ptCount val="7"/>
                <c:pt idx="0">
                  <c:v>0.20181472856067503</c:v>
                </c:pt>
                <c:pt idx="1">
                  <c:v>0.19508497176485889</c:v>
                </c:pt>
                <c:pt idx="2">
                  <c:v>0.19772283656623618</c:v>
                </c:pt>
                <c:pt idx="3">
                  <c:v>0.19550399924903838</c:v>
                </c:pt>
                <c:pt idx="4">
                  <c:v>0.18768107912434409</c:v>
                </c:pt>
                <c:pt idx="5">
                  <c:v>0.21242186060134624</c:v>
                </c:pt>
                <c:pt idx="6">
                  <c:v>0.51437994530145315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4-4584-B5DD-53696E17EE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0212336"/>
        <c:axId val="380212728"/>
      </c:scatterChart>
      <c:valAx>
        <c:axId val="38021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Firing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2728"/>
        <c:crosses val="autoZero"/>
        <c:crossBetween val="midCat"/>
      </c:valAx>
      <c:valAx>
        <c:axId val="380212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Power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Firing Angle vs The</a:t>
            </a:r>
            <a:r>
              <a:rPr lang="en-US" baseline="0"/>
              <a:t>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Firing Angle vs The DC Voltage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'Circuit 1'!$A$2:$A$22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'Circuit 1'!$J$2:$J$8</c:f>
              <c:numCache>
                <c:formatCode>0.0000</c:formatCode>
                <c:ptCount val="7"/>
                <c:pt idx="0">
                  <c:v>95.331412103746388</c:v>
                </c:pt>
                <c:pt idx="1">
                  <c:v>94.121105232216337</c:v>
                </c:pt>
                <c:pt idx="2">
                  <c:v>95.263469508584947</c:v>
                </c:pt>
                <c:pt idx="3">
                  <c:v>95.628742514970071</c:v>
                </c:pt>
                <c:pt idx="4">
                  <c:v>94.904849600982217</c:v>
                </c:pt>
                <c:pt idx="5">
                  <c:v>91.666666666666671</c:v>
                </c:pt>
                <c:pt idx="6">
                  <c:v>94.80406386066764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D-40BA-955B-3BBFFCCBB4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6532672"/>
        <c:axId val="516533000"/>
      </c:scatterChart>
      <c:valAx>
        <c:axId val="5165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Firing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3000"/>
        <c:crosses val="autoZero"/>
        <c:crossBetween val="midCat"/>
      </c:valAx>
      <c:valAx>
        <c:axId val="51653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Firing Angle vs The</a:t>
            </a:r>
            <a:r>
              <a:rPr lang="en-US" baseline="0"/>
              <a:t> Reactive Power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Firing Angle vs The DC Voltage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'Circuit 1'!$A$2:$A$22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'Circuit 1'!$H$2:$H$8</c:f>
              <c:numCache>
                <c:formatCode>General</c:formatCode>
                <c:ptCount val="7"/>
                <c:pt idx="0">
                  <c:v>80.27</c:v>
                </c:pt>
                <c:pt idx="1">
                  <c:v>80.489999999999995</c:v>
                </c:pt>
                <c:pt idx="2">
                  <c:v>79.77</c:v>
                </c:pt>
                <c:pt idx="3">
                  <c:v>80.11</c:v>
                </c:pt>
                <c:pt idx="4">
                  <c:v>80.91</c:v>
                </c:pt>
                <c:pt idx="5">
                  <c:v>52.12</c:v>
                </c:pt>
                <c:pt idx="6">
                  <c:v>10.89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CCF-ACAC-A19C0A8D4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6532672"/>
        <c:axId val="516533000"/>
      </c:scatterChart>
      <c:valAx>
        <c:axId val="5165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Firing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3000"/>
        <c:crosses val="autoZero"/>
        <c:crossBetween val="midCat"/>
      </c:valAx>
      <c:valAx>
        <c:axId val="51653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Reactive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 2'!$E$1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'Circuit 2'!$A$2:$A$6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'Circuit 2'!$E$2:$E$6</c:f>
              <c:numCache>
                <c:formatCode>General</c:formatCode>
                <c:ptCount val="5"/>
                <c:pt idx="0">
                  <c:v>237.3</c:v>
                </c:pt>
                <c:pt idx="1">
                  <c:v>209.7</c:v>
                </c:pt>
                <c:pt idx="2">
                  <c:v>128</c:v>
                </c:pt>
                <c:pt idx="3">
                  <c:v>5.5449999999999999</c:v>
                </c:pt>
                <c:pt idx="4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3-4943-B659-B2AA1D0D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27232"/>
        <c:axId val="565878176"/>
      </c:scatterChart>
      <c:valAx>
        <c:axId val="49972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Firing Angle</a:t>
                </a:r>
              </a:p>
            </c:rich>
          </c:tx>
          <c:layout>
            <c:manualLayout>
              <c:xMode val="edge"/>
              <c:yMode val="edge"/>
              <c:x val="0.4771167979002623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8176"/>
        <c:crosses val="autoZero"/>
        <c:crossBetween val="midCat"/>
      </c:valAx>
      <c:valAx>
        <c:axId val="5658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Firing angle vs PF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 2'!$H$1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'Circuit 2'!$A$2:$A$6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'Circuit 2'!$H$2:$H$6</c:f>
              <c:numCache>
                <c:formatCode>0.0000</c:formatCode>
                <c:ptCount val="5"/>
                <c:pt idx="0">
                  <c:v>0.99455762853099228</c:v>
                </c:pt>
                <c:pt idx="1">
                  <c:v>0.89031924136306739</c:v>
                </c:pt>
                <c:pt idx="2">
                  <c:v>0.58330382009538517</c:v>
                </c:pt>
                <c:pt idx="3">
                  <c:v>9.338033480053641E-2</c:v>
                </c:pt>
                <c:pt idx="4">
                  <c:v>0.64115039068721413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F-40B2-8684-A081F216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28368"/>
        <c:axId val="565900224"/>
      </c:scatterChart>
      <c:valAx>
        <c:axId val="3728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Firing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0224"/>
        <c:crosses val="autoZero"/>
        <c:crossBetween val="midCat"/>
      </c:valAx>
      <c:valAx>
        <c:axId val="5659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Firing angle vs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 2'!$J$1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'Circuit 2'!$A$2:$A$6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'Circuit 2'!$J$2:$J$6</c:f>
              <c:numCache>
                <c:formatCode>0.0000</c:formatCode>
                <c:ptCount val="5"/>
                <c:pt idx="0">
                  <c:v>0.90244805872647083</c:v>
                </c:pt>
                <c:pt idx="1">
                  <c:v>0.88464174831660014</c:v>
                </c:pt>
                <c:pt idx="2">
                  <c:v>0.87067056426609968</c:v>
                </c:pt>
                <c:pt idx="3">
                  <c:v>0.44693510446935109</c:v>
                </c:pt>
                <c:pt idx="4">
                  <c:v>2.2988505747126436E-3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B-4F56-BB59-9D3103D3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38496"/>
        <c:axId val="565879840"/>
      </c:scatterChart>
      <c:valAx>
        <c:axId val="50083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Firing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9840"/>
        <c:crosses val="autoZero"/>
        <c:crossBetween val="midCat"/>
      </c:valAx>
      <c:valAx>
        <c:axId val="5658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emf"/><Relationship Id="rId7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chart" Target="../charts/chart4.xml"/><Relationship Id="rId4" Type="http://schemas.openxmlformats.org/officeDocument/2006/relationships/image" Target="../media/image4.emf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9.emf"/><Relationship Id="rId7" Type="http://schemas.openxmlformats.org/officeDocument/2006/relationships/chart" Target="../charts/chart5.xml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469900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1E792-8148-AF49-8B8E-F7093F14F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469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190500</xdr:colOff>
      <xdr:row>0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56C0AA-641F-DF45-9CF1-D55AB5DC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215900</xdr:colOff>
      <xdr:row>0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6604BD-7C80-1D4A-9FC5-7E43A979F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215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203200</xdr:colOff>
      <xdr:row>0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43F0B-4F8E-154D-A622-D3F51CAF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177800</xdr:colOff>
      <xdr:row>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F6EBA7-5220-C64D-845F-DCCA86754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77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215900</xdr:colOff>
      <xdr:row>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D2EFD7-DF77-014A-A303-B912751C6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215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343685</xdr:colOff>
      <xdr:row>0</xdr:row>
      <xdr:rowOff>0</xdr:rowOff>
    </xdr:from>
    <xdr:to>
      <xdr:col>16</xdr:col>
      <xdr:colOff>208685</xdr:colOff>
      <xdr:row>14</xdr:row>
      <xdr:rowOff>159634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392783</xdr:colOff>
      <xdr:row>16</xdr:row>
      <xdr:rowOff>137474</xdr:rowOff>
    </xdr:from>
    <xdr:to>
      <xdr:col>18</xdr:col>
      <xdr:colOff>257783</xdr:colOff>
      <xdr:row>32</xdr:row>
      <xdr:rowOff>114326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304407</xdr:colOff>
      <xdr:row>20</xdr:row>
      <xdr:rowOff>0</xdr:rowOff>
    </xdr:from>
    <xdr:to>
      <xdr:col>6</xdr:col>
      <xdr:colOff>169407</xdr:colOff>
      <xdr:row>35</xdr:row>
      <xdr:rowOff>173244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441881</xdr:colOff>
      <xdr:row>19</xdr:row>
      <xdr:rowOff>78557</xdr:rowOff>
    </xdr:from>
    <xdr:to>
      <xdr:col>12</xdr:col>
      <xdr:colOff>208686</xdr:colOff>
      <xdr:row>35</xdr:row>
      <xdr:rowOff>55409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469900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DB473-C8CD-8A47-BC5B-4D7E2A034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469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444500</xdr:colOff>
      <xdr:row>0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1235A1-3026-0540-87CB-08C25944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4445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469900</xdr:colOff>
      <xdr:row>0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E75B52-F714-8E4E-A95A-C8EE12AAD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469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203200</xdr:colOff>
      <xdr:row>0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DF26A1-C06C-F14B-B51D-0CC1FB281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177800</xdr:colOff>
      <xdr:row>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5D0BD9-A735-1049-8072-3EAFC06C5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77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215900</xdr:colOff>
      <xdr:row>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EFA6B6-31CE-4144-9AB6-F5AE391E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215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444500</xdr:colOff>
      <xdr:row>18</xdr:row>
      <xdr:rowOff>215900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9121E4-29C6-354E-902B-D1428EB2E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4445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469900</xdr:colOff>
      <xdr:row>18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988817-C609-5C4C-821B-152D54AF4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469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651660</xdr:colOff>
      <xdr:row>10</xdr:row>
      <xdr:rowOff>184464</xdr:rowOff>
    </xdr:from>
    <xdr:to>
      <xdr:col>12</xdr:col>
      <xdr:colOff>819527</xdr:colOff>
      <xdr:row>23</xdr:row>
      <xdr:rowOff>41872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EEFFA9-DD9B-4684-BBD2-7F6C4F252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392317</xdr:colOff>
      <xdr:row>28</xdr:row>
      <xdr:rowOff>14711</xdr:rowOff>
    </xdr:from>
    <xdr:to>
      <xdr:col>11</xdr:col>
      <xdr:colOff>560183</xdr:colOff>
      <xdr:row>41</xdr:row>
      <xdr:rowOff>183332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FCC4DE-5D70-49F9-8DC9-22D965FFF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628085</xdr:colOff>
      <xdr:row>28</xdr:row>
      <xdr:rowOff>80726</xdr:rowOff>
    </xdr:from>
    <xdr:to>
      <xdr:col>6</xdr:col>
      <xdr:colOff>164095</xdr:colOff>
      <xdr:row>42</xdr:row>
      <xdr:rowOff>51303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CF0918-350B-439A-8B3B-20F207FA3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0.30116</cdr:x>
      <cdr:y>0.00344</cdr:y>
    </cdr:from>
    <cdr:to>
      <cdr:x>0.67852</cdr:x>
      <cdr:y>0.13456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77335A4-5BE5-4853-9045-1ABA5AF9D49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6882" y="9431"/>
          <a:ext cx="1725318" cy="35969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97" zoomScaleNormal="120" workbookViewId="0">
      <selection activeCell="D18" sqref="D18"/>
    </sheetView>
  </sheetViews>
  <sheetFormatPr defaultColWidth="11" defaultRowHeight="15.75" x14ac:dyDescent="0.25"/>
  <cols>
    <col min="9" max="10" width="11.625" bestFit="1" customWidth="1"/>
  </cols>
  <sheetData>
    <row r="1" spans="1:10" ht="16.5" thickBot="1" x14ac:dyDescent="0.3">
      <c r="A1" s="1" t="s">
        <v>0</v>
      </c>
      <c r="B1" s="2"/>
      <c r="C1" s="2"/>
      <c r="D1" s="2"/>
      <c r="E1" s="2"/>
      <c r="F1" s="2"/>
      <c r="G1" s="2"/>
      <c r="H1" s="2" t="s">
        <v>6</v>
      </c>
      <c r="I1" s="3" t="s">
        <v>1</v>
      </c>
      <c r="J1" s="4" t="s">
        <v>3</v>
      </c>
    </row>
    <row r="2" spans="1:10" ht="16.5" thickBot="1" x14ac:dyDescent="0.3">
      <c r="A2" s="5">
        <v>0</v>
      </c>
      <c r="B2" s="6">
        <v>0.68500000000000005</v>
      </c>
      <c r="C2" s="6">
        <v>17.350000000000001</v>
      </c>
      <c r="D2" s="6">
        <v>80.47</v>
      </c>
      <c r="E2" s="6">
        <v>119.2</v>
      </c>
      <c r="F2" s="6">
        <v>0.68600000000000005</v>
      </c>
      <c r="G2" s="6">
        <v>16.54</v>
      </c>
      <c r="H2" s="6">
        <v>80.27</v>
      </c>
      <c r="I2" s="8">
        <f>G2/G12</f>
        <v>0.20181472856067503</v>
      </c>
      <c r="J2" s="8">
        <f>(G2/C2)*100</f>
        <v>95.331412103746388</v>
      </c>
    </row>
    <row r="3" spans="1:10" ht="16.5" thickBot="1" x14ac:dyDescent="0.3">
      <c r="A3" s="5">
        <v>20</v>
      </c>
      <c r="B3" s="6">
        <v>0.68799999999999994</v>
      </c>
      <c r="C3" s="6">
        <v>17.010000000000002</v>
      </c>
      <c r="D3" s="6">
        <v>80.97</v>
      </c>
      <c r="E3" s="6">
        <v>119.3</v>
      </c>
      <c r="F3" s="6">
        <v>0.69</v>
      </c>
      <c r="G3" s="6">
        <v>16.010000000000002</v>
      </c>
      <c r="H3" s="6">
        <v>80.489999999999995</v>
      </c>
      <c r="I3" s="8">
        <f t="shared" ref="I3:I8" si="0">G3/G13</f>
        <v>0.19508497176485889</v>
      </c>
      <c r="J3" s="8">
        <f t="shared" ref="J3:J8" si="1">(G3/C3)*100</f>
        <v>94.121105232216337</v>
      </c>
    </row>
    <row r="4" spans="1:10" ht="16.5" thickBot="1" x14ac:dyDescent="0.3">
      <c r="A4" s="5">
        <v>40</v>
      </c>
      <c r="B4" s="6">
        <v>0.68500000000000005</v>
      </c>
      <c r="C4" s="6">
        <v>16.89</v>
      </c>
      <c r="D4" s="6">
        <v>79.97</v>
      </c>
      <c r="E4" s="6">
        <v>119.2</v>
      </c>
      <c r="F4" s="6">
        <v>0.68400000000000005</v>
      </c>
      <c r="G4" s="6">
        <v>16.09</v>
      </c>
      <c r="H4" s="6">
        <v>79.77</v>
      </c>
      <c r="I4" s="8">
        <f t="shared" si="0"/>
        <v>0.19772283656623618</v>
      </c>
      <c r="J4" s="8">
        <f t="shared" si="1"/>
        <v>95.263469508584947</v>
      </c>
    </row>
    <row r="5" spans="1:10" ht="16.5" thickBot="1" x14ac:dyDescent="0.3">
      <c r="A5" s="5">
        <v>60</v>
      </c>
      <c r="B5" s="6">
        <v>0.68500000000000005</v>
      </c>
      <c r="C5" s="6">
        <v>16.7</v>
      </c>
      <c r="D5" s="6">
        <v>79.78</v>
      </c>
      <c r="E5" s="6">
        <v>118.9</v>
      </c>
      <c r="F5" s="6">
        <v>0.68400000000000005</v>
      </c>
      <c r="G5" s="6">
        <v>15.97</v>
      </c>
      <c r="H5" s="6">
        <v>80.11</v>
      </c>
      <c r="I5" s="8">
        <f t="shared" si="0"/>
        <v>0.19550399924903838</v>
      </c>
      <c r="J5" s="8">
        <f t="shared" si="1"/>
        <v>95.628742514970071</v>
      </c>
    </row>
    <row r="6" spans="1:10" ht="16.5" thickBot="1" x14ac:dyDescent="0.3">
      <c r="A6" s="5">
        <v>80</v>
      </c>
      <c r="B6" s="6">
        <v>0.69</v>
      </c>
      <c r="C6" s="6">
        <v>16.29</v>
      </c>
      <c r="D6" s="6">
        <v>81.180000000000007</v>
      </c>
      <c r="E6" s="6">
        <v>120</v>
      </c>
      <c r="F6" s="6">
        <v>0.69099999999999995</v>
      </c>
      <c r="G6" s="6">
        <v>15.46</v>
      </c>
      <c r="H6" s="6">
        <v>80.91</v>
      </c>
      <c r="I6" s="8">
        <f t="shared" si="0"/>
        <v>0.18768107912434409</v>
      </c>
      <c r="J6" s="8">
        <f t="shared" si="1"/>
        <v>94.904849600982217</v>
      </c>
    </row>
    <row r="7" spans="1:10" ht="16.5" thickBot="1" x14ac:dyDescent="0.3">
      <c r="A7" s="5">
        <v>100</v>
      </c>
      <c r="B7" s="6">
        <v>0.54300000000000004</v>
      </c>
      <c r="C7" s="6">
        <v>12.36</v>
      </c>
      <c r="D7" s="6">
        <v>64.739999999999995</v>
      </c>
      <c r="E7" s="6">
        <v>102.2</v>
      </c>
      <c r="F7" s="6">
        <v>0.54900000000000004</v>
      </c>
      <c r="G7" s="6">
        <v>11.33</v>
      </c>
      <c r="H7" s="6">
        <v>52.12</v>
      </c>
      <c r="I7" s="8">
        <f t="shared" si="0"/>
        <v>0.21242186060134624</v>
      </c>
      <c r="J7" s="8">
        <f t="shared" si="1"/>
        <v>91.666666666666671</v>
      </c>
    </row>
    <row r="8" spans="1:10" ht="16.5" thickBot="1" x14ac:dyDescent="0.3">
      <c r="A8" s="5">
        <v>110</v>
      </c>
      <c r="B8" s="6">
        <v>0.28399999999999997</v>
      </c>
      <c r="C8" s="6">
        <v>6.89</v>
      </c>
      <c r="D8" s="6">
        <v>30.5</v>
      </c>
      <c r="E8" s="6">
        <v>54.66</v>
      </c>
      <c r="F8" s="6">
        <v>0.3</v>
      </c>
      <c r="G8" s="6">
        <v>6.532</v>
      </c>
      <c r="H8" s="6">
        <v>10.89</v>
      </c>
      <c r="I8" s="8">
        <f t="shared" si="0"/>
        <v>0.51437994530145315</v>
      </c>
      <c r="J8" s="8">
        <f t="shared" si="1"/>
        <v>94.80406386066764</v>
      </c>
    </row>
    <row r="11" spans="1:10" x14ac:dyDescent="0.25">
      <c r="G11" t="s">
        <v>7</v>
      </c>
    </row>
    <row r="12" spans="1:10" x14ac:dyDescent="0.25">
      <c r="G12">
        <f>SQRT(G2^2 + H2^2)</f>
        <v>81.956357288498367</v>
      </c>
    </row>
    <row r="13" spans="1:10" x14ac:dyDescent="0.25">
      <c r="D13" s="7"/>
      <c r="G13">
        <f t="shared" ref="G13:G19" si="2">SQRT(G3^2 + H3^2)</f>
        <v>82.066803276355287</v>
      </c>
    </row>
    <row r="14" spans="1:10" x14ac:dyDescent="0.25">
      <c r="G14">
        <f t="shared" si="2"/>
        <v>81.376538387916199</v>
      </c>
    </row>
    <row r="15" spans="1:10" x14ac:dyDescent="0.25">
      <c r="G15">
        <f t="shared" si="2"/>
        <v>81.686308522297665</v>
      </c>
    </row>
    <row r="16" spans="1:10" x14ac:dyDescent="0.25">
      <c r="G16">
        <f t="shared" si="2"/>
        <v>82.37378041585805</v>
      </c>
    </row>
    <row r="17" spans="7:7" x14ac:dyDescent="0.25">
      <c r="G17">
        <f t="shared" si="2"/>
        <v>53.337259959619217</v>
      </c>
    </row>
    <row r="18" spans="7:7" x14ac:dyDescent="0.25">
      <c r="G18">
        <f t="shared" si="2"/>
        <v>12.698784351267644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>
      <selection activeCell="F15" sqref="F15"/>
    </sheetView>
  </sheetViews>
  <sheetFormatPr defaultColWidth="11" defaultRowHeight="15.75" x14ac:dyDescent="0.25"/>
  <cols>
    <col min="8" max="8" width="12.375" bestFit="1" customWidth="1"/>
    <col min="10" max="10" width="12.375" bestFit="1" customWidth="1"/>
  </cols>
  <sheetData>
    <row r="1" spans="1:17" ht="16.5" thickBot="1" x14ac:dyDescent="0.3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3" t="s">
        <v>2</v>
      </c>
      <c r="J1" s="4" t="s">
        <v>3</v>
      </c>
    </row>
    <row r="2" spans="1:17" ht="16.5" thickBot="1" x14ac:dyDescent="0.3">
      <c r="A2" s="5">
        <v>0</v>
      </c>
      <c r="B2" s="6">
        <v>0.94299999999999995</v>
      </c>
      <c r="C2" s="9">
        <v>296.96999999999997</v>
      </c>
      <c r="D2" s="9">
        <v>31.11</v>
      </c>
      <c r="E2" s="6">
        <v>237.3</v>
      </c>
      <c r="F2" s="6">
        <v>1.133</v>
      </c>
      <c r="G2" s="6">
        <v>268</v>
      </c>
      <c r="H2" s="8">
        <f>C2/C11</f>
        <v>0.99455762853099228</v>
      </c>
      <c r="I2" s="6"/>
      <c r="J2" s="8">
        <f>G2/C2</f>
        <v>0.90244805872647083</v>
      </c>
    </row>
    <row r="3" spans="1:17" ht="16.5" thickBot="1" x14ac:dyDescent="0.3">
      <c r="A3" s="5">
        <v>30</v>
      </c>
      <c r="B3" s="6">
        <v>0.90900000000000003</v>
      </c>
      <c r="C3" s="9">
        <v>248.01</v>
      </c>
      <c r="D3" s="9">
        <v>126.84</v>
      </c>
      <c r="E3" s="6">
        <v>209.7</v>
      </c>
      <c r="F3" s="6">
        <v>1.0349999999999999</v>
      </c>
      <c r="G3" s="6">
        <v>219.4</v>
      </c>
      <c r="H3" s="8">
        <f t="shared" ref="H3:H6" si="0">C3/C12</f>
        <v>0.89031924136306739</v>
      </c>
      <c r="I3" s="6"/>
      <c r="J3" s="8">
        <f t="shared" ref="J3:J6" si="1">G3/C3</f>
        <v>0.88464174831660014</v>
      </c>
    </row>
    <row r="4" spans="1:17" ht="16.5" thickBot="1" x14ac:dyDescent="0.3">
      <c r="A4" s="5">
        <v>60</v>
      </c>
      <c r="B4" s="6">
        <v>0.69099999999999995</v>
      </c>
      <c r="C4" s="9">
        <v>112.89000000000001</v>
      </c>
      <c r="D4" s="9">
        <v>157.19999999999999</v>
      </c>
      <c r="E4" s="6">
        <v>128</v>
      </c>
      <c r="F4" s="6">
        <v>0.73499999999999999</v>
      </c>
      <c r="G4" s="6">
        <v>98.29</v>
      </c>
      <c r="H4" s="8">
        <f t="shared" si="0"/>
        <v>0.58330382009538517</v>
      </c>
      <c r="I4" s="6"/>
      <c r="J4" s="8">
        <f t="shared" si="1"/>
        <v>0.87067056426609968</v>
      </c>
    </row>
    <row r="5" spans="1:17" ht="16.5" thickBot="1" x14ac:dyDescent="0.3">
      <c r="A5" s="5">
        <v>90</v>
      </c>
      <c r="B5" s="6">
        <v>0.55400000000000005</v>
      </c>
      <c r="C5" s="9">
        <v>14.453999999999999</v>
      </c>
      <c r="D5" s="9">
        <v>154.10999999999999</v>
      </c>
      <c r="E5" s="6">
        <v>5.5449999999999999</v>
      </c>
      <c r="F5" s="6">
        <v>0.58399999999999996</v>
      </c>
      <c r="G5" s="6">
        <v>6.46</v>
      </c>
      <c r="H5" s="8">
        <f>C5/C14</f>
        <v>9.338033480053641E-2</v>
      </c>
      <c r="I5" s="6"/>
      <c r="J5" s="8">
        <f t="shared" si="1"/>
        <v>0.44693510446935109</v>
      </c>
    </row>
    <row r="6" spans="1:17" ht="16.5" thickBot="1" x14ac:dyDescent="0.3">
      <c r="A6" s="5">
        <v>120</v>
      </c>
      <c r="B6" s="6">
        <v>2.1999999999999999E-2</v>
      </c>
      <c r="C6" s="9">
        <v>3.915</v>
      </c>
      <c r="D6" s="9">
        <v>-4.6859999999999999</v>
      </c>
      <c r="E6" s="6">
        <v>-0.25</v>
      </c>
      <c r="F6" s="6">
        <v>-2.9000000000000001E-2</v>
      </c>
      <c r="G6" s="6">
        <v>8.9999999999999993E-3</v>
      </c>
      <c r="H6" s="8">
        <f t="shared" si="0"/>
        <v>0.64115039068721413</v>
      </c>
      <c r="I6" s="6"/>
      <c r="J6" s="8">
        <f t="shared" si="1"/>
        <v>2.2988505747126436E-3</v>
      </c>
    </row>
    <row r="9" spans="1:17" ht="16.5" thickBot="1" x14ac:dyDescent="0.3">
      <c r="P9">
        <v>10.37</v>
      </c>
      <c r="Q9">
        <f>3*P9</f>
        <v>31.11</v>
      </c>
    </row>
    <row r="10" spans="1:17" ht="16.5" thickBot="1" x14ac:dyDescent="0.3">
      <c r="B10" s="1" t="s">
        <v>0</v>
      </c>
      <c r="C10" t="s">
        <v>4</v>
      </c>
      <c r="P10">
        <v>42.28</v>
      </c>
      <c r="Q10">
        <f t="shared" ref="Q10:Q13" si="2">3*P10</f>
        <v>126.84</v>
      </c>
    </row>
    <row r="11" spans="1:17" ht="16.5" thickBot="1" x14ac:dyDescent="0.3">
      <c r="B11" s="5">
        <v>0</v>
      </c>
      <c r="C11">
        <f>SQRT((C2^2)+(D2^2))</f>
        <v>298.59506526397917</v>
      </c>
      <c r="P11">
        <v>52.4</v>
      </c>
      <c r="Q11">
        <f t="shared" si="2"/>
        <v>157.19999999999999</v>
      </c>
    </row>
    <row r="12" spans="1:17" ht="16.5" thickBot="1" x14ac:dyDescent="0.3">
      <c r="B12" s="5">
        <v>30</v>
      </c>
      <c r="C12">
        <f t="shared" ref="C12:C15" si="3">SQRT((C3^2)+(D3^2))</f>
        <v>278.56300131209099</v>
      </c>
      <c r="P12">
        <v>51.37</v>
      </c>
      <c r="Q12">
        <f t="shared" si="2"/>
        <v>154.10999999999999</v>
      </c>
    </row>
    <row r="13" spans="1:17" ht="16.5" thickBot="1" x14ac:dyDescent="0.3">
      <c r="B13" s="5">
        <v>60</v>
      </c>
      <c r="C13">
        <f t="shared" si="3"/>
        <v>193.53550604475657</v>
      </c>
      <c r="P13">
        <v>-1.5620000000000001</v>
      </c>
      <c r="Q13">
        <f t="shared" si="2"/>
        <v>-4.6859999999999999</v>
      </c>
    </row>
    <row r="14" spans="1:17" ht="16.5" thickBot="1" x14ac:dyDescent="0.3">
      <c r="B14" s="5">
        <v>90</v>
      </c>
      <c r="C14">
        <f t="shared" si="3"/>
        <v>154.78633730403985</v>
      </c>
    </row>
    <row r="15" spans="1:17" ht="16.5" thickBot="1" x14ac:dyDescent="0.3">
      <c r="B15" s="5">
        <v>120</v>
      </c>
      <c r="C15">
        <f t="shared" si="3"/>
        <v>6.1062116733699954</v>
      </c>
    </row>
    <row r="18" spans="2:3" ht="33" customHeight="1" thickBot="1" x14ac:dyDescent="0.3">
      <c r="B18" s="10" t="s">
        <v>5</v>
      </c>
      <c r="C18" s="10"/>
    </row>
    <row r="19" spans="2:3" ht="16.5" thickBot="1" x14ac:dyDescent="0.3">
      <c r="B19" s="2"/>
      <c r="C19" s="2"/>
    </row>
    <row r="20" spans="2:3" ht="16.5" thickBot="1" x14ac:dyDescent="0.3">
      <c r="B20" s="6">
        <v>100.9</v>
      </c>
      <c r="C20" s="6">
        <v>9.9529999999999994</v>
      </c>
    </row>
    <row r="21" spans="2:3" ht="16.5" thickBot="1" x14ac:dyDescent="0.3">
      <c r="B21" s="6">
        <v>78.59</v>
      </c>
      <c r="C21" s="6">
        <v>41.71</v>
      </c>
    </row>
    <row r="22" spans="2:3" ht="16.5" thickBot="1" x14ac:dyDescent="0.3">
      <c r="B22" s="6">
        <v>83.75</v>
      </c>
      <c r="C22" s="6">
        <v>54.44</v>
      </c>
    </row>
    <row r="23" spans="2:3" ht="16.5" thickBot="1" x14ac:dyDescent="0.3">
      <c r="B23" s="6">
        <v>3.206</v>
      </c>
      <c r="C23" s="6">
        <v>49.78</v>
      </c>
    </row>
    <row r="24" spans="2:3" ht="16.5" thickBot="1" x14ac:dyDescent="0.3">
      <c r="B24" s="6">
        <v>2.4950000000000001</v>
      </c>
      <c r="C24" s="6">
        <v>-1.722</v>
      </c>
    </row>
  </sheetData>
  <mergeCells count="1">
    <mergeCell ref="B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Circuit 1</vt:lpstr>
      <vt:lpstr>Circuit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Tolulope Olugbenga</cp:lastModifiedBy>
  <dcterms:created xsi:type="dcterms:W3CDTF">2019-10-12T23:05:15Z</dcterms:created>
  <dcterms:modified xsi:type="dcterms:W3CDTF">2019-11-09T22:19:42Z</dcterms:modified>
</cp:coreProperties>
</file>