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exc\Documents\Book - CT\Chapters\Chapter 5 - Tranformation Goals\"/>
    </mc:Choice>
  </mc:AlternateContent>
  <xr:revisionPtr revIDLastSave="0" documentId="13_ncr:1_{9718202F-D3D1-4413-AD24-E27EE86BCFE7}" xr6:coauthVersionLast="47" xr6:coauthVersionMax="47" xr10:uidLastSave="{00000000-0000-0000-0000-000000000000}"/>
  <bookViews>
    <workbookView xWindow="38280" yWindow="-120" windowWidth="29040" windowHeight="15840" firstSheet="1" activeTab="1" xr2:uid="{00000000-000D-0000-FFFF-FFFF00000000}"/>
  </bookViews>
  <sheets>
    <sheet name="Goals Answer Sheet Template" sheetId="18" r:id="rId1"/>
    <sheet name="Goals Answer Sheet (Example)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7" l="1"/>
  <c r="G33" i="17"/>
  <c r="G29" i="17"/>
  <c r="F29" i="17"/>
  <c r="G28" i="17"/>
  <c r="G27" i="17"/>
  <c r="G15" i="17"/>
  <c r="G7" i="17"/>
  <c r="G6" i="17"/>
  <c r="G5" i="17"/>
  <c r="G40" i="17"/>
  <c r="F40" i="17"/>
  <c r="F36" i="17"/>
  <c r="G35" i="17"/>
  <c r="F28" i="17"/>
  <c r="G20" i="17"/>
  <c r="F15" i="17"/>
  <c r="F14" i="17"/>
  <c r="G14" i="17"/>
  <c r="G34" i="17"/>
  <c r="G22" i="17"/>
  <c r="G13" i="17"/>
  <c r="F43" i="17" l="1"/>
  <c r="G43" i="17"/>
  <c r="G42" i="17"/>
  <c r="G41" i="17"/>
  <c r="H34" i="17"/>
  <c r="F34" i="17"/>
  <c r="G26" i="17"/>
  <c r="H22" i="17"/>
  <c r="G21" i="17"/>
  <c r="H21" i="17" s="1"/>
  <c r="H20" i="17"/>
  <c r="G19" i="17"/>
  <c r="H27" i="17"/>
  <c r="F27" i="17"/>
  <c r="G12" i="17"/>
  <c r="G8" i="17"/>
  <c r="H8" i="17" s="1"/>
  <c r="F8" i="17"/>
  <c r="F22" i="17"/>
  <c r="C10" i="17"/>
  <c r="F20" i="17"/>
  <c r="F19" i="17"/>
  <c r="C17" i="17"/>
  <c r="F40" i="18"/>
  <c r="F39" i="18"/>
  <c r="F38" i="18"/>
  <c r="F37" i="18"/>
  <c r="F35" i="18" s="1"/>
  <c r="F33" i="18"/>
  <c r="F32" i="18"/>
  <c r="F31" i="18"/>
  <c r="F27" i="18"/>
  <c r="F26" i="18"/>
  <c r="F24" i="18"/>
  <c r="F22" i="18"/>
  <c r="F21" i="18"/>
  <c r="F20" i="18"/>
  <c r="F19" i="18"/>
  <c r="F15" i="18"/>
  <c r="F14" i="18"/>
  <c r="F13" i="18"/>
  <c r="F11" i="18"/>
  <c r="F9" i="18"/>
  <c r="F8" i="18"/>
  <c r="F7" i="18"/>
  <c r="F6" i="18"/>
  <c r="F5" i="18"/>
  <c r="F3" i="18"/>
  <c r="G17" i="17" l="1"/>
  <c r="H17" i="17" s="1"/>
  <c r="H19" i="17"/>
  <c r="F17" i="17"/>
  <c r="F29" i="18"/>
  <c r="F17" i="18"/>
  <c r="C24" i="17"/>
  <c r="C38" i="17"/>
  <c r="C31" i="17"/>
  <c r="C3" i="17"/>
  <c r="H15" i="17"/>
  <c r="H14" i="17"/>
  <c r="H13" i="17"/>
  <c r="H29" i="17"/>
  <c r="G10" i="17"/>
  <c r="H28" i="17"/>
  <c r="H26" i="17"/>
  <c r="H43" i="17"/>
  <c r="H42" i="17"/>
  <c r="H41" i="17"/>
  <c r="H40" i="17"/>
  <c r="H36" i="17"/>
  <c r="H35" i="17"/>
  <c r="H33" i="17"/>
  <c r="H7" i="17"/>
  <c r="H5" i="17"/>
  <c r="H12" i="17" l="1"/>
  <c r="G3" i="17"/>
  <c r="H3" i="17" s="1"/>
  <c r="G38" i="17"/>
  <c r="H38" i="17" s="1"/>
  <c r="G31" i="17"/>
  <c r="H31" i="17" s="1"/>
  <c r="H6" i="17"/>
  <c r="G24" i="17"/>
  <c r="H24" i="17" s="1"/>
  <c r="F13" i="17"/>
  <c r="F12" i="17"/>
  <c r="F26" i="17"/>
  <c r="F42" i="17"/>
  <c r="F41" i="17"/>
  <c r="F35" i="17"/>
  <c r="F33" i="17"/>
  <c r="F7" i="17"/>
  <c r="F6" i="17"/>
  <c r="F5" i="17"/>
  <c r="I7" i="17" l="1"/>
  <c r="I21" i="17"/>
  <c r="I34" i="17"/>
  <c r="I12" i="17"/>
  <c r="I29" i="17"/>
  <c r="I14" i="17"/>
  <c r="I27" i="17"/>
  <c r="I22" i="17"/>
  <c r="I13" i="17"/>
  <c r="I28" i="17"/>
  <c r="I26" i="17"/>
  <c r="I40" i="17"/>
  <c r="I5" i="17"/>
  <c r="I36" i="17"/>
  <c r="I6" i="17"/>
  <c r="I8" i="17"/>
  <c r="I42" i="17"/>
  <c r="I19" i="17"/>
  <c r="I33" i="17"/>
  <c r="I35" i="17"/>
  <c r="I41" i="17"/>
  <c r="I43" i="17"/>
  <c r="I15" i="17"/>
  <c r="I20" i="17"/>
  <c r="H10" i="17"/>
  <c r="I10" i="17" s="1"/>
  <c r="F38" i="17"/>
  <c r="F24" i="17"/>
  <c r="F10" i="17"/>
  <c r="F31" i="17"/>
  <c r="F3" i="17"/>
  <c r="I31" i="17" l="1"/>
  <c r="I3" i="17"/>
  <c r="I38" i="17"/>
  <c r="I24" i="17"/>
  <c r="I17" i="17"/>
</calcChain>
</file>

<file path=xl/sharedStrings.xml><?xml version="1.0" encoding="utf-8"?>
<sst xmlns="http://schemas.openxmlformats.org/spreadsheetml/2006/main" count="120" uniqueCount="97">
  <si>
    <t>Agility</t>
  </si>
  <si>
    <t>Security</t>
  </si>
  <si>
    <t>Satisfaction</t>
  </si>
  <si>
    <t>Stability</t>
  </si>
  <si>
    <t>Quality</t>
  </si>
  <si>
    <t>Efficiency</t>
  </si>
  <si>
    <t>hours</t>
  </si>
  <si>
    <t>%</t>
  </si>
  <si>
    <t>GAP %</t>
  </si>
  <si>
    <t># days</t>
  </si>
  <si>
    <t>Desired State</t>
  </si>
  <si>
    <t xml:space="preserve">Current State  </t>
  </si>
  <si>
    <t>RANK</t>
  </si>
  <si>
    <r>
      <rPr>
        <b/>
        <sz val="11"/>
        <color theme="1"/>
        <rFont val="Calibri"/>
        <family val="2"/>
        <scheme val="minor"/>
      </rPr>
      <t>Lead time:</t>
    </r>
    <r>
      <rPr>
        <sz val="11"/>
        <color theme="1"/>
        <rFont val="Calibri"/>
        <family val="2"/>
        <scheme val="minor"/>
      </rPr>
      <t xml:space="preserve"> Duration from code commit until code is ready to be deployed to production. </t>
    </r>
  </si>
  <si>
    <r>
      <rPr>
        <b/>
        <sz val="11"/>
        <color theme="1"/>
        <rFont val="Calibri"/>
        <family val="2"/>
        <scheme val="minor"/>
      </rPr>
      <t>Fraction of Non-Value Added-Time Fraction</t>
    </r>
    <r>
      <rPr>
        <sz val="11"/>
        <color theme="1"/>
        <rFont val="Calibri"/>
        <family val="2"/>
        <scheme val="minor"/>
      </rPr>
      <t xml:space="preserve"> of their time employees are not spending on new value enhancing work such as new features or code.</t>
    </r>
  </si>
  <si>
    <r>
      <t xml:space="preserve">1-10 
</t>
    </r>
    <r>
      <rPr>
        <sz val="9"/>
        <color theme="1"/>
        <rFont val="Calibri"/>
        <family val="2"/>
        <scheme val="minor"/>
      </rPr>
      <t>(1 rarely, 10 usually)</t>
    </r>
  </si>
  <si>
    <r>
      <t xml:space="preserve">1-10 
</t>
    </r>
    <r>
      <rPr>
        <sz val="9"/>
        <color theme="1"/>
        <rFont val="Calibri"/>
        <family val="2"/>
        <scheme val="minor"/>
      </rPr>
      <t>(1 not likely, 10 most likely)</t>
    </r>
  </si>
  <si>
    <r>
      <rPr>
        <b/>
        <sz val="11"/>
        <color theme="1"/>
        <rFont val="Calibri"/>
        <family val="2"/>
        <scheme val="minor"/>
      </rPr>
      <t>Visible Work:</t>
    </r>
    <r>
      <rPr>
        <sz val="11"/>
        <color theme="1"/>
        <rFont val="Calibri"/>
        <family val="2"/>
        <scheme val="minor"/>
      </rPr>
      <t xml:space="preserve"> Workflow is visible throughout the pipeline.</t>
    </r>
  </si>
  <si>
    <r>
      <rPr>
        <b/>
        <sz val="11"/>
        <color theme="1"/>
        <rFont val="Calibri"/>
        <family val="2"/>
        <scheme val="minor"/>
      </rPr>
      <t>Batch size</t>
    </r>
    <r>
      <rPr>
        <sz val="11"/>
        <color theme="1"/>
        <rFont val="Calibri"/>
        <family val="2"/>
        <scheme val="minor"/>
      </rPr>
      <t>: Product teams break work into small batch increments.</t>
    </r>
  </si>
  <si>
    <r>
      <rPr>
        <b/>
        <sz val="11"/>
        <color theme="1"/>
        <rFont val="Calibri"/>
        <family val="2"/>
        <scheme val="minor"/>
      </rPr>
      <t>Security Events</t>
    </r>
    <r>
      <rPr>
        <sz val="11"/>
        <color theme="1"/>
        <rFont val="Calibri"/>
        <family val="2"/>
        <scheme val="minor"/>
      </rPr>
      <t>: # times that a serious business impacting security event occur  over a set period</t>
    </r>
  </si>
  <si>
    <t># per year</t>
  </si>
  <si>
    <r>
      <rPr>
        <b/>
        <sz val="11"/>
        <color theme="1"/>
        <rFont val="Calibri"/>
        <family val="2"/>
        <scheme val="minor"/>
      </rPr>
      <t>Unauthorized Access</t>
    </r>
    <r>
      <rPr>
        <sz val="11"/>
        <color theme="1"/>
        <rFont val="Calibri"/>
        <family val="2"/>
        <scheme val="minor"/>
      </rPr>
      <t>: # times per period that unauthorized users accessed unathorized information.</t>
    </r>
  </si>
  <si>
    <r>
      <rPr>
        <b/>
        <sz val="11"/>
        <color theme="1"/>
        <rFont val="Calibri"/>
        <family val="2"/>
        <scheme val="minor"/>
      </rPr>
      <t>Fraction of time remediating security problems</t>
    </r>
    <r>
      <rPr>
        <sz val="11"/>
        <color theme="1"/>
        <rFont val="Calibri"/>
        <family val="2"/>
        <scheme val="minor"/>
      </rPr>
      <t>: Average % of time that  employees spend remediating security issues.</t>
    </r>
  </si>
  <si>
    <r>
      <t>1-10</t>
    </r>
    <r>
      <rPr>
        <sz val="9"/>
        <color theme="1"/>
        <rFont val="Calibri"/>
        <family val="2"/>
        <scheme val="minor"/>
      </rPr>
      <t xml:space="preserve"> 
(1 rarely, 10 usually)</t>
    </r>
  </si>
  <si>
    <r>
      <rPr>
        <b/>
        <sz val="11"/>
        <color theme="1"/>
        <rFont val="Calibri"/>
        <family val="2"/>
        <scheme val="minor"/>
      </rPr>
      <t>Employee satisfaction with team:</t>
    </r>
    <r>
      <rPr>
        <sz val="11"/>
        <color theme="1"/>
        <rFont val="Calibri"/>
        <family val="2"/>
        <scheme val="minor"/>
      </rPr>
      <t xml:space="preserve"> Employees are likely to recommend their team as a great to work with. </t>
    </r>
  </si>
  <si>
    <r>
      <rPr>
        <b/>
        <sz val="11"/>
        <color theme="1"/>
        <rFont val="Calibri"/>
        <family val="2"/>
        <scheme val="minor"/>
      </rPr>
      <t>Employee satisfaction with organization</t>
    </r>
    <r>
      <rPr>
        <sz val="11"/>
        <color theme="1"/>
        <rFont val="Calibri"/>
        <family val="2"/>
        <scheme val="minor"/>
      </rPr>
      <t>: Employees are likey to recommend their organization as a  organization to work in.</t>
    </r>
  </si>
  <si>
    <r>
      <rPr>
        <b/>
        <sz val="11"/>
        <color theme="1"/>
        <rFont val="Calibri"/>
        <family val="2"/>
        <scheme val="minor"/>
      </rPr>
      <t>Leader Style for Recognition:</t>
    </r>
    <r>
      <rPr>
        <sz val="11"/>
        <color theme="1"/>
        <rFont val="Calibri"/>
        <family val="2"/>
        <scheme val="minor"/>
      </rPr>
      <t xml:space="preserve"> Leaders promote personal recognition by commending team for better-than-average work, acknowledging improvement in quality of work and personally compliments individuals’ outstanding work.</t>
    </r>
  </si>
  <si>
    <r>
      <rPr>
        <b/>
        <sz val="11"/>
        <color theme="1"/>
        <rFont val="Calibri"/>
        <family val="2"/>
        <scheme val="minor"/>
      </rPr>
      <t>MTTR:</t>
    </r>
    <r>
      <rPr>
        <sz val="11"/>
        <color theme="1"/>
        <rFont val="Calibri"/>
        <family val="2"/>
        <scheme val="minor"/>
      </rPr>
      <t xml:space="preserve"> Mean-Time-To-Recover (MTTR)  from failure/service outage in production.</t>
    </r>
  </si>
  <si>
    <t>#  per week</t>
  </si>
  <si>
    <r>
      <rPr>
        <b/>
        <sz val="11"/>
        <color theme="1"/>
        <rFont val="Calibri"/>
        <family val="2"/>
        <scheme val="minor"/>
      </rPr>
      <t>Failures in Production:</t>
    </r>
    <r>
      <rPr>
        <sz val="11"/>
        <color theme="1"/>
        <rFont val="Calibri"/>
        <family val="2"/>
        <scheme val="minor"/>
      </rPr>
      <t xml:space="preserve"> Frequently of failures requiring immediate remediation occur in live production.</t>
    </r>
  </si>
  <si>
    <r>
      <rPr>
        <b/>
        <sz val="11"/>
        <color theme="1"/>
        <rFont val="Calibri"/>
        <family val="2"/>
        <scheme val="minor"/>
      </rPr>
      <t>Test and Data Available:</t>
    </r>
    <r>
      <rPr>
        <sz val="11"/>
        <color theme="1"/>
        <rFont val="Calibri"/>
        <family val="2"/>
        <scheme val="minor"/>
      </rPr>
      <t xml:space="preserve"> Tests and test data are sufficient and readily available when needed.</t>
    </r>
  </si>
  <si>
    <r>
      <rPr>
        <b/>
        <sz val="11"/>
        <color theme="1"/>
        <rFont val="Calibri"/>
        <family val="2"/>
        <scheme val="minor"/>
      </rPr>
      <t>Unplanned work:</t>
    </r>
    <r>
      <rPr>
        <sz val="11"/>
        <color theme="1"/>
        <rFont val="Calibri"/>
        <family val="2"/>
        <scheme val="minor"/>
      </rPr>
      <t xml:space="preserve"> % of time do employees spend on all types of unplanned work, including rework.</t>
    </r>
  </si>
  <si>
    <r>
      <rPr>
        <b/>
        <sz val="11"/>
        <color theme="1"/>
        <rFont val="Calibri"/>
        <family val="2"/>
        <scheme val="minor"/>
      </rPr>
      <t>Customer Feedback:</t>
    </r>
    <r>
      <rPr>
        <sz val="11"/>
        <color theme="1"/>
        <rFont val="Calibri"/>
        <family val="2"/>
        <scheme val="minor"/>
      </rPr>
      <t xml:space="preserve"> The  organization regularily seeks customer feedback and incorporates the feedback into design.</t>
    </r>
  </si>
  <si>
    <r>
      <rPr>
        <b/>
        <sz val="11"/>
        <color theme="1"/>
        <rFont val="Calibri"/>
        <family val="2"/>
        <scheme val="minor"/>
      </rPr>
      <t>Operating Costs are Visible</t>
    </r>
    <r>
      <rPr>
        <sz val="11"/>
        <color theme="1"/>
        <rFont val="Calibri"/>
        <family val="2"/>
        <scheme val="minor"/>
      </rPr>
      <t xml:space="preserve">: Comprehensive metrics  are kept for </t>
    </r>
    <r>
      <rPr>
        <b/>
        <u/>
        <sz val="11"/>
        <color theme="1"/>
        <rFont val="Calibri"/>
        <family val="2"/>
        <scheme val="minor"/>
      </rPr>
      <t>operating</t>
    </r>
    <r>
      <rPr>
        <sz val="11"/>
        <color theme="1"/>
        <rFont val="Calibri"/>
        <family val="2"/>
        <scheme val="minor"/>
      </rPr>
      <t xml:space="preserve"> costs of development and operations.</t>
    </r>
  </si>
  <si>
    <r>
      <rPr>
        <b/>
        <sz val="11"/>
        <color theme="1"/>
        <rFont val="Calibri"/>
        <family val="2"/>
        <scheme val="minor"/>
      </rPr>
      <t>Capital costs are visable</t>
    </r>
    <r>
      <rPr>
        <sz val="11"/>
        <color theme="1"/>
        <rFont val="Calibri"/>
        <family val="2"/>
        <scheme val="minor"/>
      </rPr>
      <t xml:space="preserve">: Comprehensive metrics are kept for </t>
    </r>
    <r>
      <rPr>
        <b/>
        <u/>
        <sz val="11"/>
        <color theme="1"/>
        <rFont val="Calibri"/>
        <family val="2"/>
        <scheme val="minor"/>
      </rPr>
      <t>capital</t>
    </r>
    <r>
      <rPr>
        <sz val="11"/>
        <color theme="1"/>
        <rFont val="Calibri"/>
        <family val="2"/>
        <scheme val="minor"/>
      </rPr>
      <t xml:space="preserve"> costs of development and operations.</t>
    </r>
  </si>
  <si>
    <r>
      <rPr>
        <b/>
        <sz val="11"/>
        <color theme="1"/>
        <rFont val="Calibri"/>
        <family val="2"/>
        <scheme val="minor"/>
      </rPr>
      <t xml:space="preserve">Backlog Visibility: </t>
    </r>
    <r>
      <rPr>
        <sz val="11"/>
        <color theme="1"/>
        <rFont val="Calibri"/>
        <family val="2"/>
        <scheme val="minor"/>
      </rPr>
      <t>Lean product management is practiced using highly visible, easy-to-understand  presentation formats that  show work to be done.</t>
    </r>
  </si>
  <si>
    <r>
      <rPr>
        <b/>
        <sz val="11"/>
        <color theme="1"/>
        <rFont val="Calibri"/>
        <family val="2"/>
        <scheme val="minor"/>
      </rPr>
      <t>Code merges problems:</t>
    </r>
    <r>
      <rPr>
        <sz val="11"/>
        <color theme="1"/>
        <rFont val="Calibri"/>
        <family val="2"/>
        <scheme val="minor"/>
      </rPr>
      <t xml:space="preserve"> % of  code merges from development branches to the trunk branch break the trunk branch.</t>
    </r>
  </si>
  <si>
    <r>
      <rPr>
        <b/>
        <sz val="11"/>
        <color theme="1"/>
        <rFont val="Calibri"/>
        <family val="2"/>
        <scheme val="minor"/>
      </rPr>
      <t>Organization type</t>
    </r>
    <r>
      <rPr>
        <sz val="11"/>
        <color theme="1"/>
        <rFont val="Calibri"/>
        <family val="2"/>
        <scheme val="minor"/>
      </rPr>
      <t xml:space="preserve">: The culture is of the organization is  a </t>
    </r>
    <r>
      <rPr>
        <b/>
        <i/>
        <u/>
        <sz val="11"/>
        <color theme="1"/>
        <rFont val="Calibri"/>
        <family val="2"/>
        <scheme val="minor"/>
      </rPr>
      <t>generative</t>
    </r>
    <r>
      <rPr>
        <sz val="11"/>
        <color theme="1"/>
        <rFont val="Calibri"/>
        <family val="2"/>
        <scheme val="minor"/>
      </rPr>
      <t xml:space="preserve">  type, with good communication flow, cooperation and trustful.</t>
    </r>
  </si>
  <si>
    <r>
      <t xml:space="preserve">1-10
</t>
    </r>
    <r>
      <rPr>
        <sz val="9"/>
        <color theme="1"/>
        <rFont val="Calibri"/>
        <family val="2"/>
        <scheme val="minor"/>
      </rPr>
      <t>(1 rarely, 10 most likely)</t>
    </r>
  </si>
  <si>
    <r>
      <t xml:space="preserve">1-10 
</t>
    </r>
    <r>
      <rPr>
        <sz val="9"/>
        <color theme="1"/>
        <rFont val="Calibri"/>
        <family val="2"/>
        <scheme val="minor"/>
      </rPr>
      <t>(1 rarely, 10 very much)</t>
    </r>
  </si>
  <si>
    <t>DevOps Transformation Goals Scorecard</t>
  </si>
  <si>
    <r>
      <rPr>
        <b/>
        <sz val="11"/>
        <color theme="1"/>
        <rFont val="Calibri"/>
        <family val="2"/>
        <scheme val="minor"/>
      </rPr>
      <t>Release Cadence:</t>
    </r>
    <r>
      <rPr>
        <sz val="11"/>
        <color theme="1"/>
        <rFont val="Calibri"/>
        <family val="2"/>
        <scheme val="minor"/>
      </rPr>
      <t xml:space="preserve"> Frequency of having releases ready for deployment to live production.</t>
    </r>
  </si>
  <si>
    <t># releases / month</t>
  </si>
  <si>
    <t>SCORE  
I x P%</t>
  </si>
  <si>
    <t>Percent Improvement (P%)</t>
  </si>
  <si>
    <t>Fraction %</t>
  </si>
  <si>
    <r>
      <t xml:space="preserve">Importance 
(I)  (1-5)
</t>
    </r>
    <r>
      <rPr>
        <b/>
        <sz val="8"/>
        <color theme="1"/>
        <rFont val="Calibri"/>
        <family val="2"/>
        <scheme val="minor"/>
      </rPr>
      <t>(1=low, 5=critical)</t>
    </r>
  </si>
  <si>
    <t>Metric Unit</t>
  </si>
  <si>
    <t>© EngineeringDevOps 2019</t>
  </si>
  <si>
    <t>The DevOps Transformation Goal Scorecard spreadsheet is posted on www.EngineeirngDevOps.com</t>
  </si>
  <si>
    <t xml:space="preserve">c Transformation Goals Scorecard </t>
  </si>
  <si>
    <t>% uptime</t>
  </si>
  <si>
    <t>% particiation</t>
  </si>
  <si>
    <t>% automated</t>
  </si>
  <si>
    <t>% Fail-safe per pipeline.</t>
  </si>
  <si>
    <t>% departments</t>
  </si>
  <si>
    <t>% of departments</t>
  </si>
  <si>
    <t xml:space="preserve">Continuous Feedback Transformation Goals Scorecard </t>
  </si>
  <si>
    <t>We establish a real-time feedback loop with our users, reducing the cycle time from feedback receipt to feature enhancement.</t>
  </si>
  <si>
    <t>We integrate customer feedback directly into our sprint planning process, ensuring that each sprint's work is directly influenced by user insights.</t>
  </si>
  <si>
    <t>We deploy a user acceptance testing platform for new features, allowing us to gather user feedback and iterate improvements quickly after deployment of the initial release.</t>
  </si>
  <si>
    <t>% of sprints</t>
  </si>
  <si>
    <t>% features Acceptance Tested</t>
  </si>
  <si>
    <t>% of applications</t>
  </si>
  <si>
    <t>We implement an unified automated system for collecting, analyzing, and prioritizing feedback.</t>
  </si>
  <si>
    <t>We automate the feedback analysis process, reducing the time required to categorize and act on feedback.</t>
  </si>
  <si>
    <t>We reduce operational costs by streamlining feedback-driven development processes, eliminating inefficiencies in how user insights are integrated.</t>
  </si>
  <si>
    <t>We enhance our product analytics tools to provide actionable insights from user behavior, increasing the speed of feedback implementation.</t>
  </si>
  <si>
    <t>We implement a continuous delivery pipeline that automatically updates based on user feedback scores, optimizing resource use and reducing manual deployment efforts.</t>
  </si>
  <si>
    <t># days from feedback to feature release</t>
  </si>
  <si>
    <t># applications</t>
  </si>
  <si>
    <t>We ensure high % uptime for our user feedback collection and analysis systems, supporting uninterrupted feedback loops.</t>
  </si>
  <si>
    <t>We maintain system stability during peak feedback periods by scaling our infrastructure automatically, ensuring no downtime during critical release feedback phases.</t>
  </si>
  <si>
    <t>We reduce the incidence of feedback-related system failures through robust testing and monitoring practices, enhancing overall system reliability.</t>
  </si>
  <si>
    <t>We implement failover mechanisms for all critical feedback processing components, guaranteeing continuous operation with no single point of failure.</t>
  </si>
  <si>
    <t># failures of  feedback systems per month</t>
  </si>
  <si>
    <t>%  opipelines with failover</t>
  </si>
  <si>
    <t>We improve overall product quality by incorporating feedback to development from a high % our pipeline stages aiming for an increase in customer satisfaction scores.</t>
  </si>
  <si>
    <t>We ensure all new features meet a high % positive feedback rate before wide release, demonstrating our commitment to quality based on user insights.</t>
  </si>
  <si>
    <t>We decrease the number of post-release quality issues by integrating continuous user testing throughout the development process.</t>
  </si>
  <si>
    <t>We establish a quality benchmark that includes user feedback metrics, aiming to improve these benchmarks every quarter.</t>
  </si>
  <si>
    <t>User Satisfaction score 1 to 10</t>
  </si>
  <si>
    <t>Feature scores  1 to 10</t>
  </si>
  <si>
    <t>% of pipelines with User Tests in Development</t>
  </si>
  <si>
    <t>We ensure all user feedback channels are secure and compliant with data protection regulations, protecting user data.</t>
  </si>
  <si>
    <t>We decrease user-reported security incidents by implementing continuous security training for our team, informed by common themes in user feedback.</t>
  </si>
  <si>
    <t>We conduct regular security audits informed by user feedback trends, aiming to strengthen our cybersecurity measures continuously.</t>
  </si>
  <si>
    <t>We integrate user feedback into our security review process, aiming to identify and remediate a high % of security concerns highlighted by users quickly.</t>
  </si>
  <si>
    <t>#days</t>
  </si>
  <si>
    <t xml:space="preserve">% of compliance </t>
  </si>
  <si>
    <t># security incidents per release</t>
  </si>
  <si>
    <t>Security audits per month</t>
  </si>
  <si>
    <t>We increase team engagement and satisfaction by incorporating team feedback into operational improvements, measured through quarterly surveys.</t>
  </si>
  <si>
    <t>We enhance digital literacy across the organization, driven by a feedback-informed training curriculum.</t>
  </si>
  <si>
    <t>We establish a team feedback portal that leads to process changes, directly enhancing team satisfaction and productivity.</t>
  </si>
  <si>
    <t>We recognize and reward contributions to the feedback process, aiming to increase team morale and participation in continuous feedback initiatives.</t>
  </si>
  <si>
    <t xml:space="preserve"> Team satsifaction score 1 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</si>
</sst>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1" fontId="0" fillId="4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 applyProtection="1">
      <alignment horizontal="center"/>
      <protection locked="0"/>
    </xf>
    <xf numFmtId="9" fontId="0" fillId="4" borderId="1" xfId="0" applyNumberFormat="1" applyFill="1" applyBorder="1" applyAlignment="1" applyProtection="1">
      <alignment horizontal="center"/>
      <protection locked="0"/>
    </xf>
    <xf numFmtId="3" fontId="0" fillId="3" borderId="1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1" fillId="0" borderId="1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" fontId="0" fillId="4" borderId="1" xfId="0" applyNumberFormat="1" applyFill="1" applyBorder="1" applyAlignment="1" applyProtection="1">
      <alignment horizontal="center" vertical="center"/>
      <protection locked="0"/>
    </xf>
    <xf numFmtId="164" fontId="0" fillId="4" borderId="1" xfId="0" applyNumberFormat="1" applyFill="1" applyBorder="1" applyAlignment="1" applyProtection="1">
      <alignment horizontal="center" vertical="center"/>
      <protection locked="0"/>
    </xf>
    <xf numFmtId="9" fontId="0" fillId="4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 applyProtection="1">
      <alignment horizontal="center" vertical="center"/>
      <protection locked="0"/>
    </xf>
    <xf numFmtId="1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4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 vertical="center" wrapText="1" inden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9" fontId="0" fillId="0" borderId="1" xfId="0" applyNumberForma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ACB2-3BC4-4627-909F-546FEAF06305}">
  <dimension ref="A1:F43"/>
  <sheetViews>
    <sheetView zoomScale="120" zoomScaleNormal="120" workbookViewId="0">
      <pane ySplit="2" topLeftCell="A20" activePane="bottomLeft" state="frozen"/>
      <selection pane="bottomLeft" activeCell="A45" sqref="A45"/>
    </sheetView>
  </sheetViews>
  <sheetFormatPr defaultRowHeight="14.5" x14ac:dyDescent="0.35"/>
  <cols>
    <col min="1" max="1" width="51.6328125" style="27" customWidth="1"/>
    <col min="2" max="2" width="10.36328125" style="16" customWidth="1"/>
    <col min="3" max="3" width="11.90625" style="2" customWidth="1"/>
    <col min="4" max="5" width="8.26953125" style="2" customWidth="1"/>
    <col min="6" max="6" width="10.36328125" style="1" hidden="1" customWidth="1"/>
  </cols>
  <sheetData>
    <row r="1" spans="1:6" s="27" customFormat="1" ht="47" x14ac:dyDescent="0.55000000000000004">
      <c r="A1" s="18" t="s">
        <v>40</v>
      </c>
      <c r="B1" s="15" t="s">
        <v>47</v>
      </c>
      <c r="C1" s="28" t="s">
        <v>46</v>
      </c>
      <c r="D1" s="13" t="s">
        <v>11</v>
      </c>
      <c r="E1" s="13" t="s">
        <v>10</v>
      </c>
      <c r="F1" s="14" t="s">
        <v>8</v>
      </c>
    </row>
    <row r="2" spans="1:6" ht="5.65" customHeight="1" x14ac:dyDescent="0.35">
      <c r="A2" s="3"/>
      <c r="B2" s="4"/>
      <c r="C2" s="5"/>
      <c r="D2" s="5"/>
      <c r="E2" s="5"/>
      <c r="F2" s="6"/>
    </row>
    <row r="3" spans="1:6" ht="18.5" x14ac:dyDescent="0.45">
      <c r="A3" s="11" t="s">
        <v>0</v>
      </c>
      <c r="B3" s="17"/>
      <c r="C3" s="21"/>
      <c r="D3" s="19"/>
      <c r="E3" s="19"/>
      <c r="F3" s="20" t="e">
        <f>IF(C3="y",1,0)*AVERAGE(F4:F9)</f>
        <v>#DIV/0!</v>
      </c>
    </row>
    <row r="4" spans="1:6" ht="5.75" customHeight="1" x14ac:dyDescent="0.35">
      <c r="A4" s="7"/>
      <c r="B4" s="8"/>
      <c r="C4" s="9"/>
      <c r="D4" s="9"/>
      <c r="E4" s="9"/>
      <c r="F4" s="10"/>
    </row>
    <row r="5" spans="1:6" ht="27.5" customHeight="1" x14ac:dyDescent="0.35">
      <c r="A5" s="29" t="s">
        <v>13</v>
      </c>
      <c r="B5" s="30" t="s">
        <v>9</v>
      </c>
      <c r="C5" s="31"/>
      <c r="D5" s="32"/>
      <c r="E5" s="32"/>
      <c r="F5" s="33" t="e">
        <f>IF(C5="y",1,0)*(D5-E5)/E5</f>
        <v>#DIV/0!</v>
      </c>
    </row>
    <row r="6" spans="1:6" ht="29" x14ac:dyDescent="0.35">
      <c r="A6" s="29" t="s">
        <v>41</v>
      </c>
      <c r="B6" s="37" t="s">
        <v>42</v>
      </c>
      <c r="C6" s="31"/>
      <c r="D6" s="32"/>
      <c r="E6" s="32"/>
      <c r="F6" s="33" t="e">
        <f>IF(C6="y",1,0)*(E6-D6)/D6</f>
        <v>#DIV/0!</v>
      </c>
    </row>
    <row r="7" spans="1:6" ht="49.75" customHeight="1" x14ac:dyDescent="0.35">
      <c r="A7" s="29" t="s">
        <v>14</v>
      </c>
      <c r="B7" s="30" t="s">
        <v>45</v>
      </c>
      <c r="C7" s="31"/>
      <c r="D7" s="34"/>
      <c r="E7" s="34"/>
      <c r="F7" s="33" t="e">
        <f>IF(C7="y",1,0)*(E7-D7)/D7</f>
        <v>#DIV/0!</v>
      </c>
    </row>
    <row r="8" spans="1:6" ht="39.9" customHeight="1" x14ac:dyDescent="0.35">
      <c r="A8" s="29" t="s">
        <v>18</v>
      </c>
      <c r="B8" s="37" t="s">
        <v>15</v>
      </c>
      <c r="C8" s="31"/>
      <c r="D8" s="32"/>
      <c r="E8" s="32"/>
      <c r="F8" s="33" t="e">
        <f t="shared" ref="F8" si="0">IF(C8="y",1,0)*(E8-D8)/D8</f>
        <v>#DIV/0!</v>
      </c>
    </row>
    <row r="9" spans="1:6" ht="43.25" customHeight="1" x14ac:dyDescent="0.35">
      <c r="A9" s="29" t="s">
        <v>17</v>
      </c>
      <c r="B9" s="37" t="s">
        <v>15</v>
      </c>
      <c r="C9" s="31"/>
      <c r="D9" s="32"/>
      <c r="E9" s="32"/>
      <c r="F9" s="33" t="e">
        <f>IF(C9="y",1,0)*(E9-D9)/D9</f>
        <v>#DIV/0!</v>
      </c>
    </row>
    <row r="10" spans="1:6" ht="5.75" customHeight="1" x14ac:dyDescent="0.35">
      <c r="A10" s="7"/>
      <c r="B10" s="8"/>
      <c r="C10" s="9"/>
      <c r="D10" s="9"/>
      <c r="E10" s="9"/>
      <c r="F10" s="10"/>
    </row>
    <row r="11" spans="1:6" ht="21" x14ac:dyDescent="0.5">
      <c r="A11" s="12" t="s">
        <v>1</v>
      </c>
      <c r="B11" s="17"/>
      <c r="C11" s="21"/>
      <c r="D11" s="19"/>
      <c r="E11" s="19"/>
      <c r="F11" s="20" t="e">
        <f>IF(C11="y",1,0)*AVERAGE(F12:F15)</f>
        <v>#DIV/0!</v>
      </c>
    </row>
    <row r="12" spans="1:6" ht="5.75" customHeight="1" x14ac:dyDescent="0.35">
      <c r="A12" s="7"/>
      <c r="B12" s="8"/>
      <c r="C12" s="9"/>
      <c r="D12" s="9"/>
      <c r="E12" s="9"/>
      <c r="F12" s="10"/>
    </row>
    <row r="13" spans="1:6" ht="28" customHeight="1" x14ac:dyDescent="0.35">
      <c r="A13" s="29" t="s">
        <v>19</v>
      </c>
      <c r="B13" s="30" t="s">
        <v>20</v>
      </c>
      <c r="C13" s="31"/>
      <c r="D13" s="31"/>
      <c r="E13" s="31"/>
      <c r="F13" s="33">
        <f>IF(C13="y",1,0)*(IFERROR((D13-E13)/E13,((D13+1)-(E13+1)/(E13+1))))</f>
        <v>0</v>
      </c>
    </row>
    <row r="14" spans="1:6" ht="27.5" customHeight="1" x14ac:dyDescent="0.35">
      <c r="A14" s="29" t="s">
        <v>21</v>
      </c>
      <c r="B14" s="30" t="s">
        <v>20</v>
      </c>
      <c r="C14" s="31"/>
      <c r="D14" s="31"/>
      <c r="E14" s="31"/>
      <c r="F14" s="33">
        <f>IF(C14="y",1,0)*(IFERROR((D14-E14)/E14,((D14+1)-(E14+1)/(E14+1))))</f>
        <v>0</v>
      </c>
    </row>
    <row r="15" spans="1:6" ht="28.9" customHeight="1" x14ac:dyDescent="0.35">
      <c r="A15" s="29" t="s">
        <v>22</v>
      </c>
      <c r="B15" s="30" t="s">
        <v>7</v>
      </c>
      <c r="C15" s="31"/>
      <c r="D15" s="34"/>
      <c r="E15" s="34"/>
      <c r="F15" s="33" t="e">
        <f>IF(C15="y",1,0)*(D15-E15)/E15</f>
        <v>#DIV/0!</v>
      </c>
    </row>
    <row r="16" spans="1:6" ht="5.75" customHeight="1" x14ac:dyDescent="0.35">
      <c r="A16" s="7"/>
      <c r="B16" s="8"/>
      <c r="C16" s="9"/>
      <c r="D16" s="9"/>
      <c r="E16" s="9"/>
      <c r="F16" s="10"/>
    </row>
    <row r="17" spans="1:6" ht="21" x14ac:dyDescent="0.5">
      <c r="A17" s="12" t="s">
        <v>2</v>
      </c>
      <c r="B17" s="17"/>
      <c r="C17" s="21"/>
      <c r="D17" s="19"/>
      <c r="E17" s="19"/>
      <c r="F17" s="20" t="e">
        <f>IF(C17="y",1,0)*AVERAGE(F18:F21)</f>
        <v>#DIV/0!</v>
      </c>
    </row>
    <row r="18" spans="1:6" ht="5.75" customHeight="1" x14ac:dyDescent="0.35">
      <c r="A18" s="7"/>
      <c r="B18" s="8"/>
      <c r="C18" s="9"/>
      <c r="D18" s="9"/>
      <c r="E18" s="9"/>
      <c r="F18" s="10"/>
    </row>
    <row r="19" spans="1:6" ht="44.65" customHeight="1" x14ac:dyDescent="0.35">
      <c r="A19" s="29" t="s">
        <v>24</v>
      </c>
      <c r="B19" s="37" t="s">
        <v>16</v>
      </c>
      <c r="C19" s="31"/>
      <c r="D19" s="32"/>
      <c r="E19" s="32"/>
      <c r="F19" s="33" t="e">
        <f>IF(C19="y",1,0)*(E19-D19)/D19</f>
        <v>#DIV/0!</v>
      </c>
    </row>
    <row r="20" spans="1:6" ht="45.5" customHeight="1" x14ac:dyDescent="0.35">
      <c r="A20" s="29" t="s">
        <v>25</v>
      </c>
      <c r="B20" s="37" t="s">
        <v>38</v>
      </c>
      <c r="C20" s="31"/>
      <c r="D20" s="32"/>
      <c r="E20" s="32"/>
      <c r="F20" s="33" t="e">
        <f t="shared" ref="F20:F22" si="1">IF(C20="y",1,0)*(E20-D20)/D20</f>
        <v>#DIV/0!</v>
      </c>
    </row>
    <row r="21" spans="1:6" ht="43.5" x14ac:dyDescent="0.35">
      <c r="A21" s="29" t="s">
        <v>37</v>
      </c>
      <c r="B21" s="37" t="s">
        <v>39</v>
      </c>
      <c r="C21" s="31"/>
      <c r="D21" s="32"/>
      <c r="E21" s="32"/>
      <c r="F21" s="33" t="e">
        <f t="shared" si="1"/>
        <v>#DIV/0!</v>
      </c>
    </row>
    <row r="22" spans="1:6" ht="58" x14ac:dyDescent="0.35">
      <c r="A22" s="29" t="s">
        <v>26</v>
      </c>
      <c r="B22" s="37" t="s">
        <v>39</v>
      </c>
      <c r="C22" s="31"/>
      <c r="D22" s="32"/>
      <c r="E22" s="32"/>
      <c r="F22" s="33" t="e">
        <f t="shared" si="1"/>
        <v>#DIV/0!</v>
      </c>
    </row>
    <row r="23" spans="1:6" ht="5.75" customHeight="1" x14ac:dyDescent="0.35">
      <c r="A23" s="7"/>
      <c r="B23" s="8"/>
      <c r="C23" s="9"/>
      <c r="D23" s="9"/>
      <c r="E23" s="9"/>
      <c r="F23" s="10"/>
    </row>
    <row r="24" spans="1:6" ht="21" x14ac:dyDescent="0.5">
      <c r="A24" s="12" t="s">
        <v>3</v>
      </c>
      <c r="B24" s="17"/>
      <c r="C24" s="21"/>
      <c r="D24" s="19"/>
      <c r="E24" s="19"/>
      <c r="F24" s="20" t="e">
        <f>IF(C24="y",1,0)*AVERAGE(F25:F28)</f>
        <v>#DIV/0!</v>
      </c>
    </row>
    <row r="25" spans="1:6" ht="5.75" customHeight="1" x14ac:dyDescent="0.35">
      <c r="A25" s="7"/>
      <c r="B25" s="8"/>
      <c r="C25" s="9"/>
      <c r="D25" s="9"/>
      <c r="E25" s="9"/>
      <c r="F25" s="10"/>
    </row>
    <row r="26" spans="1:6" ht="28" customHeight="1" x14ac:dyDescent="0.35">
      <c r="A26" s="29" t="s">
        <v>27</v>
      </c>
      <c r="B26" s="30" t="s">
        <v>6</v>
      </c>
      <c r="C26" s="31"/>
      <c r="D26" s="32"/>
      <c r="E26" s="32"/>
      <c r="F26" s="33" t="e">
        <f>IF(C26="y",1,0)*(D26-E26)/E26</f>
        <v>#DIV/0!</v>
      </c>
    </row>
    <row r="27" spans="1:6" ht="33" customHeight="1" x14ac:dyDescent="0.35">
      <c r="A27" s="29" t="s">
        <v>36</v>
      </c>
      <c r="B27" s="30" t="s">
        <v>7</v>
      </c>
      <c r="C27" s="31"/>
      <c r="D27" s="34"/>
      <c r="E27" s="34"/>
      <c r="F27" s="33" t="e">
        <f>IF(C27="y",1,0)*(D27-E27)/E27</f>
        <v>#DIV/0!</v>
      </c>
    </row>
    <row r="28" spans="1:6" ht="5.75" customHeight="1" x14ac:dyDescent="0.35">
      <c r="A28" s="7"/>
      <c r="B28" s="8"/>
      <c r="C28" s="9"/>
      <c r="D28" s="9"/>
      <c r="E28" s="9"/>
      <c r="F28" s="10"/>
    </row>
    <row r="29" spans="1:6" ht="18.5" x14ac:dyDescent="0.45">
      <c r="A29" s="11" t="s">
        <v>4</v>
      </c>
      <c r="B29" s="17"/>
      <c r="C29" s="21"/>
      <c r="D29" s="19"/>
      <c r="E29" s="19"/>
      <c r="F29" s="20" t="e">
        <f>IF(C29="y",1,0)*AVERAGE(F30:F33)</f>
        <v>#DIV/0!</v>
      </c>
    </row>
    <row r="30" spans="1:6" ht="5.75" customHeight="1" x14ac:dyDescent="0.35">
      <c r="A30" s="7"/>
      <c r="B30" s="8"/>
      <c r="C30" s="9"/>
      <c r="D30" s="9"/>
      <c r="E30" s="9"/>
      <c r="F30" s="10"/>
    </row>
    <row r="31" spans="1:6" ht="30" customHeight="1" x14ac:dyDescent="0.35">
      <c r="A31" s="29" t="s">
        <v>29</v>
      </c>
      <c r="B31" s="30" t="s">
        <v>28</v>
      </c>
      <c r="C31" s="31"/>
      <c r="D31" s="32"/>
      <c r="E31" s="38"/>
      <c r="F31" s="33">
        <f>IF(C31="y",1,0)*(IFERROR((D31-E31)/E31,((D31+1)-(E31+1))/(E31+1)))</f>
        <v>0</v>
      </c>
    </row>
    <row r="32" spans="1:6" ht="45.9" customHeight="1" x14ac:dyDescent="0.35">
      <c r="A32" s="29" t="s">
        <v>30</v>
      </c>
      <c r="B32" s="37" t="s">
        <v>15</v>
      </c>
      <c r="C32" s="31"/>
      <c r="D32" s="32"/>
      <c r="E32" s="32"/>
      <c r="F32" s="33" t="e">
        <f>IF(C32="y",1,0)*(E32-D32)/D32</f>
        <v>#DIV/0!</v>
      </c>
    </row>
    <row r="33" spans="1:6" ht="43.5" x14ac:dyDescent="0.35">
      <c r="A33" s="29" t="s">
        <v>32</v>
      </c>
      <c r="B33" s="37" t="s">
        <v>23</v>
      </c>
      <c r="C33" s="31"/>
      <c r="D33" s="32"/>
      <c r="E33" s="32"/>
      <c r="F33" s="33" t="e">
        <f>IF(C33="y",1,0)*(E33-D33)/D33</f>
        <v>#DIV/0!</v>
      </c>
    </row>
    <row r="34" spans="1:6" ht="5.75" customHeight="1" x14ac:dyDescent="0.35">
      <c r="A34" s="7"/>
      <c r="B34" s="8"/>
      <c r="C34" s="9"/>
      <c r="D34" s="9"/>
      <c r="E34" s="9"/>
      <c r="F34" s="10"/>
    </row>
    <row r="35" spans="1:6" ht="21" x14ac:dyDescent="0.5">
      <c r="A35" s="12" t="s">
        <v>5</v>
      </c>
      <c r="B35" s="17"/>
      <c r="C35" s="21"/>
      <c r="D35" s="19"/>
      <c r="E35" s="19"/>
      <c r="F35" s="20" t="e">
        <f>IF(C35="y",1,0)*AVERAGE(F36:F39)</f>
        <v>#DIV/0!</v>
      </c>
    </row>
    <row r="36" spans="1:6" ht="5.75" customHeight="1" x14ac:dyDescent="0.35">
      <c r="A36" s="7"/>
      <c r="B36" s="8"/>
      <c r="C36" s="9"/>
      <c r="D36" s="9"/>
      <c r="E36" s="9"/>
      <c r="F36" s="10"/>
    </row>
    <row r="37" spans="1:6" ht="29.25" customHeight="1" x14ac:dyDescent="0.35">
      <c r="A37" s="29" t="s">
        <v>31</v>
      </c>
      <c r="B37" s="30" t="s">
        <v>7</v>
      </c>
      <c r="C37" s="31"/>
      <c r="D37" s="34"/>
      <c r="E37" s="34"/>
      <c r="F37" s="33" t="e">
        <f>IF(C37="y",1,0)*(D37-E37)/E37</f>
        <v>#DIV/0!</v>
      </c>
    </row>
    <row r="38" spans="1:6" ht="40.75" customHeight="1" x14ac:dyDescent="0.35">
      <c r="A38" s="29" t="s">
        <v>33</v>
      </c>
      <c r="B38" s="37" t="s">
        <v>23</v>
      </c>
      <c r="C38" s="31"/>
      <c r="D38" s="32"/>
      <c r="E38" s="32"/>
      <c r="F38" s="33" t="e">
        <f t="shared" ref="F38" si="2">IF(C38="y",1,0)*(E38-D38)/D38</f>
        <v>#DIV/0!</v>
      </c>
    </row>
    <row r="39" spans="1:6" ht="41.65" customHeight="1" x14ac:dyDescent="0.35">
      <c r="A39" s="29" t="s">
        <v>34</v>
      </c>
      <c r="B39" s="37" t="s">
        <v>15</v>
      </c>
      <c r="C39" s="31"/>
      <c r="D39" s="32"/>
      <c r="E39" s="32"/>
      <c r="F39" s="33" t="e">
        <f>IF(C39="y",1,0)*(#REF!-D39)/D39</f>
        <v>#REF!</v>
      </c>
    </row>
    <row r="40" spans="1:6" ht="43.5" x14ac:dyDescent="0.35">
      <c r="A40" s="29" t="s">
        <v>35</v>
      </c>
      <c r="B40" s="37" t="s">
        <v>15</v>
      </c>
      <c r="C40" s="31"/>
      <c r="D40" s="32"/>
      <c r="E40" s="32"/>
      <c r="F40" s="33" t="e">
        <f t="shared" ref="F40" si="3">IF(C40="y",1,0)*(E40-D40)/D40</f>
        <v>#DIV/0!</v>
      </c>
    </row>
    <row r="41" spans="1:6" ht="7.4" customHeight="1" x14ac:dyDescent="0.35">
      <c r="A41" s="3"/>
      <c r="B41" s="4"/>
      <c r="C41" s="5"/>
      <c r="D41" s="5"/>
      <c r="E41" s="5"/>
      <c r="F41" s="6"/>
    </row>
    <row r="43" spans="1:6" x14ac:dyDescent="0.35">
      <c r="A43" s="45"/>
      <c r="B43" s="46"/>
      <c r="C43" s="46"/>
      <c r="D43" s="46"/>
      <c r="E43" s="46"/>
    </row>
  </sheetData>
  <mergeCells count="1">
    <mergeCell ref="A43:E43"/>
  </mergeCells>
  <conditionalFormatting sqref="F3">
    <cfRule type="cellIs" dxfId="23" priority="55" operator="between">
      <formula>0.25</formula>
      <formula>0.5</formula>
    </cfRule>
    <cfRule type="cellIs" dxfId="22" priority="56" operator="greaterThan">
      <formula>0.51</formula>
    </cfRule>
  </conditionalFormatting>
  <conditionalFormatting sqref="F5:F40">
    <cfRule type="cellIs" dxfId="21" priority="19" operator="between">
      <formula>0.25</formula>
      <formula>0.5</formula>
    </cfRule>
    <cfRule type="cellIs" dxfId="20" priority="20" operator="greaterThan">
      <formula>0.51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CD51-9C1B-49E9-84FF-FA30C0B67243}">
  <dimension ref="A1:I47"/>
  <sheetViews>
    <sheetView tabSelected="1" zoomScaleNormal="100" workbookViewId="0">
      <pane ySplit="2" topLeftCell="A3" activePane="bottomLeft" state="frozen"/>
      <selection pane="bottomLeft" activeCell="A7" sqref="A7"/>
    </sheetView>
  </sheetViews>
  <sheetFormatPr defaultRowHeight="14.5" x14ac:dyDescent="0.35"/>
  <cols>
    <col min="1" max="1" width="63.81640625" style="27" customWidth="1"/>
    <col min="2" max="2" width="14.7265625" style="43" customWidth="1"/>
    <col min="3" max="3" width="13.90625" style="2" customWidth="1"/>
    <col min="4" max="5" width="9.6328125" style="2" customWidth="1"/>
    <col min="6" max="6" width="9.453125" style="1" hidden="1" customWidth="1"/>
    <col min="7" max="7" width="15.26953125" style="2" customWidth="1"/>
    <col min="8" max="8" width="9.1796875" style="2" customWidth="1"/>
    <col min="9" max="9" width="8.6328125" style="24" customWidth="1"/>
  </cols>
  <sheetData>
    <row r="1" spans="1:9" s="27" customFormat="1" ht="55.5" customHeight="1" x14ac:dyDescent="0.55000000000000004">
      <c r="A1" s="18" t="s">
        <v>57</v>
      </c>
      <c r="B1" s="15" t="s">
        <v>47</v>
      </c>
      <c r="C1" s="28" t="s">
        <v>46</v>
      </c>
      <c r="D1" s="13" t="s">
        <v>11</v>
      </c>
      <c r="E1" s="13" t="s">
        <v>10</v>
      </c>
      <c r="F1" s="14" t="s">
        <v>8</v>
      </c>
      <c r="G1" s="13" t="s">
        <v>44</v>
      </c>
      <c r="H1" s="13" t="s">
        <v>43</v>
      </c>
      <c r="I1" s="26" t="s">
        <v>12</v>
      </c>
    </row>
    <row r="2" spans="1:9" ht="5.65" customHeight="1" x14ac:dyDescent="0.35">
      <c r="A2" s="3" t="s">
        <v>50</v>
      </c>
      <c r="B2" s="40"/>
      <c r="C2" s="5"/>
      <c r="D2" s="5"/>
      <c r="E2" s="5"/>
      <c r="F2" s="6"/>
      <c r="G2" s="5"/>
      <c r="H2" s="5"/>
      <c r="I2" s="23"/>
    </row>
    <row r="3" spans="1:9" ht="18.5" x14ac:dyDescent="0.45">
      <c r="A3" s="11" t="s">
        <v>0</v>
      </c>
      <c r="B3" s="41"/>
      <c r="C3" s="21">
        <f>IFERROR(AVERAGE(C4:C9),"")</f>
        <v>3.75</v>
      </c>
      <c r="D3" s="19"/>
      <c r="E3" s="19"/>
      <c r="F3" s="20">
        <f>IF(C3="y",1,0)*AVERAGE(F4:F7)</f>
        <v>0</v>
      </c>
      <c r="G3" s="22">
        <f>IFERROR(AVERAGE(G4:G9),"")</f>
        <v>0.58958333333333346</v>
      </c>
      <c r="H3" s="35">
        <f>IFERROR(C3*G3,"")</f>
        <v>2.2109375000000004</v>
      </c>
      <c r="I3" s="36">
        <f>IFERROR(RANK(H3,(H$3,H$10,H$17,H$24,H$31,H$38)),"")</f>
        <v>3</v>
      </c>
    </row>
    <row r="4" spans="1:9" ht="5.75" customHeight="1" x14ac:dyDescent="0.35">
      <c r="A4" s="7"/>
      <c r="B4" s="42"/>
      <c r="C4" s="9"/>
      <c r="D4" s="9"/>
      <c r="E4" s="9"/>
      <c r="F4" s="10"/>
      <c r="G4" s="9"/>
      <c r="H4" s="9"/>
      <c r="I4" s="25"/>
    </row>
    <row r="5" spans="1:9" ht="45.5" customHeight="1" x14ac:dyDescent="0.35">
      <c r="A5" s="29" t="s">
        <v>58</v>
      </c>
      <c r="B5" s="37" t="s">
        <v>9</v>
      </c>
      <c r="C5" s="31">
        <v>4</v>
      </c>
      <c r="D5" s="31">
        <v>35</v>
      </c>
      <c r="E5" s="31">
        <v>14</v>
      </c>
      <c r="F5" s="33">
        <f>IF(C5="y",1,0)*(D5-E5)/E5</f>
        <v>0</v>
      </c>
      <c r="G5" s="34">
        <f>(D5-E5)/D5</f>
        <v>0.6</v>
      </c>
      <c r="H5" s="35">
        <f>IFERROR(C5*G5,"")</f>
        <v>2.4</v>
      </c>
      <c r="I5" s="36">
        <f>IFERROR(RANK(H5,(H$4:H$9,H$11:H$16,H$18:H$23,H$25:H$30,H$32:H$37,H$39:H$44)),"")</f>
        <v>11</v>
      </c>
    </row>
    <row r="6" spans="1:9" ht="29" x14ac:dyDescent="0.35">
      <c r="A6" s="29" t="s">
        <v>59</v>
      </c>
      <c r="B6" s="37" t="s">
        <v>61</v>
      </c>
      <c r="C6" s="31">
        <v>4</v>
      </c>
      <c r="D6" s="34">
        <v>0.4</v>
      </c>
      <c r="E6" s="34">
        <v>0.65</v>
      </c>
      <c r="F6" s="33">
        <f>IF(C6="y",1,0)*(E6-D6)/D6</f>
        <v>0</v>
      </c>
      <c r="G6" s="34">
        <f t="shared" ref="G6:G8" si="0">(E6-D6)/D6</f>
        <v>0.625</v>
      </c>
      <c r="H6" s="35">
        <f t="shared" ref="H6:H7" si="1">IFERROR(C6*G6,"")</f>
        <v>2.5</v>
      </c>
      <c r="I6" s="36">
        <f>IFERROR(RANK(H6,(H$4:H$9,H$11:H$16,H$18:H$23,H$25:H$30,H$32:H$37,H$39:H$44)),"")</f>
        <v>6</v>
      </c>
    </row>
    <row r="7" spans="1:9" ht="40.5" customHeight="1" x14ac:dyDescent="0.35">
      <c r="A7" s="29" t="s">
        <v>60</v>
      </c>
      <c r="B7" s="37" t="s">
        <v>62</v>
      </c>
      <c r="C7" s="31">
        <v>4</v>
      </c>
      <c r="D7" s="34">
        <v>0.5</v>
      </c>
      <c r="E7" s="34">
        <v>0.9</v>
      </c>
      <c r="F7" s="33">
        <f>IF(C7="y",1,0)*(E7-D7)/D7</f>
        <v>0</v>
      </c>
      <c r="G7" s="34">
        <f t="shared" si="0"/>
        <v>0.8</v>
      </c>
      <c r="H7" s="35">
        <f t="shared" si="1"/>
        <v>3.2</v>
      </c>
      <c r="I7" s="36">
        <f>IFERROR(RANK(H7,(H$4:H$9,H$11:H$16,H$18:H$23,H$25:H$30,H$32:H$37,H$39:H$44)),"")</f>
        <v>3</v>
      </c>
    </row>
    <row r="8" spans="1:9" ht="40.5" customHeight="1" x14ac:dyDescent="0.35">
      <c r="A8" s="29" t="s">
        <v>64</v>
      </c>
      <c r="B8" s="37" t="s">
        <v>63</v>
      </c>
      <c r="C8" s="31">
        <v>3</v>
      </c>
      <c r="D8" s="34">
        <v>0.6</v>
      </c>
      <c r="E8" s="34">
        <v>0.8</v>
      </c>
      <c r="F8" s="33">
        <f>IF(C8="y",1,0)*(E8-D8)/D8</f>
        <v>0</v>
      </c>
      <c r="G8" s="34">
        <f t="shared" si="0"/>
        <v>0.33333333333333348</v>
      </c>
      <c r="H8" s="35">
        <f t="shared" ref="H8" si="2">IFERROR(C8*G8,"")</f>
        <v>1.0000000000000004</v>
      </c>
      <c r="I8" s="36">
        <f>IFERROR(RANK(H8,(H$4:H$9,H$11:H$16,H$18:H$23,H$25:H$30,H$32:H$37,H$39:H$44)),"")</f>
        <v>21</v>
      </c>
    </row>
    <row r="9" spans="1:9" ht="5.75" customHeight="1" x14ac:dyDescent="0.35">
      <c r="A9" s="7"/>
      <c r="B9" s="42"/>
      <c r="C9" s="9"/>
      <c r="D9" s="9"/>
      <c r="E9" s="9"/>
      <c r="F9" s="10"/>
      <c r="G9" s="9"/>
      <c r="H9" s="9"/>
      <c r="I9" s="9"/>
    </row>
    <row r="10" spans="1:9" ht="21" x14ac:dyDescent="0.5">
      <c r="A10" s="12" t="s">
        <v>5</v>
      </c>
      <c r="B10" s="41"/>
      <c r="C10" s="21">
        <f>IFERROR(AVERAGE(C11:C16),"")</f>
        <v>3.5</v>
      </c>
      <c r="D10" s="19"/>
      <c r="E10" s="19"/>
      <c r="F10" s="20">
        <f>IF(C10="y",1,0)*AVERAGE(F11:F14)</f>
        <v>0</v>
      </c>
      <c r="G10" s="22">
        <f>IFERROR(AVERAGE(G11:G16),"")</f>
        <v>0.45</v>
      </c>
      <c r="H10" s="35">
        <f>IFERROR(C10*G10,"")</f>
        <v>1.575</v>
      </c>
      <c r="I10" s="36">
        <f>IFERROR(RANK(H10,(H$3,H$10,H$17,H$24,H$31,H$38)),"")</f>
        <v>6</v>
      </c>
    </row>
    <row r="11" spans="1:9" ht="5.75" customHeight="1" x14ac:dyDescent="0.35">
      <c r="A11" s="7"/>
      <c r="B11" s="42"/>
      <c r="C11" s="9"/>
      <c r="D11" s="9"/>
      <c r="E11" s="9"/>
      <c r="F11" s="10"/>
      <c r="G11" s="9"/>
      <c r="H11" s="9"/>
      <c r="I11" s="25"/>
    </row>
    <row r="12" spans="1:9" ht="29.25" customHeight="1" x14ac:dyDescent="0.35">
      <c r="A12" s="39" t="s">
        <v>65</v>
      </c>
      <c r="B12" s="37" t="s">
        <v>53</v>
      </c>
      <c r="C12" s="31">
        <v>4</v>
      </c>
      <c r="D12" s="34">
        <v>0.5</v>
      </c>
      <c r="E12" s="34">
        <v>0.9</v>
      </c>
      <c r="F12" s="33">
        <f>IF(C12="y",1,0)*(D12-E12)/E12</f>
        <v>0</v>
      </c>
      <c r="G12" s="34">
        <f>(E12-D12)/D12</f>
        <v>0.8</v>
      </c>
      <c r="H12" s="35">
        <f t="shared" ref="H12:H15" si="3">IFERROR(C12*G12,"")</f>
        <v>3.2</v>
      </c>
      <c r="I12" s="36">
        <f>IFERROR(RANK(H12,(H$4:H$9,H$11:H$16,H$18:H$23,H$25:H$30,H$32:H$37,H$39:H$44)),"")</f>
        <v>3</v>
      </c>
    </row>
    <row r="13" spans="1:9" ht="40.75" customHeight="1" x14ac:dyDescent="0.35">
      <c r="A13" s="39" t="s">
        <v>66</v>
      </c>
      <c r="B13" s="37" t="s">
        <v>69</v>
      </c>
      <c r="C13" s="31">
        <v>4</v>
      </c>
      <c r="D13" s="31">
        <v>40</v>
      </c>
      <c r="E13" s="31">
        <v>30</v>
      </c>
      <c r="F13" s="33">
        <f t="shared" ref="F13" si="4">IF(C13="y",1,0)*(E13-D13)/D13</f>
        <v>0</v>
      </c>
      <c r="G13" s="34">
        <f>(D13-E13)/D13</f>
        <v>0.25</v>
      </c>
      <c r="H13" s="35">
        <f t="shared" si="3"/>
        <v>1</v>
      </c>
      <c r="I13" s="36">
        <f>IFERROR(RANK(H13,(H$4:H$9,H$11:H$16,H$18:H$23,H$25:H$30,H$32:H$37,H$39:H$44)),"")</f>
        <v>22</v>
      </c>
    </row>
    <row r="14" spans="1:9" ht="41.65" customHeight="1" x14ac:dyDescent="0.35">
      <c r="A14" s="39" t="s">
        <v>67</v>
      </c>
      <c r="B14" s="37" t="s">
        <v>69</v>
      </c>
      <c r="C14" s="31">
        <v>3</v>
      </c>
      <c r="D14" s="31">
        <v>40</v>
      </c>
      <c r="E14" s="31">
        <v>30</v>
      </c>
      <c r="F14" s="33">
        <f t="shared" ref="F14" si="5">IF(C14="y",1,0)*(E14-D14)/D14</f>
        <v>0</v>
      </c>
      <c r="G14" s="34">
        <f>(D14-E14)/D14</f>
        <v>0.25</v>
      </c>
      <c r="H14" s="35">
        <f t="shared" si="3"/>
        <v>0.75</v>
      </c>
      <c r="I14" s="36">
        <f>IFERROR(RANK(H14,(H$4:H$9,H$11:H$16,H$18:H$23,H$25:H$30,H$32:H$37,H$39:H$44)),"")</f>
        <v>24</v>
      </c>
    </row>
    <row r="15" spans="1:9" ht="43.5" x14ac:dyDescent="0.35">
      <c r="A15" s="39" t="s">
        <v>68</v>
      </c>
      <c r="B15" s="37" t="s">
        <v>70</v>
      </c>
      <c r="C15" s="31">
        <v>3</v>
      </c>
      <c r="D15" s="31">
        <v>40</v>
      </c>
      <c r="E15" s="31">
        <v>60</v>
      </c>
      <c r="F15" s="33">
        <f t="shared" ref="F15" si="6">IF(C15="y",1,0)*(E15-D15)/D15</f>
        <v>0</v>
      </c>
      <c r="G15" s="34">
        <f>(E15-D15)/D15</f>
        <v>0.5</v>
      </c>
      <c r="H15" s="35">
        <f t="shared" si="3"/>
        <v>1.5</v>
      </c>
      <c r="I15" s="36">
        <f>IFERROR(RANK(H15,(H$4:H$9,H$11:H$16,H$18:H$23,H$25:H$30,H$32:H$37,H$39:H$44)),"")</f>
        <v>18</v>
      </c>
    </row>
    <row r="16" spans="1:9" ht="5.75" customHeight="1" x14ac:dyDescent="0.35">
      <c r="A16" s="7"/>
      <c r="B16" s="42"/>
      <c r="C16" s="9"/>
      <c r="D16" s="9"/>
      <c r="E16" s="9"/>
      <c r="F16" s="10"/>
      <c r="G16" s="9"/>
      <c r="H16" s="9"/>
      <c r="I16" s="9"/>
    </row>
    <row r="17" spans="1:9" ht="21" x14ac:dyDescent="0.5">
      <c r="A17" s="48" t="s">
        <v>3</v>
      </c>
      <c r="B17" s="41"/>
      <c r="C17" s="21">
        <f>IFERROR(AVERAGE(C18:C23),"")</f>
        <v>3.75</v>
      </c>
      <c r="D17" s="19"/>
      <c r="E17" s="19"/>
      <c r="F17" s="20">
        <f>IF(C17="y",1,0)*AVERAGE(F18:F23)</f>
        <v>0</v>
      </c>
      <c r="G17" s="22">
        <f>IFERROR(AVERAGE(G18:G23),"")</f>
        <v>0.45625000000000004</v>
      </c>
      <c r="H17" s="35">
        <f>IFERROR(C17*G17,"")</f>
        <v>1.7109375000000002</v>
      </c>
      <c r="I17" s="36">
        <f>IFERROR(RANK(H17,(H$3,H$10,H$17,H$24,H$31,H$38)),"")</f>
        <v>5</v>
      </c>
    </row>
    <row r="18" spans="1:9" ht="5.75" customHeight="1" x14ac:dyDescent="0.35">
      <c r="A18" s="7"/>
      <c r="B18" s="42"/>
      <c r="C18" s="9"/>
      <c r="D18" s="9"/>
      <c r="E18" s="9"/>
      <c r="F18" s="10"/>
      <c r="G18" s="9"/>
      <c r="H18" s="9"/>
      <c r="I18" s="9"/>
    </row>
    <row r="19" spans="1:9" ht="28" customHeight="1" x14ac:dyDescent="0.35">
      <c r="A19" s="29" t="s">
        <v>71</v>
      </c>
      <c r="B19" s="37" t="s">
        <v>51</v>
      </c>
      <c r="C19" s="31">
        <v>4</v>
      </c>
      <c r="D19" s="34">
        <v>0.75</v>
      </c>
      <c r="E19" s="34">
        <v>0.9</v>
      </c>
      <c r="F19" s="33">
        <f>IF(C19="y",1,0)*(D19-E19)/E19</f>
        <v>0</v>
      </c>
      <c r="G19" s="47">
        <f t="shared" ref="G19:G20" si="7">(E19-D19)/D19</f>
        <v>0.20000000000000004</v>
      </c>
      <c r="H19" s="35">
        <f t="shared" ref="H19:H20" si="8">IFERROR(C19*G19,"")</f>
        <v>0.80000000000000016</v>
      </c>
      <c r="I19" s="36">
        <f>IFERROR(RANK(H19,(H$4:H$9,H$11:H$16,H$18:H$23,H$25:H$30,H$32:H$37,H$39:H$44)),"")</f>
        <v>23</v>
      </c>
    </row>
    <row r="20" spans="1:9" ht="35.5" customHeight="1" x14ac:dyDescent="0.35">
      <c r="A20" s="29" t="s">
        <v>72</v>
      </c>
      <c r="B20" s="37" t="s">
        <v>54</v>
      </c>
      <c r="C20" s="31">
        <v>4</v>
      </c>
      <c r="D20" s="34">
        <v>0.4</v>
      </c>
      <c r="E20" s="34">
        <v>0.65</v>
      </c>
      <c r="F20" s="33">
        <f>IF(C20="y",1,0)*(D20-E20)/E20</f>
        <v>0</v>
      </c>
      <c r="G20" s="47">
        <f t="shared" si="7"/>
        <v>0.625</v>
      </c>
      <c r="H20" s="35">
        <f t="shared" si="8"/>
        <v>2.5</v>
      </c>
      <c r="I20" s="36">
        <f>IFERROR(RANK(H20,(H$4:H$9,H$11:H$16,H$18:H$23,H$25:H$30,H$32:H$37,H$39:H$44)),"")</f>
        <v>6</v>
      </c>
    </row>
    <row r="21" spans="1:9" ht="38" customHeight="1" x14ac:dyDescent="0.35">
      <c r="A21" s="29" t="s">
        <v>73</v>
      </c>
      <c r="B21" s="37" t="s">
        <v>75</v>
      </c>
      <c r="C21" s="31">
        <v>3</v>
      </c>
      <c r="D21" s="31">
        <v>40</v>
      </c>
      <c r="E21" s="31">
        <v>20</v>
      </c>
      <c r="F21" s="34">
        <v>0.2</v>
      </c>
      <c r="G21" s="34">
        <f>(D21-E21)/D21</f>
        <v>0.5</v>
      </c>
      <c r="H21" s="35">
        <f t="shared" ref="H21:H22" si="9">IFERROR(C21*G21,"")</f>
        <v>1.5</v>
      </c>
      <c r="I21" s="36">
        <f>IFERROR(RANK(H21,(H$4:H$9,H$11:H$16,H$18:H$23,H$25:H$30,H$32:H$37,H$39:H$44)),"")</f>
        <v>18</v>
      </c>
    </row>
    <row r="22" spans="1:9" ht="38.5" customHeight="1" x14ac:dyDescent="0.35">
      <c r="A22" s="29" t="s">
        <v>74</v>
      </c>
      <c r="B22" s="37" t="s">
        <v>76</v>
      </c>
      <c r="C22" s="31">
        <v>4</v>
      </c>
      <c r="D22" s="34">
        <v>0.6</v>
      </c>
      <c r="E22" s="34">
        <v>0.9</v>
      </c>
      <c r="F22" s="33">
        <f>IF(C22="y",1,0)*(D22-E22)/E22</f>
        <v>0</v>
      </c>
      <c r="G22" s="47">
        <f t="shared" ref="G22" si="10">(E22-D22)/D22</f>
        <v>0.50000000000000011</v>
      </c>
      <c r="H22" s="35">
        <f t="shared" si="9"/>
        <v>2.0000000000000004</v>
      </c>
      <c r="I22" s="36">
        <f>IFERROR(RANK(H22,(H$4:H$9,H$11:H$16,H$18:H$23,H$25:H$30,H$32:H$37,H$39:H$44)),"")</f>
        <v>14</v>
      </c>
    </row>
    <row r="23" spans="1:9" ht="5.75" customHeight="1" x14ac:dyDescent="0.35">
      <c r="A23" s="7"/>
      <c r="B23" s="42"/>
      <c r="C23" s="9"/>
      <c r="D23" s="9"/>
      <c r="E23" s="9"/>
      <c r="F23" s="10"/>
      <c r="G23" s="9"/>
      <c r="H23" s="9"/>
      <c r="I23" s="25"/>
    </row>
    <row r="24" spans="1:9" ht="18.5" x14ac:dyDescent="0.45">
      <c r="A24" s="11" t="s">
        <v>4</v>
      </c>
      <c r="B24" s="41"/>
      <c r="C24" s="21">
        <f>IFERROR(AVERAGE(C25:C30),"")</f>
        <v>4</v>
      </c>
      <c r="D24" s="19"/>
      <c r="E24" s="19"/>
      <c r="F24" s="20">
        <f>IF(C24="y",1,0)*AVERAGE(F25:F29)</f>
        <v>0</v>
      </c>
      <c r="G24" s="22">
        <f>IFERROR(AVERAGE(G25:G30),"")</f>
        <v>0.47142857142857142</v>
      </c>
      <c r="H24" s="35">
        <f>IFERROR(C24*G24,"")</f>
        <v>1.8857142857142857</v>
      </c>
      <c r="I24" s="36">
        <f>IFERROR(RANK(H24,(H$3,H$10,H$17,H$24,H$31,H$38)),"")</f>
        <v>4</v>
      </c>
    </row>
    <row r="25" spans="1:9" ht="5.75" customHeight="1" x14ac:dyDescent="0.35">
      <c r="A25" s="7"/>
      <c r="B25" s="42"/>
      <c r="C25" s="9"/>
      <c r="D25" s="9"/>
      <c r="E25" s="9"/>
      <c r="F25" s="10"/>
      <c r="G25" s="9"/>
      <c r="H25" s="9"/>
      <c r="I25" s="25"/>
    </row>
    <row r="26" spans="1:9" ht="45.5" customHeight="1" x14ac:dyDescent="0.35">
      <c r="A26" s="29" t="s">
        <v>77</v>
      </c>
      <c r="B26" s="37" t="s">
        <v>81</v>
      </c>
      <c r="C26" s="31">
        <v>4</v>
      </c>
      <c r="D26" s="32">
        <v>6</v>
      </c>
      <c r="E26" s="32">
        <v>9</v>
      </c>
      <c r="F26" s="33">
        <f>IF(C26="y",1,0)*(IFERROR((D26-E26)/E26,((D26+1)-(E26+1))/(E26+1)))</f>
        <v>0</v>
      </c>
      <c r="G26" s="34">
        <f t="shared" ref="G26:G29" si="11">(E26-D26)/D26</f>
        <v>0.5</v>
      </c>
      <c r="H26" s="35">
        <f t="shared" ref="H26:H29" si="12">IFERROR(C26*G26,"")</f>
        <v>2</v>
      </c>
      <c r="I26" s="36">
        <f>IFERROR(RANK(H26,(H$4:H$9,H$11:H$16,H$18:H$23,H$25:H$30,H$32:H$37,H$39:H$44)),"")</f>
        <v>15</v>
      </c>
    </row>
    <row r="27" spans="1:9" ht="45.9" customHeight="1" x14ac:dyDescent="0.35">
      <c r="A27" s="29" t="s">
        <v>78</v>
      </c>
      <c r="B27" s="44" t="s">
        <v>82</v>
      </c>
      <c r="C27" s="31">
        <v>4</v>
      </c>
      <c r="D27" s="32">
        <v>7</v>
      </c>
      <c r="E27" s="32">
        <v>9</v>
      </c>
      <c r="F27" s="33">
        <f>IF(C27="y",1,0)*(E27-D27)/D27</f>
        <v>0</v>
      </c>
      <c r="G27" s="34">
        <f t="shared" si="11"/>
        <v>0.2857142857142857</v>
      </c>
      <c r="H27" s="35">
        <f t="shared" ref="H27" si="13">IFERROR(C27*G27,"")</f>
        <v>1.1428571428571428</v>
      </c>
      <c r="I27" s="36">
        <f>IFERROR(RANK(H27,(H$4:H$9,H$11:H$16,H$18:H$23,H$25:H$30,H$32:H$37,H$39:H$44)),"")</f>
        <v>20</v>
      </c>
    </row>
    <row r="28" spans="1:9" ht="45.9" customHeight="1" x14ac:dyDescent="0.35">
      <c r="A28" s="29" t="s">
        <v>79</v>
      </c>
      <c r="B28" s="37" t="s">
        <v>83</v>
      </c>
      <c r="C28" s="31">
        <v>4</v>
      </c>
      <c r="D28" s="34">
        <v>0.5</v>
      </c>
      <c r="E28" s="34">
        <v>0.8</v>
      </c>
      <c r="F28" s="33">
        <f>IF(C28="y",1,0)*(IFERROR((D28-E28)/E28,((D28+1)-(E28+1))/(E28+1)))</f>
        <v>0</v>
      </c>
      <c r="G28" s="34">
        <f t="shared" si="11"/>
        <v>0.60000000000000009</v>
      </c>
      <c r="H28" s="35">
        <f t="shared" si="12"/>
        <v>2.4000000000000004</v>
      </c>
      <c r="I28" s="36">
        <f>IFERROR(RANK(H28,(H$4:H$9,H$11:H$16,H$18:H$23,H$25:H$30,H$32:H$37,H$39:H$44)),"")</f>
        <v>9</v>
      </c>
    </row>
    <row r="29" spans="1:9" ht="38.5" customHeight="1" x14ac:dyDescent="0.35">
      <c r="A29" s="29" t="s">
        <v>80</v>
      </c>
      <c r="B29" s="37" t="s">
        <v>81</v>
      </c>
      <c r="C29" s="31">
        <v>4</v>
      </c>
      <c r="D29" s="32">
        <v>6</v>
      </c>
      <c r="E29" s="32">
        <v>9</v>
      </c>
      <c r="F29" s="33">
        <f>IF(C29="y",1,0)*(IFERROR((D29-E29)/E29,((D29+1)-(E29+1))/(E29+1)))</f>
        <v>0</v>
      </c>
      <c r="G29" s="34">
        <f t="shared" ref="G29" si="14">(E29-D29)/D29</f>
        <v>0.5</v>
      </c>
      <c r="H29" s="35">
        <f t="shared" si="12"/>
        <v>2</v>
      </c>
      <c r="I29" s="36">
        <f>IFERROR(RANK(H29,(H$4:H$9,H$11:H$16,H$18:H$23,H$25:H$30,H$32:H$37,H$39:H$44)),"")</f>
        <v>15</v>
      </c>
    </row>
    <row r="30" spans="1:9" ht="5.75" customHeight="1" x14ac:dyDescent="0.35">
      <c r="A30" s="7"/>
      <c r="B30" s="42"/>
      <c r="C30" s="9"/>
      <c r="D30" s="9"/>
      <c r="E30" s="9"/>
      <c r="F30" s="10"/>
      <c r="G30" s="9"/>
      <c r="H30" s="9"/>
      <c r="I30" s="25"/>
    </row>
    <row r="31" spans="1:9" ht="21" x14ac:dyDescent="0.5">
      <c r="A31" s="48" t="s">
        <v>1</v>
      </c>
      <c r="B31" s="41"/>
      <c r="C31" s="21">
        <f>IFERROR(AVERAGE(C32:C37),"")</f>
        <v>4.5</v>
      </c>
      <c r="D31" s="19"/>
      <c r="E31" s="19"/>
      <c r="F31" s="20">
        <f>IF(C31="y",1,0)*AVERAGE(F32:F36)</f>
        <v>0</v>
      </c>
      <c r="G31" s="22">
        <f>IFERROR(AVERAGE(G32:G37),"")</f>
        <v>0.77777777777777768</v>
      </c>
      <c r="H31" s="35">
        <f>IFERROR(C31*G31,"")</f>
        <v>3.4999999999999996</v>
      </c>
      <c r="I31" s="36">
        <f>IFERROR(RANK(H31,(H$3,H$10,H$17,H$24,H$31,H$38)),"")</f>
        <v>1</v>
      </c>
    </row>
    <row r="32" spans="1:9" ht="5.75" customHeight="1" x14ac:dyDescent="0.35">
      <c r="A32" s="7"/>
      <c r="B32" s="42"/>
      <c r="C32" s="9"/>
      <c r="D32" s="9"/>
      <c r="E32" s="9"/>
      <c r="F32" s="10"/>
      <c r="G32" s="9"/>
      <c r="H32" s="9"/>
      <c r="I32" s="9"/>
    </row>
    <row r="33" spans="1:9" ht="44" customHeight="1" x14ac:dyDescent="0.35">
      <c r="A33" s="29" t="s">
        <v>87</v>
      </c>
      <c r="B33" s="37" t="s">
        <v>88</v>
      </c>
      <c r="C33" s="31">
        <v>4</v>
      </c>
      <c r="D33" s="32">
        <v>10</v>
      </c>
      <c r="E33" s="32">
        <v>5</v>
      </c>
      <c r="F33" s="33">
        <f>IF(C33="y",1,0)*(IFERROR((D33-E33)/E33,((D33+1)-(E33+1)/(E33+1))))</f>
        <v>0</v>
      </c>
      <c r="G33" s="34">
        <f>(D33-E33)/D33</f>
        <v>0.5</v>
      </c>
      <c r="H33" s="35">
        <f t="shared" ref="H33:H36" si="15">IFERROR(C33*G33,"")</f>
        <v>2</v>
      </c>
      <c r="I33" s="36">
        <f>IFERROR(RANK(H33,(H$4:H$9,H$11:H$16,H$18:H$23,H$25:H$30,H$32:H$37,H$39:H$44)),"")</f>
        <v>15</v>
      </c>
    </row>
    <row r="34" spans="1:9" ht="32.5" customHeight="1" x14ac:dyDescent="0.35">
      <c r="A34" s="29" t="s">
        <v>84</v>
      </c>
      <c r="B34" s="37" t="s">
        <v>89</v>
      </c>
      <c r="C34" s="31">
        <v>5</v>
      </c>
      <c r="D34" s="34">
        <v>0.45</v>
      </c>
      <c r="E34" s="34">
        <v>0.95</v>
      </c>
      <c r="F34" s="33">
        <f>IF(C34="y",1,0)*(IFERROR((D34-E34)/E34,((D34+1)-(E34+1)/(E34+1))))</f>
        <v>0</v>
      </c>
      <c r="G34" s="34">
        <f t="shared" ref="G33:G36" si="16">(E34-D34)/D34</f>
        <v>1.1111111111111109</v>
      </c>
      <c r="H34" s="35">
        <f t="shared" ref="H34" si="17">IFERROR(C34*G34,"")</f>
        <v>5.5555555555555545</v>
      </c>
      <c r="I34" s="36">
        <f>IFERROR(RANK(H34,(H$4:H$9,H$11:H$16,H$18:H$23,H$25:H$30,H$32:H$37,H$39:H$44)),"")</f>
        <v>1</v>
      </c>
    </row>
    <row r="35" spans="1:9" ht="40.5" customHeight="1" x14ac:dyDescent="0.35">
      <c r="A35" s="29" t="s">
        <v>85</v>
      </c>
      <c r="B35" s="37" t="s">
        <v>90</v>
      </c>
      <c r="C35" s="31">
        <v>5</v>
      </c>
      <c r="D35" s="32">
        <v>10</v>
      </c>
      <c r="E35" s="32">
        <v>5</v>
      </c>
      <c r="F35" s="33">
        <f>IF(C35="y",1,0)*(IFERROR((D35-E35)/E35,((D35+1)-(E35+1)/(E35+1))))</f>
        <v>0</v>
      </c>
      <c r="G35" s="34">
        <f>(D35-E35)/D35</f>
        <v>0.5</v>
      </c>
      <c r="H35" s="35">
        <f t="shared" si="15"/>
        <v>2.5</v>
      </c>
      <c r="I35" s="36">
        <f>IFERROR(RANK(H35,(H$4:H$9,H$11:H$16,H$18:H$23,H$25:H$30,H$32:H$37,H$39:H$44)),"")</f>
        <v>6</v>
      </c>
    </row>
    <row r="36" spans="1:9" ht="28.9" customHeight="1" x14ac:dyDescent="0.35">
      <c r="A36" s="29" t="s">
        <v>86</v>
      </c>
      <c r="B36" s="37" t="s">
        <v>91</v>
      </c>
      <c r="C36" s="31">
        <v>4</v>
      </c>
      <c r="D36" s="31">
        <v>5</v>
      </c>
      <c r="E36" s="31">
        <v>10</v>
      </c>
      <c r="F36" s="33">
        <f t="shared" ref="F36" si="18">IF(C36="y",1,0)*(E36-D36)/D36</f>
        <v>0</v>
      </c>
      <c r="G36" s="34">
        <f t="shared" si="16"/>
        <v>1</v>
      </c>
      <c r="H36" s="35">
        <f t="shared" si="15"/>
        <v>4</v>
      </c>
      <c r="I36" s="36">
        <f>IFERROR(RANK(H36,(H$4:H$9,H$11:H$16,H$18:H$23,H$25:H$30,H$32:H$37,H$39:H$44)),"")</f>
        <v>2</v>
      </c>
    </row>
    <row r="37" spans="1:9" ht="5.75" customHeight="1" x14ac:dyDescent="0.35">
      <c r="A37" s="7"/>
      <c r="B37" s="42"/>
      <c r="C37" s="9"/>
      <c r="D37" s="9"/>
      <c r="E37" s="9"/>
      <c r="F37" s="10"/>
      <c r="G37" s="9"/>
      <c r="H37" s="9"/>
      <c r="I37" s="9"/>
    </row>
    <row r="38" spans="1:9" ht="21" x14ac:dyDescent="0.5">
      <c r="A38" s="12" t="s">
        <v>2</v>
      </c>
      <c r="B38" s="41"/>
      <c r="C38" s="21">
        <f>IFERROR(AVERAGE(C39:C44),"")</f>
        <v>3.25</v>
      </c>
      <c r="D38" s="19"/>
      <c r="E38" s="19"/>
      <c r="F38" s="20">
        <f>IF(C38="y",1,0)*AVERAGE(F39:F42)</f>
        <v>0</v>
      </c>
      <c r="G38" s="22">
        <f>IFERROR(AVERAGE(G39:G44),"")</f>
        <v>0.78194444444444433</v>
      </c>
      <c r="H38" s="35">
        <f>IFERROR(C38*G38,"")</f>
        <v>2.541319444444444</v>
      </c>
      <c r="I38" s="36">
        <f>IFERROR(RANK(H38,(H$3,H$10,H$17,H$24,H$31,H$38)),"")</f>
        <v>2</v>
      </c>
    </row>
    <row r="39" spans="1:9" ht="5.75" customHeight="1" x14ac:dyDescent="0.35">
      <c r="A39" s="7"/>
      <c r="B39" s="42"/>
      <c r="C39" s="9"/>
      <c r="D39" s="9"/>
      <c r="E39" s="9"/>
      <c r="F39" s="10"/>
      <c r="G39" s="9"/>
      <c r="H39" s="9"/>
      <c r="I39" s="9"/>
    </row>
    <row r="40" spans="1:9" ht="44.65" customHeight="1" x14ac:dyDescent="0.35">
      <c r="A40" s="29" t="s">
        <v>92</v>
      </c>
      <c r="B40" s="37" t="s">
        <v>96</v>
      </c>
      <c r="C40" s="31">
        <v>4</v>
      </c>
      <c r="D40" s="32">
        <v>5</v>
      </c>
      <c r="E40" s="32">
        <v>9</v>
      </c>
      <c r="F40" s="33">
        <f>IF(C40="y",1,0)*(IFERROR((D40-E40)/E40,((D40+1)-(E40+1))/(E40+1)))</f>
        <v>0</v>
      </c>
      <c r="G40" s="34">
        <f t="shared" ref="G40" si="19">(E40-D40)/D40</f>
        <v>0.8</v>
      </c>
      <c r="H40" s="35">
        <f t="shared" ref="H40:H43" si="20">IFERROR(C40*G40,"")</f>
        <v>3.2</v>
      </c>
      <c r="I40" s="36">
        <f>IFERROR(RANK(H40,(H$4:H$9,H$11:H$16,H$18:H$23,H$25:H$30,H$32:H$37,H$39:H$44)),"")</f>
        <v>3</v>
      </c>
    </row>
    <row r="41" spans="1:9" ht="34" customHeight="1" x14ac:dyDescent="0.35">
      <c r="A41" s="29" t="s">
        <v>93</v>
      </c>
      <c r="B41" s="37" t="s">
        <v>52</v>
      </c>
      <c r="C41" s="31">
        <v>3</v>
      </c>
      <c r="D41" s="34">
        <v>0.4</v>
      </c>
      <c r="E41" s="34">
        <v>0.7</v>
      </c>
      <c r="F41" s="33">
        <f t="shared" ref="F41:F43" si="21">IF(C41="y",1,0)*(E41-D41)/D41</f>
        <v>0</v>
      </c>
      <c r="G41" s="34">
        <f t="shared" ref="G40:G42" si="22">(E41-D41)/D41</f>
        <v>0.74999999999999978</v>
      </c>
      <c r="H41" s="35">
        <f t="shared" si="20"/>
        <v>2.2499999999999991</v>
      </c>
      <c r="I41" s="36">
        <f>IFERROR(RANK(H41,(H$4:H$9,H$11:H$16,H$18:H$23,H$25:H$30,H$32:H$37,H$39:H$44)),"")</f>
        <v>13</v>
      </c>
    </row>
    <row r="42" spans="1:9" ht="29" x14ac:dyDescent="0.35">
      <c r="A42" s="29" t="s">
        <v>94</v>
      </c>
      <c r="B42" s="37" t="s">
        <v>55</v>
      </c>
      <c r="C42" s="31">
        <v>3</v>
      </c>
      <c r="D42" s="34">
        <v>0.45</v>
      </c>
      <c r="E42" s="34">
        <v>0.8</v>
      </c>
      <c r="F42" s="33">
        <f t="shared" si="21"/>
        <v>0</v>
      </c>
      <c r="G42" s="34">
        <f t="shared" si="22"/>
        <v>0.77777777777777779</v>
      </c>
      <c r="H42" s="35">
        <f t="shared" si="20"/>
        <v>2.3333333333333335</v>
      </c>
      <c r="I42" s="36">
        <f>IFERROR(RANK(H42,(H$4:H$9,H$11:H$16,H$18:H$23,H$25:H$30,H$32:H$37,H$39:H$44)),"")</f>
        <v>12</v>
      </c>
    </row>
    <row r="43" spans="1:9" ht="29" x14ac:dyDescent="0.35">
      <c r="A43" s="29" t="s">
        <v>95</v>
      </c>
      <c r="B43" s="37" t="s">
        <v>56</v>
      </c>
      <c r="C43" s="31">
        <v>3</v>
      </c>
      <c r="D43" s="34">
        <v>0.5</v>
      </c>
      <c r="E43" s="34">
        <v>0.9</v>
      </c>
      <c r="F43" s="33">
        <f t="shared" ref="F43" si="23">IF(C43="y",1,0)*(E43-D43)/D43</f>
        <v>0</v>
      </c>
      <c r="G43" s="34">
        <f t="shared" ref="G43" si="24">(E43-D43)/D43</f>
        <v>0.8</v>
      </c>
      <c r="H43" s="35">
        <f t="shared" si="20"/>
        <v>2.4000000000000004</v>
      </c>
      <c r="I43" s="36">
        <f>IFERROR(RANK(H43,(H$4:H$9,H$11:H$16,H$18:H$23,H$25:H$30,H$32:H$37,H$39:H$44)),"")</f>
        <v>9</v>
      </c>
    </row>
    <row r="44" spans="1:9" ht="5.75" customHeight="1" x14ac:dyDescent="0.35">
      <c r="A44" s="7"/>
      <c r="B44" s="42"/>
      <c r="C44" s="9"/>
      <c r="D44" s="9"/>
      <c r="E44" s="9"/>
      <c r="F44" s="10"/>
      <c r="G44" s="9"/>
      <c r="H44" s="9"/>
      <c r="I44" s="9"/>
    </row>
    <row r="45" spans="1:9" ht="7.4" customHeight="1" x14ac:dyDescent="0.35">
      <c r="A45" s="3"/>
      <c r="B45" s="40"/>
      <c r="C45" s="5"/>
      <c r="D45" s="5"/>
      <c r="E45" s="5"/>
      <c r="F45" s="6"/>
      <c r="G45" s="5"/>
      <c r="H45" s="5"/>
      <c r="I45" s="23"/>
    </row>
    <row r="46" spans="1:9" x14ac:dyDescent="0.35">
      <c r="A46" s="27" t="s">
        <v>48</v>
      </c>
    </row>
    <row r="47" spans="1:9" x14ac:dyDescent="0.35">
      <c r="A47" s="45" t="s">
        <v>49</v>
      </c>
      <c r="B47" s="46"/>
      <c r="C47" s="46"/>
      <c r="D47" s="46"/>
      <c r="E47" s="46"/>
    </row>
  </sheetData>
  <mergeCells count="1">
    <mergeCell ref="A47:E47"/>
  </mergeCells>
  <conditionalFormatting sqref="F3 F5:F20 F22:F44">
    <cfRule type="cellIs" dxfId="19" priority="85" operator="between">
      <formula>0.25</formula>
      <formula>0.5</formula>
    </cfRule>
    <cfRule type="cellIs" dxfId="18" priority="86" operator="greaterThan">
      <formula>0.51</formula>
    </cfRule>
  </conditionalFormatting>
  <conditionalFormatting sqref="I3">
    <cfRule type="cellIs" dxfId="17" priority="46" operator="greaterThan">
      <formula>3.2</formula>
    </cfRule>
    <cfRule type="cellIs" dxfId="16" priority="47" operator="between">
      <formula>1.1</formula>
      <formula>3.1</formula>
    </cfRule>
    <cfRule type="cellIs" dxfId="15" priority="48" operator="equal">
      <formula>1</formula>
    </cfRule>
  </conditionalFormatting>
  <conditionalFormatting sqref="I10">
    <cfRule type="cellIs" dxfId="14" priority="13" operator="greaterThan">
      <formula>3.2</formula>
    </cfRule>
    <cfRule type="cellIs" dxfId="13" priority="14" operator="between">
      <formula>1.1</formula>
      <formula>3.1</formula>
    </cfRule>
    <cfRule type="cellIs" dxfId="12" priority="15" operator="equal">
      <formula>1</formula>
    </cfRule>
  </conditionalFormatting>
  <conditionalFormatting sqref="I17">
    <cfRule type="cellIs" dxfId="11" priority="10" operator="greaterThan">
      <formula>3.2</formula>
    </cfRule>
    <cfRule type="cellIs" dxfId="10" priority="11" operator="between">
      <formula>1.1</formula>
      <formula>3.1</formula>
    </cfRule>
    <cfRule type="cellIs" dxfId="9" priority="12" operator="equal">
      <formula>1</formula>
    </cfRule>
  </conditionalFormatting>
  <conditionalFormatting sqref="I24">
    <cfRule type="cellIs" dxfId="8" priority="7" operator="greaterThan">
      <formula>3.2</formula>
    </cfRule>
    <cfRule type="cellIs" dxfId="7" priority="8" operator="between">
      <formula>1.1</formula>
      <formula>3.1</formula>
    </cfRule>
    <cfRule type="cellIs" dxfId="6" priority="9" operator="equal">
      <formula>1</formula>
    </cfRule>
  </conditionalFormatting>
  <conditionalFormatting sqref="I31">
    <cfRule type="cellIs" dxfId="5" priority="4" operator="greaterThan">
      <formula>3.2</formula>
    </cfRule>
    <cfRule type="cellIs" dxfId="4" priority="5" operator="between">
      <formula>1.1</formula>
      <formula>3.1</formula>
    </cfRule>
    <cfRule type="cellIs" dxfId="3" priority="6" operator="equal">
      <formula>1</formula>
    </cfRule>
  </conditionalFormatting>
  <conditionalFormatting sqref="I38">
    <cfRule type="cellIs" dxfId="2" priority="1" operator="greaterThan">
      <formula>3.2</formula>
    </cfRule>
    <cfRule type="cellIs" dxfId="1" priority="2" operator="between">
      <formula>1.1</formula>
      <formula>3.1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Goals Answer Sheet Template</vt:lpstr>
      <vt:lpstr>Goals Answer Sheet (Example)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DevOps goal setting</dc:title>
  <dc:creator>Marc Hornbeek</dc:creator>
  <cp:lastModifiedBy>Marc Hornbeek</cp:lastModifiedBy>
  <dcterms:created xsi:type="dcterms:W3CDTF">2015-08-08T13:14:45Z</dcterms:created>
  <dcterms:modified xsi:type="dcterms:W3CDTF">2024-02-12T16:59:35Z</dcterms:modified>
</cp:coreProperties>
</file>