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very\Projects\AgeofAnime\"/>
    </mc:Choice>
  </mc:AlternateContent>
  <xr:revisionPtr revIDLastSave="0" documentId="13_ncr:1_{34F00A74-F49D-4DDA-98C0-FCCEBE01F1DA}" xr6:coauthVersionLast="45" xr6:coauthVersionMax="45" xr10:uidLastSave="{00000000-0000-0000-0000-000000000000}"/>
  <bookViews>
    <workbookView xWindow="-120" yWindow="-120" windowWidth="29040" windowHeight="16440" xr2:uid="{104C8454-E5D5-40BC-AFBB-D9CC18B2581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33" i="1" l="1"/>
  <c r="M33" i="1" s="1"/>
  <c r="N33" i="1" s="1"/>
  <c r="O33" i="1" s="1"/>
  <c r="L34" i="1"/>
  <c r="M34" i="1" s="1"/>
  <c r="N34" i="1" s="1"/>
  <c r="O34" i="1" s="1"/>
  <c r="L35" i="1"/>
  <c r="M35" i="1" s="1"/>
  <c r="N35" i="1" s="1"/>
  <c r="O35" i="1" s="1"/>
  <c r="N26" i="1" l="1"/>
  <c r="M26" i="1"/>
  <c r="D22" i="1"/>
  <c r="G23" i="1"/>
  <c r="F23" i="1"/>
  <c r="E22" i="1"/>
  <c r="E61" i="1"/>
  <c r="H63" i="1"/>
  <c r="G63" i="1"/>
  <c r="F63" i="1"/>
  <c r="E63" i="1"/>
  <c r="D63" i="1"/>
  <c r="H62" i="1"/>
  <c r="G62" i="1"/>
  <c r="F62" i="1"/>
  <c r="E62" i="1"/>
  <c r="D62" i="1"/>
  <c r="H61" i="1"/>
  <c r="G61" i="1"/>
  <c r="F61" i="1"/>
  <c r="D61" i="1"/>
  <c r="O27" i="1"/>
  <c r="O25" i="1"/>
  <c r="G13" i="1"/>
  <c r="H13" i="1"/>
  <c r="F12" i="1"/>
  <c r="F13" i="1"/>
  <c r="E13" i="1"/>
  <c r="O21" i="1"/>
  <c r="N27" i="1"/>
  <c r="N23" i="1"/>
  <c r="O23" i="1" s="1"/>
  <c r="N22" i="1"/>
  <c r="O22" i="1" s="1"/>
  <c r="D46" i="1"/>
  <c r="E46" i="1"/>
  <c r="F46" i="1"/>
  <c r="G46" i="1"/>
  <c r="H46" i="1"/>
  <c r="E45" i="1"/>
  <c r="F45" i="1"/>
  <c r="G45" i="1"/>
  <c r="H45" i="1"/>
  <c r="E44" i="1"/>
  <c r="F44" i="1"/>
  <c r="G44" i="1"/>
  <c r="H44" i="1"/>
  <c r="D45" i="1"/>
  <c r="D44" i="1"/>
  <c r="G22" i="1"/>
  <c r="F38" i="1"/>
  <c r="G38" i="1"/>
  <c r="H38" i="1"/>
  <c r="E38" i="1"/>
  <c r="F37" i="1"/>
  <c r="G37" i="1"/>
  <c r="H37" i="1"/>
  <c r="F36" i="1"/>
  <c r="G36" i="1"/>
  <c r="H36" i="1"/>
  <c r="H35" i="1"/>
  <c r="F35" i="1"/>
  <c r="G35" i="1"/>
  <c r="E36" i="1"/>
  <c r="E37" i="1"/>
  <c r="E35" i="1"/>
  <c r="E23" i="1"/>
  <c r="H23" i="1"/>
  <c r="F22" i="1"/>
  <c r="H22" i="1"/>
  <c r="E21" i="1"/>
  <c r="F21" i="1"/>
  <c r="G21" i="1"/>
  <c r="H21" i="1"/>
  <c r="D23" i="1"/>
  <c r="D21" i="1"/>
  <c r="N29" i="1" l="1"/>
  <c r="O29" i="1" s="1"/>
  <c r="O26" i="1"/>
  <c r="E33" i="1"/>
  <c r="G41" i="1"/>
  <c r="D42" i="1"/>
  <c r="H32" i="1"/>
  <c r="F42" i="1"/>
  <c r="E42" i="1"/>
  <c r="E32" i="1"/>
  <c r="D41" i="1"/>
  <c r="H34" i="1"/>
  <c r="F32" i="1"/>
  <c r="G32" i="1"/>
  <c r="H41" i="1"/>
  <c r="F41" i="1"/>
  <c r="F34" i="1"/>
  <c r="E41" i="1"/>
  <c r="G34" i="1"/>
  <c r="H42" i="1"/>
  <c r="G33" i="1"/>
  <c r="G42" i="1"/>
  <c r="F33" i="1"/>
  <c r="E34" i="1"/>
  <c r="H33" i="1"/>
</calcChain>
</file>

<file path=xl/sharedStrings.xml><?xml version="1.0" encoding="utf-8"?>
<sst xmlns="http://schemas.openxmlformats.org/spreadsheetml/2006/main" count="101" uniqueCount="63">
  <si>
    <t>unitKilledGoldReward</t>
  </si>
  <si>
    <t xml:space="preserve">unitDeathGoldReward </t>
  </si>
  <si>
    <t>unitKilledXPReward</t>
  </si>
  <si>
    <t>unitDeathXPReward</t>
  </si>
  <si>
    <t>Unit Cost</t>
  </si>
  <si>
    <t>Unit 3 Cost</t>
  </si>
  <si>
    <t>Unit 2 Cost</t>
  </si>
  <si>
    <t>100, 800, 70000, 700000, 1000000</t>
  </si>
  <si>
    <t>15, 120, 9000, 90000, 500000</t>
  </si>
  <si>
    <t>30, 240, 20000, 200000, 750000</t>
  </si>
  <si>
    <t>gold cost</t>
  </si>
  <si>
    <t>factor</t>
  </si>
  <si>
    <t>unit 1</t>
  </si>
  <si>
    <t>unit 2</t>
  </si>
  <si>
    <t>unit 3</t>
  </si>
  <si>
    <t>age 1</t>
  </si>
  <si>
    <t>age 2</t>
  </si>
  <si>
    <t>age 3</t>
  </si>
  <si>
    <t>age 4</t>
  </si>
  <si>
    <t>age 5</t>
  </si>
  <si>
    <t>XP</t>
  </si>
  <si>
    <t xml:space="preserve"> 1200, 20000, 300000, 2000000, 1000000000 </t>
  </si>
  <si>
    <t>-</t>
  </si>
  <si>
    <t xml:space="preserve">        eachUnit1Damage.AddRange(new int[] { 15, 35, 35, 60, 90 });             </t>
  </si>
  <si>
    <t xml:space="preserve">        eachUnit2Damage.AddRange(new int[] { 8, 15, 35, 40, 70 });             </t>
  </si>
  <si>
    <t xml:space="preserve">        eachUnit3Damage.AddRange(new int[] { 48, 50, 30, 110, 90 });</t>
  </si>
  <si>
    <t xml:space="preserve">        eachUnit2RangeDamage.AddRange(new int[] { 20, 30, 50, 60, 150 });             </t>
  </si>
  <si>
    <t xml:space="preserve">        eachUnit3RangeDamage.AddRange(new int[] { 12, 80, 80, 120, 90 });</t>
  </si>
  <si>
    <t xml:space="preserve">        eachUnit1Spawntime.AddRange(new float[] { 0.5f, .75f, 1f, 1.25f, 1.5f});</t>
  </si>
  <si>
    <t xml:space="preserve">        eachUnit2Spawntime.AddRange(new float[] { .6f, .9f, 1.1f, 1.4f, 1.6f});</t>
  </si>
  <si>
    <t xml:space="preserve">        eachUnit3Spawntime.AddRange(new float[] { 1.5f, 1.66f, 1.83f, 2f, 2.5f });</t>
  </si>
  <si>
    <t xml:space="preserve">        eachUnit1Health.AddRange(new float[] { 100f, 80f, 115f, 180f, 240f });       </t>
  </si>
  <si>
    <t xml:space="preserve">        eachUnit2Health.AddRange(new float[] { 80f, 100f, 130f, 200f, 240f });      </t>
  </si>
  <si>
    <t xml:space="preserve">        eachUnit3Health.AddRange(new float[] { 100f, 150f, 180f, 350f, 700f });</t>
  </si>
  <si>
    <t>unit 1 health</t>
  </si>
  <si>
    <t>unit 2 health</t>
  </si>
  <si>
    <t>unit 3 health</t>
  </si>
  <si>
    <t>unit 1 damage</t>
  </si>
  <si>
    <t>unit 2 damage</t>
  </si>
  <si>
    <t>unit 3 damage</t>
  </si>
  <si>
    <t>Previous Values</t>
  </si>
  <si>
    <t>Age of War Cost</t>
  </si>
  <si>
    <t>Deriving health FROM damage and hits Age of War</t>
  </si>
  <si>
    <t>unit range damage</t>
  </si>
  <si>
    <t>hits for unt 1 to kill unit 1</t>
  </si>
  <si>
    <t>hits for unit 1 to kill unit 2</t>
  </si>
  <si>
    <t>hits for unit 1 to kill unit 3</t>
  </si>
  <si>
    <t>health age to age</t>
  </si>
  <si>
    <t>damage age to age</t>
  </si>
  <si>
    <t>health within age</t>
  </si>
  <si>
    <t>damge within age</t>
  </si>
  <si>
    <t>Health and Damage I am experimenting with - bold = extrapolated</t>
  </si>
  <si>
    <t>Age of War</t>
  </si>
  <si>
    <t>Age of War Reward Factors</t>
  </si>
  <si>
    <t>Reward Factors I am using</t>
  </si>
  <si>
    <t>kill gold</t>
  </si>
  <si>
    <t>kill XP</t>
  </si>
  <si>
    <t>death XP</t>
  </si>
  <si>
    <t>death gold</t>
  </si>
  <si>
    <t>current</t>
  </si>
  <si>
    <t>Health and Damage Factors</t>
  </si>
  <si>
    <t>1.25 for dino to kill slingy</t>
  </si>
  <si>
    <t>hits for unit 1 to kill unit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</si>
</sst>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4" xfId="0" applyBorder="1"/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6" xfId="0" applyBorder="1"/>
    <xf numFmtId="0" fontId="1" fillId="0" borderId="0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5" xfId="0" applyFont="1" applyBorder="1"/>
    <xf numFmtId="0" fontId="1" fillId="0" borderId="7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0" fontId="0" fillId="0" borderId="9" xfId="0" applyBorder="1"/>
    <xf numFmtId="164" fontId="0" fillId="0" borderId="10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2" fontId="0" fillId="0" borderId="6" xfId="0" applyNumberForma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D0983-E963-4E9A-9342-405018253C84}">
  <dimension ref="A1:O69"/>
  <sheetViews>
    <sheetView tabSelected="1" topLeftCell="F1" zoomScale="85" zoomScaleNormal="85" workbookViewId="0">
      <selection activeCell="K35" sqref="K35"/>
    </sheetView>
  </sheetViews>
  <sheetFormatPr defaultRowHeight="15" x14ac:dyDescent="0.25"/>
  <cols>
    <col min="1" max="1" width="22.7109375" bestFit="1" customWidth="1"/>
    <col min="2" max="2" width="74.5703125" style="1" bestFit="1" customWidth="1"/>
    <col min="3" max="3" width="28.42578125" bestFit="1" customWidth="1"/>
    <col min="4" max="4" width="10.7109375" customWidth="1"/>
    <col min="5" max="5" width="15.7109375" bestFit="1" customWidth="1"/>
    <col min="6" max="6" width="13.7109375" bestFit="1" customWidth="1"/>
    <col min="7" max="7" width="16.140625" bestFit="1" customWidth="1"/>
    <col min="8" max="8" width="18.28515625" bestFit="1" customWidth="1"/>
    <col min="10" max="10" width="28.42578125" bestFit="1" customWidth="1"/>
    <col min="11" max="15" width="10.7109375" customWidth="1"/>
  </cols>
  <sheetData>
    <row r="1" spans="1:15" x14ac:dyDescent="0.25">
      <c r="B1" s="1" t="s">
        <v>40</v>
      </c>
    </row>
    <row r="2" spans="1:15" x14ac:dyDescent="0.25">
      <c r="A2" t="s">
        <v>2</v>
      </c>
      <c r="B2" s="1">
        <v>2.5</v>
      </c>
      <c r="C2" s="33" t="s">
        <v>41</v>
      </c>
      <c r="D2" s="34"/>
      <c r="E2" s="34"/>
      <c r="F2" s="34"/>
      <c r="G2" s="34"/>
      <c r="H2" s="35"/>
      <c r="J2" t="s">
        <v>52</v>
      </c>
    </row>
    <row r="3" spans="1:15" x14ac:dyDescent="0.25">
      <c r="A3" t="s">
        <v>3</v>
      </c>
      <c r="B3" s="1">
        <v>0.8</v>
      </c>
      <c r="C3" s="2"/>
      <c r="D3" s="3" t="s">
        <v>15</v>
      </c>
      <c r="E3" s="3" t="s">
        <v>16</v>
      </c>
      <c r="F3" s="3" t="s">
        <v>17</v>
      </c>
      <c r="G3" s="3" t="s">
        <v>18</v>
      </c>
      <c r="H3" s="4" t="s">
        <v>19</v>
      </c>
    </row>
    <row r="4" spans="1:15" x14ac:dyDescent="0.25">
      <c r="A4" t="s">
        <v>0</v>
      </c>
      <c r="B4" s="1">
        <v>1.25</v>
      </c>
      <c r="C4" s="2" t="s">
        <v>12</v>
      </c>
      <c r="D4" s="13">
        <v>15</v>
      </c>
      <c r="E4" s="13">
        <v>50</v>
      </c>
      <c r="F4" s="13">
        <v>200</v>
      </c>
      <c r="G4" s="13">
        <v>1500</v>
      </c>
      <c r="H4" s="29">
        <v>5000</v>
      </c>
    </row>
    <row r="5" spans="1:15" x14ac:dyDescent="0.25">
      <c r="A5" t="s">
        <v>1</v>
      </c>
      <c r="B5" s="1">
        <v>0.1</v>
      </c>
      <c r="C5" s="2" t="s">
        <v>13</v>
      </c>
      <c r="D5" s="13">
        <v>25</v>
      </c>
      <c r="E5" s="13">
        <v>75</v>
      </c>
      <c r="F5" s="13">
        <v>400</v>
      </c>
      <c r="G5" s="13">
        <v>2000</v>
      </c>
      <c r="H5" s="29">
        <v>6000</v>
      </c>
    </row>
    <row r="6" spans="1:15" x14ac:dyDescent="0.25">
      <c r="A6" t="s">
        <v>4</v>
      </c>
      <c r="B6" s="1" t="s">
        <v>8</v>
      </c>
      <c r="C6" s="2" t="s">
        <v>14</v>
      </c>
      <c r="D6" s="13">
        <v>100</v>
      </c>
      <c r="E6" s="13">
        <v>500</v>
      </c>
      <c r="F6" s="13">
        <v>1000</v>
      </c>
      <c r="G6" s="13">
        <v>7000</v>
      </c>
      <c r="H6" s="29">
        <v>20000</v>
      </c>
    </row>
    <row r="7" spans="1:15" x14ac:dyDescent="0.25">
      <c r="A7" t="s">
        <v>6</v>
      </c>
      <c r="B7" s="1" t="s">
        <v>9</v>
      </c>
      <c r="C7" s="5" t="s">
        <v>20</v>
      </c>
      <c r="D7" s="30">
        <v>4000</v>
      </c>
      <c r="E7" s="30">
        <v>14000</v>
      </c>
      <c r="F7" s="30">
        <v>45000</v>
      </c>
      <c r="G7" s="30">
        <v>200000</v>
      </c>
      <c r="H7" s="31" t="s">
        <v>22</v>
      </c>
    </row>
    <row r="8" spans="1:15" x14ac:dyDescent="0.25">
      <c r="A8" t="s">
        <v>5</v>
      </c>
      <c r="B8" s="1" t="s">
        <v>7</v>
      </c>
      <c r="C8" s="7"/>
      <c r="D8" s="13"/>
      <c r="E8" s="13"/>
      <c r="F8" s="13"/>
      <c r="G8" s="13"/>
      <c r="H8" s="13"/>
    </row>
    <row r="9" spans="1:15" x14ac:dyDescent="0.25">
      <c r="A9" t="s">
        <v>20</v>
      </c>
      <c r="B9" s="1" t="s">
        <v>21</v>
      </c>
      <c r="C9" s="33" t="s">
        <v>53</v>
      </c>
      <c r="D9" s="34"/>
      <c r="E9" s="34"/>
      <c r="F9" s="34"/>
      <c r="G9" s="34"/>
      <c r="H9" s="35"/>
      <c r="J9" s="39" t="s">
        <v>54</v>
      </c>
      <c r="K9" s="40"/>
      <c r="L9" s="40"/>
      <c r="M9" s="40"/>
      <c r="N9" s="41"/>
    </row>
    <row r="10" spans="1:15" x14ac:dyDescent="0.25">
      <c r="C10" s="2"/>
      <c r="D10" s="7" t="s">
        <v>10</v>
      </c>
      <c r="E10" s="1"/>
      <c r="F10" s="1"/>
      <c r="G10" s="1"/>
      <c r="H10" s="1"/>
      <c r="J10" s="6"/>
      <c r="K10" s="3" t="s">
        <v>55</v>
      </c>
      <c r="L10" s="3" t="s">
        <v>56</v>
      </c>
      <c r="M10" s="3" t="s">
        <v>57</v>
      </c>
      <c r="N10" s="14" t="s">
        <v>58</v>
      </c>
    </row>
    <row r="11" spans="1:15" x14ac:dyDescent="0.25">
      <c r="B11" t="s">
        <v>23</v>
      </c>
      <c r="C11" s="2" t="s">
        <v>12</v>
      </c>
      <c r="D11" s="13">
        <v>15</v>
      </c>
      <c r="E11" s="13">
        <v>20</v>
      </c>
      <c r="F11" s="13">
        <v>40</v>
      </c>
      <c r="G11" s="13">
        <v>10</v>
      </c>
      <c r="H11" s="29">
        <v>0</v>
      </c>
      <c r="J11" s="11" t="s">
        <v>59</v>
      </c>
      <c r="K11" s="9">
        <v>1.33</v>
      </c>
      <c r="L11" s="9">
        <v>2.67</v>
      </c>
      <c r="M11" s="9">
        <v>0.67</v>
      </c>
      <c r="N11" s="10">
        <v>0</v>
      </c>
    </row>
    <row r="12" spans="1:15" x14ac:dyDescent="0.25">
      <c r="B12" t="s">
        <v>24</v>
      </c>
      <c r="C12" s="2" t="s">
        <v>13</v>
      </c>
      <c r="D12" s="18">
        <v>25</v>
      </c>
      <c r="E12" s="18">
        <v>33</v>
      </c>
      <c r="F12" s="18">
        <f>D12</f>
        <v>25</v>
      </c>
      <c r="G12" s="18">
        <v>17</v>
      </c>
      <c r="H12" s="29">
        <v>0</v>
      </c>
      <c r="J12" s="3"/>
      <c r="K12" s="7"/>
      <c r="L12" s="7"/>
      <c r="M12" s="7"/>
      <c r="N12" s="7"/>
    </row>
    <row r="13" spans="1:15" x14ac:dyDescent="0.25">
      <c r="B13" t="s">
        <v>25</v>
      </c>
      <c r="C13" s="28" t="s">
        <v>11</v>
      </c>
      <c r="D13" s="32"/>
      <c r="E13" s="32">
        <f>E11/$D11</f>
        <v>1.3333333333333333</v>
      </c>
      <c r="F13" s="32">
        <f>F11/$D11</f>
        <v>2.6666666666666665</v>
      </c>
      <c r="G13" s="32">
        <f t="shared" ref="G13:H13" si="0">G11/$D11</f>
        <v>0.66666666666666663</v>
      </c>
      <c r="H13" s="31">
        <f t="shared" si="0"/>
        <v>0</v>
      </c>
      <c r="J13" s="3"/>
      <c r="K13" s="7"/>
      <c r="L13" s="7"/>
      <c r="M13" s="7"/>
      <c r="N13" s="7"/>
    </row>
    <row r="14" spans="1:15" x14ac:dyDescent="0.25">
      <c r="B14"/>
    </row>
    <row r="15" spans="1:15" x14ac:dyDescent="0.25">
      <c r="B15" t="s">
        <v>26</v>
      </c>
      <c r="C15" s="33" t="s">
        <v>42</v>
      </c>
      <c r="D15" s="34"/>
      <c r="E15" s="34"/>
      <c r="F15" s="34"/>
      <c r="G15" s="34"/>
      <c r="H15" s="35"/>
      <c r="J15" s="39" t="s">
        <v>51</v>
      </c>
      <c r="K15" s="40"/>
      <c r="L15" s="40"/>
      <c r="M15" s="40"/>
      <c r="N15" s="40"/>
      <c r="O15" s="41"/>
    </row>
    <row r="16" spans="1:15" x14ac:dyDescent="0.25">
      <c r="B16" t="s">
        <v>27</v>
      </c>
      <c r="C16" s="6"/>
      <c r="D16" s="3" t="s">
        <v>15</v>
      </c>
      <c r="E16" s="3" t="s">
        <v>16</v>
      </c>
      <c r="F16" s="3" t="s">
        <v>17</v>
      </c>
      <c r="G16" s="3" t="s">
        <v>18</v>
      </c>
      <c r="H16" s="4" t="s">
        <v>19</v>
      </c>
      <c r="J16" s="6"/>
      <c r="K16" s="3" t="s">
        <v>15</v>
      </c>
      <c r="L16" s="3" t="s">
        <v>16</v>
      </c>
      <c r="M16" s="3" t="s">
        <v>17</v>
      </c>
      <c r="N16" s="3" t="s">
        <v>18</v>
      </c>
      <c r="O16" s="4" t="s">
        <v>19</v>
      </c>
    </row>
    <row r="17" spans="2:15" x14ac:dyDescent="0.25">
      <c r="B17"/>
      <c r="C17" s="6" t="s">
        <v>44</v>
      </c>
      <c r="D17" s="7">
        <v>2.75</v>
      </c>
      <c r="E17" s="7">
        <v>2.1</v>
      </c>
      <c r="F17" s="7">
        <v>1.8</v>
      </c>
      <c r="G17" s="7">
        <v>2.66</v>
      </c>
      <c r="H17" s="8">
        <v>0</v>
      </c>
      <c r="J17" s="6" t="s">
        <v>44</v>
      </c>
      <c r="K17" s="7"/>
      <c r="L17" s="7"/>
      <c r="M17" s="7"/>
      <c r="N17" s="7"/>
      <c r="O17" s="8"/>
    </row>
    <row r="18" spans="2:15" x14ac:dyDescent="0.25">
      <c r="B18" t="s">
        <v>28</v>
      </c>
      <c r="C18" s="6" t="s">
        <v>45</v>
      </c>
      <c r="D18" s="7">
        <v>2.2000000000000002</v>
      </c>
      <c r="E18" s="7">
        <v>1.8</v>
      </c>
      <c r="F18" s="7">
        <v>1.5</v>
      </c>
      <c r="G18" s="7">
        <v>0</v>
      </c>
      <c r="H18" s="8">
        <v>0</v>
      </c>
      <c r="J18" s="6" t="s">
        <v>45</v>
      </c>
      <c r="K18" s="7"/>
      <c r="L18" s="7"/>
      <c r="M18" s="7"/>
      <c r="N18" s="7"/>
      <c r="O18" s="8"/>
    </row>
    <row r="19" spans="2:15" x14ac:dyDescent="0.25">
      <c r="B19" t="s">
        <v>29</v>
      </c>
      <c r="C19" s="6" t="s">
        <v>46</v>
      </c>
      <c r="D19" s="7">
        <v>8.1</v>
      </c>
      <c r="E19" s="7">
        <v>5.8</v>
      </c>
      <c r="F19" s="7">
        <v>5.9</v>
      </c>
      <c r="G19" s="7">
        <v>0</v>
      </c>
      <c r="H19" s="8">
        <v>0</v>
      </c>
      <c r="J19" s="6" t="s">
        <v>46</v>
      </c>
      <c r="K19" s="7"/>
      <c r="L19" s="7"/>
      <c r="M19" s="7"/>
      <c r="N19" s="7"/>
      <c r="O19" s="8"/>
    </row>
    <row r="20" spans="2:15" x14ac:dyDescent="0.25">
      <c r="B20" t="s">
        <v>30</v>
      </c>
      <c r="C20" s="6"/>
      <c r="D20" s="7"/>
      <c r="E20" s="7"/>
      <c r="F20" s="7"/>
      <c r="G20" s="7"/>
      <c r="H20" s="8"/>
      <c r="J20" s="6"/>
      <c r="K20" s="7"/>
      <c r="L20" s="7"/>
      <c r="M20" s="7"/>
      <c r="N20" s="7"/>
      <c r="O20" s="8"/>
    </row>
    <row r="21" spans="2:15" x14ac:dyDescent="0.25">
      <c r="B21"/>
      <c r="C21" s="2" t="s">
        <v>34</v>
      </c>
      <c r="D21" s="7">
        <f t="shared" ref="D21:G23" si="1">D17*D$25</f>
        <v>55</v>
      </c>
      <c r="E21" s="7">
        <f t="shared" si="1"/>
        <v>94.5</v>
      </c>
      <c r="F21" s="7">
        <f t="shared" si="1"/>
        <v>183.6</v>
      </c>
      <c r="G21" s="7">
        <f t="shared" si="1"/>
        <v>345.8</v>
      </c>
      <c r="H21" s="7">
        <f t="shared" ref="H21" si="2">H17*H$25</f>
        <v>0</v>
      </c>
      <c r="J21" s="2" t="s">
        <v>34</v>
      </c>
      <c r="K21" s="7">
        <v>55</v>
      </c>
      <c r="L21" s="7">
        <v>95</v>
      </c>
      <c r="M21" s="7">
        <v>184</v>
      </c>
      <c r="N21" s="7">
        <v>346</v>
      </c>
      <c r="O21" s="16">
        <f>N21*1.8</f>
        <v>622.80000000000007</v>
      </c>
    </row>
    <row r="22" spans="2:15" x14ac:dyDescent="0.25">
      <c r="B22" t="s">
        <v>31</v>
      </c>
      <c r="C22" s="2" t="s">
        <v>35</v>
      </c>
      <c r="D22" s="7">
        <f t="shared" si="1"/>
        <v>44</v>
      </c>
      <c r="E22" s="7">
        <f t="shared" si="1"/>
        <v>81</v>
      </c>
      <c r="F22" s="7">
        <f t="shared" si="1"/>
        <v>153</v>
      </c>
      <c r="G22" s="7">
        <f t="shared" si="1"/>
        <v>0</v>
      </c>
      <c r="H22" s="7">
        <f t="shared" ref="H22" si="3">H18*H$25</f>
        <v>0</v>
      </c>
      <c r="J22" s="2" t="s">
        <v>35</v>
      </c>
      <c r="K22" s="7">
        <v>44</v>
      </c>
      <c r="L22" s="7">
        <v>81</v>
      </c>
      <c r="M22" s="7">
        <v>153</v>
      </c>
      <c r="N22" s="12">
        <f>N21*0.9</f>
        <v>311.40000000000003</v>
      </c>
      <c r="O22" s="16">
        <f t="shared" ref="O22:O23" si="4">N22*1.8</f>
        <v>560.5200000000001</v>
      </c>
    </row>
    <row r="23" spans="2:15" x14ac:dyDescent="0.25">
      <c r="B23" t="s">
        <v>32</v>
      </c>
      <c r="C23" s="2" t="s">
        <v>36</v>
      </c>
      <c r="D23" s="7">
        <f t="shared" si="1"/>
        <v>162</v>
      </c>
      <c r="E23" s="7">
        <f t="shared" si="1"/>
        <v>261</v>
      </c>
      <c r="F23" s="7">
        <f t="shared" si="1"/>
        <v>601.80000000000007</v>
      </c>
      <c r="G23" s="7">
        <f t="shared" si="1"/>
        <v>0</v>
      </c>
      <c r="H23" s="7">
        <f t="shared" ref="H23" si="5">H19*H$25</f>
        <v>0</v>
      </c>
      <c r="J23" s="2" t="s">
        <v>36</v>
      </c>
      <c r="K23" s="7">
        <v>160</v>
      </c>
      <c r="L23" s="7">
        <v>261</v>
      </c>
      <c r="M23" s="7">
        <v>602</v>
      </c>
      <c r="N23" s="12">
        <f>N21*3.5</f>
        <v>1211</v>
      </c>
      <c r="O23" s="16">
        <f t="shared" si="4"/>
        <v>2179.8000000000002</v>
      </c>
    </row>
    <row r="24" spans="2:15" x14ac:dyDescent="0.25">
      <c r="B24" t="s">
        <v>33</v>
      </c>
      <c r="C24" s="6"/>
      <c r="D24" s="7"/>
      <c r="E24" s="7"/>
      <c r="F24" s="7"/>
      <c r="G24" s="7"/>
      <c r="H24" s="8"/>
      <c r="J24" s="6"/>
      <c r="K24" s="7"/>
      <c r="L24" s="7"/>
      <c r="M24" s="7"/>
      <c r="N24" s="7"/>
      <c r="O24" s="8"/>
    </row>
    <row r="25" spans="2:15" x14ac:dyDescent="0.25">
      <c r="B25"/>
      <c r="C25" s="2" t="s">
        <v>37</v>
      </c>
      <c r="D25" s="7">
        <v>20</v>
      </c>
      <c r="E25" s="7">
        <v>45</v>
      </c>
      <c r="F25" s="7">
        <v>102</v>
      </c>
      <c r="G25" s="7">
        <v>130</v>
      </c>
      <c r="H25" s="8">
        <v>0</v>
      </c>
      <c r="J25" s="2" t="s">
        <v>37</v>
      </c>
      <c r="K25" s="7">
        <v>20</v>
      </c>
      <c r="L25" s="7">
        <v>45</v>
      </c>
      <c r="M25" s="7">
        <v>102</v>
      </c>
      <c r="N25" s="7">
        <v>130</v>
      </c>
      <c r="O25" s="16">
        <f>N25*1.8</f>
        <v>234</v>
      </c>
    </row>
    <row r="26" spans="2:15" x14ac:dyDescent="0.25">
      <c r="B26"/>
      <c r="C26" s="2" t="s">
        <v>38</v>
      </c>
      <c r="D26" s="7">
        <v>12</v>
      </c>
      <c r="E26" s="7">
        <v>25</v>
      </c>
      <c r="F26" s="7">
        <v>25</v>
      </c>
      <c r="G26" s="7">
        <v>0</v>
      </c>
      <c r="H26" s="8">
        <v>0</v>
      </c>
      <c r="J26" s="2" t="s">
        <v>38</v>
      </c>
      <c r="K26" s="7">
        <v>12</v>
      </c>
      <c r="L26" s="7">
        <v>25</v>
      </c>
      <c r="M26" s="12">
        <f>L26*2</f>
        <v>50</v>
      </c>
      <c r="N26" s="12">
        <f>M26*2</f>
        <v>100</v>
      </c>
      <c r="O26" s="16">
        <f>N26*2</f>
        <v>200</v>
      </c>
    </row>
    <row r="27" spans="2:15" x14ac:dyDescent="0.25">
      <c r="C27" s="2" t="s">
        <v>39</v>
      </c>
      <c r="D27" s="13">
        <v>50</v>
      </c>
      <c r="E27" s="7">
        <v>75</v>
      </c>
      <c r="F27" s="7">
        <v>155</v>
      </c>
      <c r="G27" s="7">
        <v>0</v>
      </c>
      <c r="H27" s="8">
        <v>0</v>
      </c>
      <c r="J27" s="2" t="s">
        <v>39</v>
      </c>
      <c r="K27" s="13">
        <v>50</v>
      </c>
      <c r="L27" s="7">
        <v>75</v>
      </c>
      <c r="M27" s="7">
        <v>155</v>
      </c>
      <c r="N27" s="12">
        <f>N25*2</f>
        <v>260</v>
      </c>
      <c r="O27" s="16">
        <f>N27*1.6</f>
        <v>416</v>
      </c>
    </row>
    <row r="28" spans="2:15" x14ac:dyDescent="0.25">
      <c r="C28" s="6"/>
      <c r="D28" s="3"/>
      <c r="E28" s="3"/>
      <c r="F28" s="3"/>
      <c r="G28" s="3"/>
      <c r="H28" s="4"/>
      <c r="J28" s="6"/>
      <c r="K28" s="3"/>
      <c r="L28" s="3"/>
      <c r="M28" s="3"/>
      <c r="N28" s="3"/>
      <c r="O28" s="4"/>
    </row>
    <row r="29" spans="2:15" x14ac:dyDescent="0.25">
      <c r="B29" s="1" t="s">
        <v>61</v>
      </c>
      <c r="C29" s="5" t="s">
        <v>43</v>
      </c>
      <c r="D29" s="9">
        <v>10</v>
      </c>
      <c r="E29" s="9">
        <v>11</v>
      </c>
      <c r="F29" s="9">
        <v>25</v>
      </c>
      <c r="G29" s="9">
        <v>0</v>
      </c>
      <c r="H29" s="10">
        <v>0</v>
      </c>
      <c r="J29" s="5" t="s">
        <v>43</v>
      </c>
      <c r="K29" s="9">
        <v>10</v>
      </c>
      <c r="L29" s="9">
        <v>11</v>
      </c>
      <c r="M29" s="9">
        <v>25</v>
      </c>
      <c r="N29" s="15">
        <f>N26</f>
        <v>100</v>
      </c>
      <c r="O29" s="17">
        <f>N29*2</f>
        <v>200</v>
      </c>
    </row>
    <row r="30" spans="2:15" x14ac:dyDescent="0.25">
      <c r="C30" s="7"/>
      <c r="D30" s="7"/>
      <c r="E30" s="7"/>
      <c r="F30" s="7"/>
      <c r="G30" s="7"/>
      <c r="H30" s="7"/>
      <c r="J30" s="7"/>
      <c r="K30" s="7"/>
      <c r="L30" s="7"/>
      <c r="M30" s="7"/>
      <c r="N30" s="12"/>
      <c r="O30" s="12"/>
    </row>
    <row r="31" spans="2:15" x14ac:dyDescent="0.25">
      <c r="C31" s="42" t="s">
        <v>60</v>
      </c>
      <c r="D31" s="43"/>
      <c r="E31" s="43"/>
      <c r="F31" s="43"/>
      <c r="G31" s="43"/>
      <c r="H31" s="44"/>
    </row>
    <row r="32" spans="2:15" x14ac:dyDescent="0.25">
      <c r="C32" s="36" t="s">
        <v>47</v>
      </c>
      <c r="D32" s="19">
        <v>1</v>
      </c>
      <c r="E32" s="19">
        <f t="shared" ref="E32:H34" si="6">E21/D21</f>
        <v>1.7181818181818183</v>
      </c>
      <c r="F32" s="19">
        <f t="shared" si="6"/>
        <v>1.9428571428571428</v>
      </c>
      <c r="G32" s="19">
        <f t="shared" si="6"/>
        <v>1.883442265795207</v>
      </c>
      <c r="H32" s="20">
        <f t="shared" si="6"/>
        <v>0</v>
      </c>
    </row>
    <row r="33" spans="3:15" x14ac:dyDescent="0.25">
      <c r="C33" s="37"/>
      <c r="D33" s="21">
        <v>1</v>
      </c>
      <c r="E33" s="21">
        <f t="shared" si="6"/>
        <v>1.8409090909090908</v>
      </c>
      <c r="F33" s="21">
        <f t="shared" si="6"/>
        <v>1.8888888888888888</v>
      </c>
      <c r="G33" s="21">
        <f t="shared" si="6"/>
        <v>0</v>
      </c>
      <c r="H33" s="22" t="e">
        <f t="shared" si="6"/>
        <v>#DIV/0!</v>
      </c>
      <c r="K33" s="45">
        <v>0.6</v>
      </c>
      <c r="L33" s="45">
        <f t="shared" ref="L33:O35" si="7">K33*$K$37</f>
        <v>0.79800000000000004</v>
      </c>
      <c r="M33" s="45">
        <f t="shared" si="7"/>
        <v>1.0613400000000002</v>
      </c>
      <c r="N33" s="45">
        <f t="shared" si="7"/>
        <v>1.4115822000000002</v>
      </c>
      <c r="O33" s="45">
        <f t="shared" si="7"/>
        <v>1.8774043260000004</v>
      </c>
    </row>
    <row r="34" spans="3:15" x14ac:dyDescent="0.25">
      <c r="C34" s="37"/>
      <c r="D34" s="21">
        <v>1</v>
      </c>
      <c r="E34" s="21">
        <f t="shared" si="6"/>
        <v>1.6111111111111112</v>
      </c>
      <c r="F34" s="21">
        <f t="shared" si="6"/>
        <v>2.3057471264367817</v>
      </c>
      <c r="G34" s="21">
        <f t="shared" si="6"/>
        <v>0</v>
      </c>
      <c r="H34" s="22" t="e">
        <f t="shared" si="6"/>
        <v>#DIV/0!</v>
      </c>
      <c r="K34" s="45">
        <v>0.5</v>
      </c>
      <c r="L34" s="45">
        <f t="shared" si="7"/>
        <v>0.66500000000000004</v>
      </c>
      <c r="M34" s="45">
        <f t="shared" si="7"/>
        <v>0.88445000000000007</v>
      </c>
      <c r="N34" s="45">
        <f t="shared" si="7"/>
        <v>1.1763185</v>
      </c>
      <c r="O34" s="45">
        <f t="shared" si="7"/>
        <v>1.5645036050000001</v>
      </c>
    </row>
    <row r="35" spans="3:15" x14ac:dyDescent="0.25">
      <c r="C35" s="36" t="s">
        <v>48</v>
      </c>
      <c r="D35" s="19">
        <v>1</v>
      </c>
      <c r="E35" s="19">
        <f t="shared" ref="E35:H37" si="8">E25/D25</f>
        <v>2.25</v>
      </c>
      <c r="F35" s="19">
        <f t="shared" si="8"/>
        <v>2.2666666666666666</v>
      </c>
      <c r="G35" s="19">
        <f t="shared" si="8"/>
        <v>1.2745098039215685</v>
      </c>
      <c r="H35" s="20">
        <f t="shared" si="8"/>
        <v>0</v>
      </c>
      <c r="K35" s="45">
        <v>1.5</v>
      </c>
      <c r="L35" s="45">
        <f t="shared" si="7"/>
        <v>1.9950000000000001</v>
      </c>
      <c r="M35" s="45">
        <f t="shared" si="7"/>
        <v>2.6533500000000001</v>
      </c>
      <c r="N35" s="45">
        <f t="shared" si="7"/>
        <v>3.5289555000000004</v>
      </c>
      <c r="O35" s="45">
        <f t="shared" si="7"/>
        <v>4.6935108150000007</v>
      </c>
    </row>
    <row r="36" spans="3:15" x14ac:dyDescent="0.25">
      <c r="C36" s="37"/>
      <c r="D36" s="21">
        <v>1</v>
      </c>
      <c r="E36" s="21">
        <f t="shared" si="8"/>
        <v>2.0833333333333335</v>
      </c>
      <c r="F36" s="21">
        <f t="shared" si="8"/>
        <v>1</v>
      </c>
      <c r="G36" s="21">
        <f t="shared" si="8"/>
        <v>0</v>
      </c>
      <c r="H36" s="22" t="e">
        <f t="shared" si="8"/>
        <v>#DIV/0!</v>
      </c>
    </row>
    <row r="37" spans="3:15" x14ac:dyDescent="0.25">
      <c r="C37" s="37"/>
      <c r="D37" s="21">
        <v>1</v>
      </c>
      <c r="E37" s="21">
        <f t="shared" si="8"/>
        <v>1.5</v>
      </c>
      <c r="F37" s="21">
        <f t="shared" si="8"/>
        <v>2.0666666666666669</v>
      </c>
      <c r="G37" s="21">
        <f t="shared" si="8"/>
        <v>0</v>
      </c>
      <c r="H37" s="22" t="e">
        <f t="shared" si="8"/>
        <v>#DIV/0!</v>
      </c>
      <c r="K37">
        <v>1.33</v>
      </c>
    </row>
    <row r="38" spans="3:15" x14ac:dyDescent="0.25">
      <c r="C38" s="38"/>
      <c r="D38" s="23">
        <v>1</v>
      </c>
      <c r="E38" s="23">
        <f>E29/D29</f>
        <v>1.1000000000000001</v>
      </c>
      <c r="F38" s="23">
        <f>F29/E29</f>
        <v>2.2727272727272729</v>
      </c>
      <c r="G38" s="23">
        <f>G29/F29</f>
        <v>0</v>
      </c>
      <c r="H38" s="24" t="e">
        <f>H29/G29</f>
        <v>#DIV/0!</v>
      </c>
    </row>
    <row r="39" spans="3:15" x14ac:dyDescent="0.25">
      <c r="C39" s="25"/>
      <c r="D39" s="26"/>
      <c r="E39" s="26"/>
      <c r="F39" s="26"/>
      <c r="G39" s="26"/>
      <c r="H39" s="27"/>
    </row>
    <row r="40" spans="3:15" x14ac:dyDescent="0.25">
      <c r="C40" s="36" t="s">
        <v>49</v>
      </c>
      <c r="D40" s="19">
        <v>1</v>
      </c>
      <c r="E40" s="19">
        <v>1</v>
      </c>
      <c r="F40" s="19">
        <v>1</v>
      </c>
      <c r="G40" s="19">
        <v>1</v>
      </c>
      <c r="H40" s="20">
        <v>1</v>
      </c>
    </row>
    <row r="41" spans="3:15" x14ac:dyDescent="0.25">
      <c r="C41" s="37"/>
      <c r="D41" s="21">
        <f t="shared" ref="D41:G42" si="9">D22/D21</f>
        <v>0.8</v>
      </c>
      <c r="E41" s="21">
        <f t="shared" si="9"/>
        <v>0.8571428571428571</v>
      </c>
      <c r="F41" s="21">
        <f t="shared" si="9"/>
        <v>0.83333333333333337</v>
      </c>
      <c r="G41" s="21">
        <f t="shared" si="9"/>
        <v>0</v>
      </c>
      <c r="H41" s="22" t="e">
        <f t="shared" ref="H41" si="10">H22/H21</f>
        <v>#DIV/0!</v>
      </c>
    </row>
    <row r="42" spans="3:15" x14ac:dyDescent="0.25">
      <c r="C42" s="38"/>
      <c r="D42" s="23">
        <f t="shared" si="9"/>
        <v>3.6818181818181817</v>
      </c>
      <c r="E42" s="23">
        <f t="shared" si="9"/>
        <v>3.2222222222222223</v>
      </c>
      <c r="F42" s="23">
        <f t="shared" si="9"/>
        <v>3.9333333333333336</v>
      </c>
      <c r="G42" s="23" t="e">
        <f t="shared" si="9"/>
        <v>#DIV/0!</v>
      </c>
      <c r="H42" s="24" t="e">
        <f t="shared" ref="H42" si="11">H23/H22</f>
        <v>#DIV/0!</v>
      </c>
    </row>
    <row r="43" spans="3:15" x14ac:dyDescent="0.25">
      <c r="C43" s="36" t="s">
        <v>50</v>
      </c>
      <c r="D43" s="19">
        <v>1</v>
      </c>
      <c r="E43" s="19">
        <v>1</v>
      </c>
      <c r="F43" s="19">
        <v>1</v>
      </c>
      <c r="G43" s="19">
        <v>1</v>
      </c>
      <c r="H43" s="20">
        <v>1</v>
      </c>
    </row>
    <row r="44" spans="3:15" x14ac:dyDescent="0.25">
      <c r="C44" s="37"/>
      <c r="D44" s="21">
        <f>D26/D25</f>
        <v>0.6</v>
      </c>
      <c r="E44" s="21">
        <f>E26/E25</f>
        <v>0.55555555555555558</v>
      </c>
      <c r="F44" s="21">
        <f>F26/F25</f>
        <v>0.24509803921568626</v>
      </c>
      <c r="G44" s="21">
        <f>G26/G25</f>
        <v>0</v>
      </c>
      <c r="H44" s="22" t="e">
        <f t="shared" ref="H44" si="12">H26/H25</f>
        <v>#DIV/0!</v>
      </c>
    </row>
    <row r="45" spans="3:15" x14ac:dyDescent="0.25">
      <c r="C45" s="37"/>
      <c r="D45" s="21">
        <f>D27/D25</f>
        <v>2.5</v>
      </c>
      <c r="E45" s="21">
        <f>E27/E25</f>
        <v>1.6666666666666667</v>
      </c>
      <c r="F45" s="21">
        <f>F27/F25</f>
        <v>1.5196078431372548</v>
      </c>
      <c r="G45" s="21">
        <f>G27/G25</f>
        <v>0</v>
      </c>
      <c r="H45" s="22" t="e">
        <f t="shared" ref="H45" si="13">H27/H25</f>
        <v>#DIV/0!</v>
      </c>
    </row>
    <row r="46" spans="3:15" x14ac:dyDescent="0.25">
      <c r="C46" s="38"/>
      <c r="D46" s="23">
        <f>D29/D25</f>
        <v>0.5</v>
      </c>
      <c r="E46" s="23">
        <f>E29/E25</f>
        <v>0.24444444444444444</v>
      </c>
      <c r="F46" s="23">
        <f>F29/F25</f>
        <v>0.24509803921568626</v>
      </c>
      <c r="G46" s="23">
        <f>G29/G25</f>
        <v>0</v>
      </c>
      <c r="H46" s="24" t="e">
        <f t="shared" ref="H46" si="14">H29/H25</f>
        <v>#DIV/0!</v>
      </c>
    </row>
    <row r="55" spans="3:8" x14ac:dyDescent="0.25">
      <c r="C55" s="33" t="s">
        <v>42</v>
      </c>
      <c r="D55" s="34"/>
      <c r="E55" s="34"/>
      <c r="F55" s="34"/>
      <c r="G55" s="34"/>
      <c r="H55" s="35"/>
    </row>
    <row r="56" spans="3:8" x14ac:dyDescent="0.25">
      <c r="C56" s="6"/>
      <c r="D56" s="3" t="s">
        <v>15</v>
      </c>
      <c r="E56" s="3" t="s">
        <v>16</v>
      </c>
      <c r="F56" s="3" t="s">
        <v>17</v>
      </c>
      <c r="G56" s="3" t="s">
        <v>18</v>
      </c>
      <c r="H56" s="4" t="s">
        <v>19</v>
      </c>
    </row>
    <row r="57" spans="3:8" x14ac:dyDescent="0.25">
      <c r="C57" s="6" t="s">
        <v>62</v>
      </c>
      <c r="D57" s="7">
        <v>2.75</v>
      </c>
      <c r="E57" s="7">
        <v>2.1</v>
      </c>
      <c r="F57" s="7">
        <v>1.8</v>
      </c>
      <c r="G57" s="7">
        <v>2.66</v>
      </c>
      <c r="H57" s="8">
        <v>0</v>
      </c>
    </row>
    <row r="58" spans="3:8" x14ac:dyDescent="0.25">
      <c r="C58" s="6" t="s">
        <v>45</v>
      </c>
      <c r="D58" s="7">
        <v>2.2000000000000002</v>
      </c>
      <c r="E58" s="7">
        <v>1.8</v>
      </c>
      <c r="F58" s="7">
        <v>1.5</v>
      </c>
      <c r="G58" s="7">
        <v>0</v>
      </c>
      <c r="H58" s="8">
        <v>0</v>
      </c>
    </row>
    <row r="59" spans="3:8" x14ac:dyDescent="0.25">
      <c r="C59" s="6" t="s">
        <v>46</v>
      </c>
      <c r="D59" s="7">
        <v>8</v>
      </c>
      <c r="E59" s="7">
        <v>5.8</v>
      </c>
      <c r="F59" s="7">
        <v>5.9</v>
      </c>
      <c r="G59" s="7">
        <v>0</v>
      </c>
      <c r="H59" s="8">
        <v>0</v>
      </c>
    </row>
    <row r="60" spans="3:8" x14ac:dyDescent="0.25">
      <c r="C60" s="6"/>
      <c r="D60" s="7"/>
      <c r="E60" s="7"/>
      <c r="F60" s="7"/>
      <c r="G60" s="7"/>
      <c r="H60" s="8"/>
    </row>
    <row r="61" spans="3:8" x14ac:dyDescent="0.25">
      <c r="C61" s="2" t="s">
        <v>34</v>
      </c>
      <c r="D61" s="7">
        <f t="shared" ref="D61:G63" si="15">D57*D$25</f>
        <v>55</v>
      </c>
      <c r="E61" s="7">
        <f t="shared" si="15"/>
        <v>94.5</v>
      </c>
      <c r="F61" s="7">
        <f t="shared" si="15"/>
        <v>183.6</v>
      </c>
      <c r="G61" s="7">
        <f t="shared" si="15"/>
        <v>345.8</v>
      </c>
      <c r="H61" s="7">
        <f t="shared" ref="H61:H62" si="16">H57*H$25</f>
        <v>0</v>
      </c>
    </row>
    <row r="62" spans="3:8" x14ac:dyDescent="0.25">
      <c r="C62" s="2" t="s">
        <v>35</v>
      </c>
      <c r="D62" s="7">
        <f t="shared" si="15"/>
        <v>44</v>
      </c>
      <c r="E62" s="7">
        <f t="shared" si="15"/>
        <v>81</v>
      </c>
      <c r="F62" s="7">
        <f t="shared" si="15"/>
        <v>153</v>
      </c>
      <c r="G62" s="7">
        <f t="shared" si="15"/>
        <v>0</v>
      </c>
      <c r="H62" s="7">
        <f t="shared" si="16"/>
        <v>0</v>
      </c>
    </row>
    <row r="63" spans="3:8" x14ac:dyDescent="0.25">
      <c r="C63" s="2" t="s">
        <v>36</v>
      </c>
      <c r="D63" s="7">
        <f t="shared" si="15"/>
        <v>160</v>
      </c>
      <c r="E63" s="7">
        <f t="shared" si="15"/>
        <v>261</v>
      </c>
      <c r="F63" s="7">
        <f t="shared" si="15"/>
        <v>601.80000000000007</v>
      </c>
      <c r="G63" s="7">
        <f t="shared" si="15"/>
        <v>0</v>
      </c>
      <c r="H63" s="7">
        <f t="shared" ref="H63" si="17">H59*H$25</f>
        <v>0</v>
      </c>
    </row>
    <row r="64" spans="3:8" x14ac:dyDescent="0.25">
      <c r="C64" s="6"/>
      <c r="D64" s="7"/>
      <c r="E64" s="7"/>
      <c r="F64" s="7"/>
      <c r="G64" s="7"/>
      <c r="H64" s="8"/>
    </row>
    <row r="65" spans="3:8" x14ac:dyDescent="0.25">
      <c r="C65" s="2" t="s">
        <v>37</v>
      </c>
      <c r="D65" s="7">
        <v>20</v>
      </c>
      <c r="E65" s="7">
        <v>45</v>
      </c>
      <c r="F65" s="7">
        <v>102</v>
      </c>
      <c r="G65" s="7">
        <v>130</v>
      </c>
      <c r="H65" s="8">
        <v>0</v>
      </c>
    </row>
    <row r="66" spans="3:8" x14ac:dyDescent="0.25">
      <c r="C66" s="2" t="s">
        <v>38</v>
      </c>
      <c r="D66" s="7">
        <v>12</v>
      </c>
      <c r="E66" s="7">
        <v>25</v>
      </c>
      <c r="F66" s="7">
        <v>25</v>
      </c>
      <c r="G66" s="7">
        <v>0</v>
      </c>
      <c r="H66" s="8">
        <v>0</v>
      </c>
    </row>
    <row r="67" spans="3:8" x14ac:dyDescent="0.25">
      <c r="C67" s="2" t="s">
        <v>39</v>
      </c>
      <c r="D67" s="13">
        <v>50</v>
      </c>
      <c r="E67" s="7">
        <v>75</v>
      </c>
      <c r="F67" s="7">
        <v>155</v>
      </c>
      <c r="G67" s="7">
        <v>0</v>
      </c>
      <c r="H67" s="8">
        <v>0</v>
      </c>
    </row>
    <row r="68" spans="3:8" x14ac:dyDescent="0.25">
      <c r="C68" s="6"/>
      <c r="D68" s="3"/>
      <c r="E68" s="3"/>
      <c r="F68" s="3"/>
      <c r="G68" s="3"/>
      <c r="H68" s="4"/>
    </row>
    <row r="69" spans="3:8" x14ac:dyDescent="0.25">
      <c r="C69" s="5" t="s">
        <v>43</v>
      </c>
      <c r="D69" s="9">
        <v>10</v>
      </c>
      <c r="E69" s="9">
        <v>11</v>
      </c>
      <c r="F69" s="9">
        <v>25</v>
      </c>
      <c r="G69" s="9">
        <v>0</v>
      </c>
      <c r="H69" s="10">
        <v>0</v>
      </c>
    </row>
  </sheetData>
  <mergeCells count="11">
    <mergeCell ref="C2:H2"/>
    <mergeCell ref="C9:H9"/>
    <mergeCell ref="C15:H15"/>
    <mergeCell ref="C32:C34"/>
    <mergeCell ref="C35:C38"/>
    <mergeCell ref="C55:H55"/>
    <mergeCell ref="C40:C42"/>
    <mergeCell ref="C43:C46"/>
    <mergeCell ref="J15:O15"/>
    <mergeCell ref="J9:N9"/>
    <mergeCell ref="C31:H3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Avery</dc:creator>
  <cp:lastModifiedBy>Avery</cp:lastModifiedBy>
  <dcterms:created xsi:type="dcterms:W3CDTF">2020-08-08T19:01:02Z</dcterms:created>
  <dcterms:modified xsi:type="dcterms:W3CDTF">2020-08-11T09:02:48Z</dcterms:modified>
</cp:coreProperties>
</file>