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didor potencia" sheetId="1" r:id="rId4"/>
  </sheets>
  <definedNames/>
  <calcPr/>
  <extLst>
    <ext uri="GoogleSheetsCustomDataVersion1">
      <go:sheetsCustomData xmlns:go="http://customooxmlschemas.google.com/" r:id="rId5" roundtripDataSignature="AMtx7mgz4yAjymhi5sp49+dGnlhEJNX9qQ=="/>
    </ext>
  </extLst>
</workbook>
</file>

<file path=xl/sharedStrings.xml><?xml version="1.0" encoding="utf-8"?>
<sst xmlns="http://schemas.openxmlformats.org/spreadsheetml/2006/main" count="126" uniqueCount="117">
  <si>
    <t>Medidor de potencia versión Protoboard y version Impreso</t>
  </si>
  <si>
    <t>Precios revisados al 9 de febrero del 2022</t>
  </si>
  <si>
    <t>Notas</t>
  </si>
  <si>
    <t>Componente</t>
  </si>
  <si>
    <t>Modelo/Valor</t>
  </si>
  <si>
    <t>Cantidad</t>
  </si>
  <si>
    <t>Precio</t>
  </si>
  <si>
    <t>Subtotal</t>
  </si>
  <si>
    <t>Liga</t>
  </si>
  <si>
    <t>Fuente 3.3V</t>
  </si>
  <si>
    <t>AMS1117</t>
  </si>
  <si>
    <t>https://uelectronics.com/producto/regulador-ams1117-5v-a-3-3v/</t>
  </si>
  <si>
    <t>Microcontrolador</t>
  </si>
  <si>
    <t>ESP01</t>
  </si>
  <si>
    <t>https://uelectronics.com/producto/esp-01s-modulo-wifi-esp8266/</t>
  </si>
  <si>
    <t>ADC</t>
  </si>
  <si>
    <t>ADS1115</t>
  </si>
  <si>
    <t>https://uelectronics.com/producto/modulo-ads1115-adc/</t>
  </si>
  <si>
    <t>Sensor de corriente</t>
  </si>
  <si>
    <t>SCT013</t>
  </si>
  <si>
    <t>https://uelectronics.com/producto/sensor-de-corriente-sct-013-000-100a-50ma/</t>
  </si>
  <si>
    <t>Sensor Voltaje</t>
  </si>
  <si>
    <t>ZMPT101B</t>
  </si>
  <si>
    <t>https://uelectronics.com/producto/zmpt101b-sensor-de-voltaje-ac-2ma/</t>
  </si>
  <si>
    <t>Jack Hembra 3.5mm</t>
  </si>
  <si>
    <t>https://www.steren.com.mx/jack-3-5-mm-estereo-encapsulado-para-chasis.html</t>
  </si>
  <si>
    <t>Cables Dupont</t>
  </si>
  <si>
    <t>MH 10cm</t>
  </si>
  <si>
    <t>https://uelectronics.com/producto/cables-dupont-cortos-10cm-hh-mh-mm/</t>
  </si>
  <si>
    <t>HH 10cm</t>
  </si>
  <si>
    <t>Gabinete ***</t>
  </si>
  <si>
    <t>15x6x9.9 cm</t>
  </si>
  <si>
    <t>https://www.steren.com.mx/gabinete-plastico-de-15-x-6-x-9-9-cm.html</t>
  </si>
  <si>
    <t>Alambre Negro</t>
  </si>
  <si>
    <t>1m</t>
  </si>
  <si>
    <t>https://uelectronics.com/producto/alambre-para-protoboard-negro-1-metro/</t>
  </si>
  <si>
    <t>Alambre Rojo</t>
  </si>
  <si>
    <t>https://uelectronics.com/producto/alambre-para-protoboard-rojo-1-metro/</t>
  </si>
  <si>
    <t>(Opcional)**</t>
  </si>
  <si>
    <t>Conector USB</t>
  </si>
  <si>
    <t>https://uelectronics.com/producto/adaptador-usb-tipo-a-macho-a-dip-pcb-4-pines/</t>
  </si>
  <si>
    <t>** Se puede abrir el cargador USB y utilizar el circuito que viene adentro en vez de comprar este componente</t>
  </si>
  <si>
    <t>Cargador USB</t>
  </si>
  <si>
    <t>5V @ 1A</t>
  </si>
  <si>
    <t>https://www.steren.com.mx/cargador-usb-rapido.html</t>
  </si>
  <si>
    <t>Contacto para soldar</t>
  </si>
  <si>
    <t>https://www.steren.com.mx/contacto-para-chasis.html</t>
  </si>
  <si>
    <t>Cable duplex</t>
  </si>
  <si>
    <t>Calibre 18</t>
  </si>
  <si>
    <t>https://www.steren.com.mx/cable-duplex-500-m-18-awg-bicolor-vta.html?gclid=EAIaIQobChMIv9uym8TK9QIVFzytBh1EQgObEAQYBCABEgIjp_D_BwE</t>
  </si>
  <si>
    <t>Cable con clavija</t>
  </si>
  <si>
    <t>1.5m, calibre 18</t>
  </si>
  <si>
    <t>https://www.steren.com.mx/catalog/product/view/id/17619/s/cable-de-alimentacion-interlock-para-extension-de-1-5-m-18-awg/</t>
  </si>
  <si>
    <t>Resistencias</t>
  </si>
  <si>
    <t>10k</t>
  </si>
  <si>
    <t>https://uelectronics.com/producto/resistencias-de-1-2w-desde-1-ohm-3-3m-ohm-1/</t>
  </si>
  <si>
    <t>R5*</t>
  </si>
  <si>
    <t>*Ver tabla para calcular valor de R5 al final de la lista de componentes</t>
  </si>
  <si>
    <t>220k</t>
  </si>
  <si>
    <t>Capacitores</t>
  </si>
  <si>
    <t>10n</t>
  </si>
  <si>
    <t>https://uelectronics.com/producto/capacitor-ceramico-4-7-nf-a-1-uf/</t>
  </si>
  <si>
    <t>10uF</t>
  </si>
  <si>
    <t>https://uelectronics.com/producto/capacitor-electrolitico-50v/</t>
  </si>
  <si>
    <t>22uF</t>
  </si>
  <si>
    <t>100uF</t>
  </si>
  <si>
    <t>Push button</t>
  </si>
  <si>
    <t>Microswitch 2 pines</t>
  </si>
  <si>
    <t>https://uelectronics.com/producto/push-boton-2-pines-microswitch-button/</t>
  </si>
  <si>
    <t>Interruptor</t>
  </si>
  <si>
    <t>1P2T</t>
  </si>
  <si>
    <t>https://uelectronics.com/producto/interruptor-un-polo-dos-tiros/</t>
  </si>
  <si>
    <t>Soldadura</t>
  </si>
  <si>
    <t>17 gramos, 60/40</t>
  </si>
  <si>
    <t>https://www.steren.com.mx/tubo-de-17-gramos-de-soldadura-con-aleacion-esta-o-plomo-60-40.html</t>
  </si>
  <si>
    <t>v.Protoboard</t>
  </si>
  <si>
    <t>Protoboard</t>
  </si>
  <si>
    <t>400 puntos</t>
  </si>
  <si>
    <t>https://uelectronics.com/producto/protoboard-400-pts/</t>
  </si>
  <si>
    <t>v.Impreso</t>
  </si>
  <si>
    <t>Base para CI</t>
  </si>
  <si>
    <t>8 pines</t>
  </si>
  <si>
    <t>https://uelectronics.com/producto/base-socket-8-pines-para-circuito-integrado/</t>
  </si>
  <si>
    <t xml:space="preserve">Header Macho </t>
  </si>
  <si>
    <t>2x3</t>
  </si>
  <si>
    <t>https://uelectronics.com/producto/tira-header-macho-doble-diferentes-pines-2-54mm/</t>
  </si>
  <si>
    <t>1x40</t>
  </si>
  <si>
    <t>https://uelectronics.com/producto/header-macho-tira-de-40-dupont-2-54mm-pin/</t>
  </si>
  <si>
    <t>Header Hembra</t>
  </si>
  <si>
    <t>2x4</t>
  </si>
  <si>
    <t>https://uelectronics.com/producto/tira-header-hembra-doble-diferentes-pines-2-54mm/</t>
  </si>
  <si>
    <t>Costo de envio</t>
  </si>
  <si>
    <t>Unit</t>
  </si>
  <si>
    <t>Total(v.Protoboard)***</t>
  </si>
  <si>
    <t>Steren(mayor a 500$)</t>
  </si>
  <si>
    <t>Gratis</t>
  </si>
  <si>
    <t>Total(v.Impreso)***</t>
  </si>
  <si>
    <t>Agregar costos de placa impresa</t>
  </si>
  <si>
    <t>Al costo total, agregar (se consigue en tlapalerías):</t>
  </si>
  <si>
    <t>*Tabla para determinar el valor de R5</t>
  </si>
  <si>
    <t>Vmax y Vmin deben de estar entre 0.5 y 4.5V</t>
  </si>
  <si>
    <t>Potencia nominal del dispositivo</t>
  </si>
  <si>
    <t>Vpico de salida debe ser mayor a 1</t>
  </si>
  <si>
    <t>***</t>
  </si>
  <si>
    <t>Gromet</t>
  </si>
  <si>
    <t>R5</t>
  </si>
  <si>
    <t>Vmax</t>
  </si>
  <si>
    <t>Bases de goma</t>
  </si>
  <si>
    <t>Voltaje pico de salida (maximo)</t>
  </si>
  <si>
    <t>Vmin</t>
  </si>
  <si>
    <t>Tornillos y tuercas</t>
  </si>
  <si>
    <t>Base para soldar</t>
  </si>
  <si>
    <t>Valores de ejemplo</t>
  </si>
  <si>
    <t>Potencia</t>
  </si>
  <si>
    <t>Notas adicionales sobre herramientas utilizadas</t>
  </si>
  <si>
    <t>**Para abrir el cargador USB, se recomienda utilizar un sargento. Con el sargento se presina en puntos débiles de la carcasa para abrirla</t>
  </si>
  <si>
    <t>*** Se requiere un taladro, brocas y limas para colocar los componentes sobre el gabinete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</si>
</sst>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</font>
    <font>
      <color theme="1"/>
      <name val="Calibri"/>
    </font>
    <font>
      <b/>
      <sz val="11.0"/>
      <color rgb="FFFA7D00"/>
      <name val="Calibri"/>
    </font>
    <font/>
    <font>
      <b/>
      <sz val="11.0"/>
      <color theme="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</fills>
  <borders count="8">
    <border/>
    <border>
      <left style="thin">
        <color rgb="FF7F7F7F"/>
      </lef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</border>
    <border>
      <left style="double">
        <color rgb="FF3F3F3F"/>
      </left>
      <top style="double">
        <color rgb="FF3F3F3F"/>
      </top>
      <bottom style="double">
        <color rgb="FF3F3F3F"/>
      </bottom>
    </border>
    <border>
      <top style="double">
        <color rgb="FF3F3F3F"/>
      </top>
      <bottom style="double">
        <color rgb="FF3F3F3F"/>
      </bottom>
    </border>
    <border>
      <right style="double">
        <color rgb="FF3F3F3F"/>
      </right>
      <top style="double">
        <color rgb="FF3F3F3F"/>
      </top>
      <bottom style="double">
        <color rgb="FF3F3F3F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0" fillId="0" fontId="0" numFmtId="0" xfId="0" applyFont="1"/>
    <xf borderId="0" fillId="0" fontId="1" numFmtId="0" xfId="0" applyFont="1"/>
    <xf borderId="0" fillId="0" fontId="0" numFmtId="0" xfId="0" applyAlignment="1" applyFont="1">
      <alignment horizontal="left" vertical="center"/>
    </xf>
    <xf borderId="0" fillId="0" fontId="0" numFmtId="0" xfId="0" applyAlignment="1" applyFont="1">
      <alignment vertical="center"/>
    </xf>
    <xf borderId="0" fillId="0" fontId="0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2" fontId="2" numFmtId="0" xfId="0" applyBorder="1" applyFont="1"/>
    <xf borderId="0" fillId="0" fontId="0" numFmtId="0" xfId="0" applyAlignment="1" applyFont="1">
      <alignment horizontal="right"/>
    </xf>
    <xf borderId="4" fillId="0" fontId="0" numFmtId="0" xfId="0" applyAlignment="1" applyBorder="1" applyFont="1">
      <alignment horizontal="center"/>
    </xf>
    <xf borderId="5" fillId="3" fontId="4" numFmtId="0" xfId="0" applyAlignment="1" applyBorder="1" applyFill="1" applyFont="1">
      <alignment horizontal="center"/>
    </xf>
    <xf borderId="6" fillId="0" fontId="3" numFmtId="0" xfId="0" applyBorder="1" applyFont="1"/>
    <xf borderId="7" fillId="0" fontId="3" numFmtId="0" xfId="0" applyBorder="1" applyFont="1"/>
  </cellXfs>
  <cellStyles count="1">
    <cellStyle xfId="0" name="Normal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/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8.57"/>
    <col customWidth="1" min="3" max="3" width="19.43"/>
    <col customWidth="1" min="4" max="8" width="10.71"/>
    <col customWidth="1" min="9" max="10" width="11.86"/>
    <col customWidth="1" min="11" max="26" width="10.71"/>
  </cols>
  <sheetData>
    <row r="2">
      <c r="B2" s="1" t="s">
        <v>0</v>
      </c>
      <c r="H2" s="2"/>
      <c r="I2" s="2"/>
      <c r="J2" s="1" t="s">
        <v>1</v>
      </c>
      <c r="N2" s="2"/>
      <c r="O2" s="2"/>
    </row>
    <row r="4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>
      <c r="B5" s="3" t="s">
        <v>9</v>
      </c>
      <c r="C5" s="3" t="s">
        <v>10</v>
      </c>
      <c r="D5" s="3">
        <v>1.0</v>
      </c>
      <c r="E5" s="3">
        <v>47.0</v>
      </c>
      <c r="F5" s="3">
        <f t="shared" ref="F5:F7" si="1">D5*E5</f>
        <v>47</v>
      </c>
      <c r="G5" s="3" t="s">
        <v>11</v>
      </c>
    </row>
    <row r="6">
      <c r="B6" s="3" t="s">
        <v>12</v>
      </c>
      <c r="C6" s="3" t="s">
        <v>13</v>
      </c>
      <c r="D6" s="3">
        <v>1.0</v>
      </c>
      <c r="E6" s="3">
        <v>59.0</v>
      </c>
      <c r="F6" s="3">
        <f t="shared" si="1"/>
        <v>59</v>
      </c>
      <c r="G6" s="3" t="s">
        <v>14</v>
      </c>
    </row>
    <row r="7">
      <c r="B7" s="3" t="s">
        <v>15</v>
      </c>
      <c r="C7" s="3" t="s">
        <v>16</v>
      </c>
      <c r="D7" s="3">
        <v>1.0</v>
      </c>
      <c r="E7" s="3">
        <v>130.0</v>
      </c>
      <c r="F7" s="3">
        <f t="shared" si="1"/>
        <v>130</v>
      </c>
      <c r="G7" s="3" t="s">
        <v>17</v>
      </c>
    </row>
    <row r="9">
      <c r="B9" s="3" t="s">
        <v>18</v>
      </c>
      <c r="C9" s="3" t="s">
        <v>19</v>
      </c>
      <c r="D9" s="3">
        <v>1.0</v>
      </c>
      <c r="E9" s="3">
        <v>134.0</v>
      </c>
      <c r="F9" s="3">
        <f t="shared" ref="F9:F14" si="2">D9*E9</f>
        <v>134</v>
      </c>
      <c r="G9" s="3" t="s">
        <v>20</v>
      </c>
    </row>
    <row r="10">
      <c r="B10" s="3" t="s">
        <v>21</v>
      </c>
      <c r="C10" s="3" t="s">
        <v>22</v>
      </c>
      <c r="D10" s="3">
        <v>1.0</v>
      </c>
      <c r="E10" s="3">
        <v>64.0</v>
      </c>
      <c r="F10" s="3">
        <f t="shared" si="2"/>
        <v>64</v>
      </c>
      <c r="G10" s="3" t="s">
        <v>23</v>
      </c>
    </row>
    <row r="11">
      <c r="B11" s="3" t="s">
        <v>24</v>
      </c>
      <c r="D11" s="3">
        <v>1.0</v>
      </c>
      <c r="E11" s="3">
        <v>9.0</v>
      </c>
      <c r="F11" s="3">
        <f t="shared" si="2"/>
        <v>9</v>
      </c>
      <c r="G11" s="3" t="s">
        <v>25</v>
      </c>
    </row>
    <row r="12">
      <c r="B12" s="4" t="s">
        <v>26</v>
      </c>
      <c r="C12" s="3" t="s">
        <v>27</v>
      </c>
      <c r="D12" s="3">
        <v>1.0</v>
      </c>
      <c r="E12" s="3">
        <v>20.0</v>
      </c>
      <c r="F12" s="3">
        <f t="shared" si="2"/>
        <v>20</v>
      </c>
      <c r="G12" s="3" t="s">
        <v>28</v>
      </c>
    </row>
    <row r="13">
      <c r="C13" s="3" t="s">
        <v>29</v>
      </c>
      <c r="D13" s="3">
        <v>1.0</v>
      </c>
      <c r="E13" s="3">
        <v>20.0</v>
      </c>
      <c r="F13" s="3">
        <f t="shared" si="2"/>
        <v>20</v>
      </c>
      <c r="G13" s="3" t="s">
        <v>28</v>
      </c>
    </row>
    <row r="14">
      <c r="B14" s="3" t="s">
        <v>30</v>
      </c>
      <c r="C14" s="3" t="s">
        <v>31</v>
      </c>
      <c r="D14" s="3">
        <v>1.0</v>
      </c>
      <c r="E14" s="3">
        <v>179.0</v>
      </c>
      <c r="F14" s="3">
        <f t="shared" si="2"/>
        <v>179</v>
      </c>
      <c r="G14" s="3" t="s">
        <v>32</v>
      </c>
    </row>
    <row r="16">
      <c r="B16" s="3" t="s">
        <v>33</v>
      </c>
      <c r="C16" s="3" t="s">
        <v>34</v>
      </c>
      <c r="D16" s="3">
        <v>1.0</v>
      </c>
      <c r="E16" s="3">
        <v>3.0</v>
      </c>
      <c r="F16" s="3">
        <f t="shared" ref="F16:F17" si="3">D16*E16</f>
        <v>3</v>
      </c>
      <c r="G16" s="3" t="s">
        <v>35</v>
      </c>
    </row>
    <row r="17">
      <c r="B17" s="3" t="s">
        <v>36</v>
      </c>
      <c r="C17" s="3" t="s">
        <v>34</v>
      </c>
      <c r="D17" s="3">
        <v>1.0</v>
      </c>
      <c r="E17" s="3">
        <v>3.0</v>
      </c>
      <c r="F17" s="3">
        <f t="shared" si="3"/>
        <v>3</v>
      </c>
      <c r="G17" s="3" t="s">
        <v>37</v>
      </c>
    </row>
    <row r="19">
      <c r="A19" s="3" t="s">
        <v>38</v>
      </c>
      <c r="B19" s="3" t="s">
        <v>39</v>
      </c>
      <c r="D19" s="3">
        <v>1.0</v>
      </c>
      <c r="E19" s="3">
        <v>25.0</v>
      </c>
      <c r="F19" s="3">
        <f t="shared" ref="F19:F20" si="4">D19*E19</f>
        <v>25</v>
      </c>
      <c r="G19" s="3" t="s">
        <v>40</v>
      </c>
      <c r="N19" s="3" t="s">
        <v>41</v>
      </c>
    </row>
    <row r="20">
      <c r="B20" s="3" t="s">
        <v>42</v>
      </c>
      <c r="C20" s="3" t="s">
        <v>43</v>
      </c>
      <c r="D20" s="3">
        <v>1.0</v>
      </c>
      <c r="E20" s="3">
        <v>95.0</v>
      </c>
      <c r="F20" s="3">
        <f t="shared" si="4"/>
        <v>95</v>
      </c>
      <c r="G20" s="3" t="s">
        <v>44</v>
      </c>
    </row>
    <row r="21" ht="15.75" customHeight="1"/>
    <row r="22" ht="15.75" customHeight="1">
      <c r="B22" s="3" t="s">
        <v>45</v>
      </c>
      <c r="D22" s="3">
        <v>1.0</v>
      </c>
      <c r="E22" s="3">
        <v>29.0</v>
      </c>
      <c r="F22" s="3">
        <f t="shared" ref="F22:F24" si="5">D22*E22</f>
        <v>29</v>
      </c>
      <c r="G22" s="3" t="s">
        <v>46</v>
      </c>
    </row>
    <row r="23" ht="15.75" customHeight="1">
      <c r="B23" s="3" t="s">
        <v>47</v>
      </c>
      <c r="C23" s="3" t="s">
        <v>48</v>
      </c>
      <c r="D23" s="3">
        <v>1.0</v>
      </c>
      <c r="E23" s="3">
        <v>13.0</v>
      </c>
      <c r="F23" s="3">
        <f t="shared" si="5"/>
        <v>13</v>
      </c>
      <c r="G23" s="3" t="s">
        <v>49</v>
      </c>
    </row>
    <row r="24" ht="15.75" customHeight="1">
      <c r="B24" s="3" t="s">
        <v>50</v>
      </c>
      <c r="C24" s="3" t="s">
        <v>51</v>
      </c>
      <c r="D24" s="3">
        <v>1.0</v>
      </c>
      <c r="E24" s="2">
        <v>35.0</v>
      </c>
      <c r="F24" s="3">
        <f t="shared" si="5"/>
        <v>35</v>
      </c>
      <c r="G24" s="3" t="s">
        <v>52</v>
      </c>
    </row>
    <row r="25" ht="15.75" customHeight="1">
      <c r="E25" s="2"/>
    </row>
    <row r="26" ht="15.75" customHeight="1"/>
    <row r="27" ht="15.75" customHeight="1">
      <c r="B27" s="5" t="s">
        <v>53</v>
      </c>
      <c r="C27" s="3" t="s">
        <v>54</v>
      </c>
      <c r="D27" s="3">
        <v>6.0</v>
      </c>
      <c r="E27" s="3">
        <v>0.7</v>
      </c>
      <c r="F27" s="3">
        <f t="shared" ref="F27:F33" si="6">D27*E27</f>
        <v>4.2</v>
      </c>
      <c r="G27" s="3" t="s">
        <v>55</v>
      </c>
    </row>
    <row r="28" ht="15.75" customHeight="1">
      <c r="B28" s="5"/>
      <c r="C28" s="3" t="s">
        <v>56</v>
      </c>
      <c r="D28" s="3">
        <v>1.0</v>
      </c>
      <c r="E28" s="3">
        <v>0.7</v>
      </c>
      <c r="F28" s="3">
        <f t="shared" si="6"/>
        <v>0.7</v>
      </c>
      <c r="G28" s="3" t="s">
        <v>55</v>
      </c>
      <c r="N28" s="3" t="s">
        <v>57</v>
      </c>
    </row>
    <row r="29" ht="15.75" customHeight="1">
      <c r="C29" s="3" t="s">
        <v>58</v>
      </c>
      <c r="D29" s="3">
        <v>1.0</v>
      </c>
      <c r="E29" s="3">
        <v>0.7</v>
      </c>
      <c r="F29" s="3">
        <f t="shared" si="6"/>
        <v>0.7</v>
      </c>
      <c r="G29" s="3" t="s">
        <v>55</v>
      </c>
    </row>
    <row r="30" ht="15.75" customHeight="1">
      <c r="B30" s="3" t="s">
        <v>59</v>
      </c>
      <c r="C30" s="3" t="s">
        <v>60</v>
      </c>
      <c r="D30" s="3">
        <v>1.0</v>
      </c>
      <c r="E30" s="3">
        <v>2.0</v>
      </c>
      <c r="F30" s="3">
        <f t="shared" si="6"/>
        <v>2</v>
      </c>
      <c r="G30" s="3" t="s">
        <v>61</v>
      </c>
    </row>
    <row r="31" ht="15.75" customHeight="1">
      <c r="C31" s="3" t="s">
        <v>62</v>
      </c>
      <c r="D31" s="3">
        <v>2.0</v>
      </c>
      <c r="E31" s="3">
        <v>2.0</v>
      </c>
      <c r="F31" s="3">
        <f t="shared" si="6"/>
        <v>4</v>
      </c>
      <c r="G31" s="3" t="s">
        <v>63</v>
      </c>
    </row>
    <row r="32" ht="15.75" customHeight="1">
      <c r="C32" s="3" t="s">
        <v>64</v>
      </c>
      <c r="D32" s="3">
        <v>1.0</v>
      </c>
      <c r="E32" s="3">
        <v>2.0</v>
      </c>
      <c r="F32" s="3">
        <f t="shared" si="6"/>
        <v>2</v>
      </c>
      <c r="G32" s="3" t="s">
        <v>63</v>
      </c>
    </row>
    <row r="33" ht="15.75" customHeight="1">
      <c r="C33" s="3" t="s">
        <v>65</v>
      </c>
      <c r="D33" s="3">
        <v>2.0</v>
      </c>
      <c r="E33" s="3">
        <v>3.0</v>
      </c>
      <c r="F33" s="3">
        <f t="shared" si="6"/>
        <v>6</v>
      </c>
      <c r="G33" s="3" t="s">
        <v>63</v>
      </c>
    </row>
    <row r="34" ht="15.75" customHeight="1"/>
    <row r="35" ht="15.75" customHeight="1">
      <c r="B35" s="3" t="s">
        <v>66</v>
      </c>
      <c r="C35" s="3" t="s">
        <v>67</v>
      </c>
      <c r="D35" s="3">
        <v>1.0</v>
      </c>
      <c r="E35" s="3">
        <v>1.0</v>
      </c>
      <c r="F35" s="3">
        <f t="shared" ref="F35:F36" si="7">D35*E35</f>
        <v>1</v>
      </c>
      <c r="G35" s="3" t="s">
        <v>68</v>
      </c>
    </row>
    <row r="36" ht="15.75" customHeight="1">
      <c r="B36" s="3" t="s">
        <v>69</v>
      </c>
      <c r="C36" s="3" t="s">
        <v>70</v>
      </c>
      <c r="D36" s="3">
        <v>1.0</v>
      </c>
      <c r="E36" s="3">
        <v>4.0</v>
      </c>
      <c r="F36" s="3">
        <f t="shared" si="7"/>
        <v>4</v>
      </c>
      <c r="G36" s="3" t="s">
        <v>71</v>
      </c>
    </row>
    <row r="37" ht="15.75" customHeight="1"/>
    <row r="38" ht="15.75" customHeight="1">
      <c r="B38" s="3" t="s">
        <v>72</v>
      </c>
      <c r="C38" s="3" t="s">
        <v>73</v>
      </c>
      <c r="D38" s="3">
        <v>2.0</v>
      </c>
      <c r="E38" s="3">
        <v>39.0</v>
      </c>
      <c r="F38" s="3">
        <f>D38*E38</f>
        <v>78</v>
      </c>
      <c r="G38" s="3" t="s">
        <v>74</v>
      </c>
    </row>
    <row r="39" ht="15.75" customHeight="1"/>
    <row r="40" ht="15.75" customHeight="1"/>
    <row r="41" ht="15.75" customHeight="1">
      <c r="A41" s="3" t="s">
        <v>75</v>
      </c>
      <c r="B41" s="5" t="s">
        <v>76</v>
      </c>
      <c r="C41" s="3" t="s">
        <v>77</v>
      </c>
      <c r="D41" s="3">
        <v>1.0</v>
      </c>
      <c r="E41" s="3">
        <v>29.0</v>
      </c>
      <c r="F41" s="3">
        <f>D41*E41</f>
        <v>29</v>
      </c>
      <c r="G41" s="3" t="s">
        <v>78</v>
      </c>
    </row>
    <row r="42" ht="15.75" customHeight="1">
      <c r="B42" s="5"/>
    </row>
    <row r="43" ht="15.75" customHeight="1"/>
    <row r="44" ht="15.75" customHeight="1">
      <c r="A44" s="6" t="s">
        <v>79</v>
      </c>
      <c r="B44" s="5" t="s">
        <v>80</v>
      </c>
      <c r="C44" s="3" t="s">
        <v>81</v>
      </c>
      <c r="D44" s="3">
        <v>1.0</v>
      </c>
      <c r="E44" s="3">
        <v>5.0</v>
      </c>
      <c r="F44" s="3">
        <f t="shared" ref="F44:F47" si="8">D44*E44</f>
        <v>5</v>
      </c>
      <c r="G44" s="3" t="s">
        <v>82</v>
      </c>
    </row>
    <row r="45" ht="15.75" customHeight="1">
      <c r="B45" s="4" t="s">
        <v>83</v>
      </c>
      <c r="C45" s="3" t="s">
        <v>84</v>
      </c>
      <c r="D45" s="3">
        <v>1.0</v>
      </c>
      <c r="E45" s="3">
        <v>3.0</v>
      </c>
      <c r="F45" s="3">
        <f t="shared" si="8"/>
        <v>3</v>
      </c>
      <c r="G45" s="3" t="s">
        <v>85</v>
      </c>
    </row>
    <row r="46" ht="15.75" customHeight="1">
      <c r="C46" s="3" t="s">
        <v>86</v>
      </c>
      <c r="D46" s="3">
        <v>1.0</v>
      </c>
      <c r="E46" s="3">
        <v>4.0</v>
      </c>
      <c r="F46" s="3">
        <f t="shared" si="8"/>
        <v>4</v>
      </c>
      <c r="G46" s="3" t="s">
        <v>87</v>
      </c>
    </row>
    <row r="47" ht="15.75" customHeight="1">
      <c r="B47" s="3" t="s">
        <v>88</v>
      </c>
      <c r="C47" s="3" t="s">
        <v>89</v>
      </c>
      <c r="D47" s="3">
        <v>1.0</v>
      </c>
      <c r="E47" s="3">
        <v>5.0</v>
      </c>
      <c r="F47" s="3">
        <f t="shared" si="8"/>
        <v>5</v>
      </c>
      <c r="G47" s="3" t="s">
        <v>90</v>
      </c>
    </row>
    <row r="48" ht="15.75" customHeight="1"/>
    <row r="49" ht="15.75" customHeight="1">
      <c r="B49" s="5"/>
    </row>
    <row r="50" ht="15.75" customHeight="1">
      <c r="B50" s="3" t="s">
        <v>91</v>
      </c>
      <c r="C50" s="3" t="s">
        <v>92</v>
      </c>
      <c r="D50" s="3">
        <v>50.0</v>
      </c>
      <c r="G50" s="7" t="s">
        <v>93</v>
      </c>
      <c r="H50" s="8"/>
      <c r="I50" s="9">
        <f>SUM(F5:F38)+F41</f>
        <v>996.6</v>
      </c>
    </row>
    <row r="51" ht="15.75" customHeight="1">
      <c r="C51" s="3" t="s">
        <v>94</v>
      </c>
      <c r="D51" s="10" t="s">
        <v>95</v>
      </c>
      <c r="G51" s="7" t="s">
        <v>96</v>
      </c>
      <c r="H51" s="8"/>
      <c r="I51" s="9">
        <f>SUM(F5:F38)+SUM(F44:F47)</f>
        <v>984.6</v>
      </c>
      <c r="J51" s="11" t="s">
        <v>97</v>
      </c>
    </row>
    <row r="52" ht="15.75" customHeight="1">
      <c r="G52" s="1"/>
      <c r="H52" s="1"/>
    </row>
    <row r="53" ht="15.75" customHeight="1"/>
    <row r="54" ht="15.75" customHeight="1">
      <c r="B54" s="3" t="s">
        <v>98</v>
      </c>
      <c r="F54" s="1" t="s">
        <v>99</v>
      </c>
      <c r="K54" s="12" t="s">
        <v>100</v>
      </c>
      <c r="L54" s="13"/>
      <c r="M54" s="13"/>
      <c r="N54" s="14"/>
    </row>
    <row r="55" ht="15.75" customHeight="1">
      <c r="B55" s="3" t="s">
        <v>3</v>
      </c>
      <c r="C55" s="3" t="s">
        <v>5</v>
      </c>
      <c r="F55" s="1" t="s">
        <v>101</v>
      </c>
      <c r="I55" s="3">
        <v>45.0</v>
      </c>
      <c r="K55" s="12" t="s">
        <v>102</v>
      </c>
      <c r="L55" s="13"/>
      <c r="M55" s="13"/>
      <c r="N55" s="14"/>
    </row>
    <row r="56" ht="15.75" customHeight="1">
      <c r="A56" s="6" t="s">
        <v>103</v>
      </c>
      <c r="B56" s="3" t="s">
        <v>104</v>
      </c>
      <c r="C56" s="3">
        <v>2.0</v>
      </c>
      <c r="F56" s="1" t="s">
        <v>105</v>
      </c>
      <c r="I56" s="3">
        <v>1200.0</v>
      </c>
      <c r="K56" s="3" t="s">
        <v>106</v>
      </c>
      <c r="L56" s="3">
        <f>2.5+I57</f>
        <v>4.303957458</v>
      </c>
    </row>
    <row r="57" ht="15.75" customHeight="1">
      <c r="B57" s="3" t="s">
        <v>107</v>
      </c>
      <c r="C57" s="3">
        <v>4.0</v>
      </c>
      <c r="F57" s="1" t="s">
        <v>108</v>
      </c>
      <c r="I57" s="3">
        <f>(I55*SQRT(2)/127)*1/2000*I56*6</f>
        <v>1.803957458</v>
      </c>
      <c r="K57" s="3" t="s">
        <v>109</v>
      </c>
      <c r="L57" s="3">
        <f>2.5-I57</f>
        <v>0.6960425425</v>
      </c>
    </row>
    <row r="58" ht="15.75" customHeight="1">
      <c r="B58" s="3" t="s">
        <v>110</v>
      </c>
      <c r="C58" s="3">
        <v>5.0</v>
      </c>
    </row>
    <row r="59" ht="15.75" customHeight="1">
      <c r="B59" s="3" t="s">
        <v>111</v>
      </c>
      <c r="C59" s="3">
        <v>1.0</v>
      </c>
    </row>
    <row r="60" ht="15.75" customHeight="1">
      <c r="G60" s="1" t="s">
        <v>112</v>
      </c>
    </row>
    <row r="61" ht="15.75" customHeight="1">
      <c r="G61" s="3" t="s">
        <v>113</v>
      </c>
      <c r="H61" s="3">
        <v>45.0</v>
      </c>
      <c r="I61" s="3">
        <v>65.0</v>
      </c>
      <c r="J61" s="3">
        <v>100.0</v>
      </c>
      <c r="K61" s="3">
        <v>150.0</v>
      </c>
    </row>
    <row r="62" ht="15.75" customHeight="1">
      <c r="G62" s="3" t="s">
        <v>105</v>
      </c>
      <c r="H62" s="3">
        <v>1200.0</v>
      </c>
      <c r="I62" s="3">
        <v>680.0</v>
      </c>
      <c r="J62" s="3">
        <v>470.0</v>
      </c>
      <c r="K62" s="3">
        <v>330.0</v>
      </c>
    </row>
    <row r="63" ht="15.75" customHeight="1"/>
    <row r="64" ht="15.75" customHeight="1"/>
    <row r="65" ht="15.75" customHeight="1">
      <c r="B65" s="3" t="s">
        <v>114</v>
      </c>
    </row>
    <row r="66" ht="15.75" customHeight="1">
      <c r="B66" s="3" t="s">
        <v>115</v>
      </c>
    </row>
    <row r="67" ht="15.75" customHeight="1">
      <c r="B67" s="3" t="s">
        <v>116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B2:G2"/>
    <mergeCell ref="J2:M2"/>
    <mergeCell ref="B12:B13"/>
    <mergeCell ref="A44:A47"/>
    <mergeCell ref="B45:B46"/>
    <mergeCell ref="G50:H50"/>
    <mergeCell ref="J51:L51"/>
    <mergeCell ref="F57:H57"/>
    <mergeCell ref="G60:K60"/>
    <mergeCell ref="G51:H51"/>
    <mergeCell ref="F54:I54"/>
    <mergeCell ref="K54:N54"/>
    <mergeCell ref="F55:H55"/>
    <mergeCell ref="K55:N55"/>
    <mergeCell ref="A56:A59"/>
    <mergeCell ref="F56:H56"/>
  </mergeCells>
  <conditionalFormatting sqref="L56:L57">
    <cfRule type="cellIs" dxfId="0" priority="1" operator="between">
      <formula>0.5</formula>
      <formula>4.5</formula>
    </cfRule>
  </conditionalFormatting>
  <conditionalFormatting sqref="L56:L57">
    <cfRule type="cellIs" dxfId="1" priority="2" operator="greaterThan">
      <formula>4.5</formula>
    </cfRule>
  </conditionalFormatting>
  <conditionalFormatting sqref="L56:L57">
    <cfRule type="cellIs" dxfId="1" priority="3" operator="lessThan">
      <formula>0.5</formula>
    </cfRule>
  </conditionalFormatting>
  <conditionalFormatting sqref="I57">
    <cfRule type="cellIs" dxfId="2" priority="4" operator="lessThan">
      <formula>1</formula>
    </cfRule>
  </conditionalFormatting>
  <conditionalFormatting sqref="I57">
    <cfRule type="cellIs" dxfId="3" priority="5" operator="greaterThan">
      <formula>2</formula>
    </cfRule>
  </conditionalFormatting>
  <conditionalFormatting sqref="I57">
    <cfRule type="cellIs" dxfId="0" priority="6" operator="lessThan">
      <formula>2</formula>
    </cfRule>
  </conditionalFormatting>
  <conditionalFormatting sqref="L57">
    <cfRule type="cellIs" dxfId="2" priority="7" operator="greaterThan">
      <formula>1.5</formula>
    </cfRule>
  </conditionalFormatting>
  <conditionalFormatting sqref="L56">
    <cfRule type="cellIs" dxfId="2" priority="8" operator="lessThan">
      <formula>3.5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2021-11-01T18:11:41Z</dcterms:created>
  <dc:creator>Fernando Daniel Ramirez</dc:creator>
</cp:coreProperties>
</file>