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ml.chartshapes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ml.chartshapes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.xml" ContentType="application/vnd.openxmlformats-officedocument.themeOverrid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8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ЭтаКнига"/>
  <mc:AlternateContent xmlns:mc="http://schemas.openxmlformats.org/markup-compatibility/2006">
    <mc:Choice Requires="x15">
      <x15ac:absPath xmlns:x15ac="http://schemas.microsoft.com/office/spreadsheetml/2010/11/ac" url="D:\PyCharmProjects\pythonProject\"/>
    </mc:Choice>
  </mc:AlternateContent>
  <xr:revisionPtr revIDLastSave="0" documentId="8_{77720040-B7F9-4773-9D49-5D27D764CB25}" xr6:coauthVersionLast="46" xr6:coauthVersionMax="46" xr10:uidLastSave="{00000000-0000-0000-0000-000000000000}"/>
  <bookViews>
    <workbookView xWindow="28680" yWindow="-120" windowWidth="29040" windowHeight="15990" xr2:uid="{00000000-000D-0000-FFFF-FFFF00000000}"/>
  </bookViews>
  <sheets>
    <sheet name="ALL" sheetId="1" r:id="rId1"/>
    <sheet name="FLUID" sheetId="2" r:id="rId2"/>
    <sheet name="SOLIDDIFER" sheetId="5" r:id="rId3"/>
    <sheet name="EVALUATION" sheetId="6" r:id="rId4"/>
    <sheet name="Graph" sheetId="9" r:id="rId5"/>
    <sheet name="data" sheetId="4" r:id="rId6"/>
  </sheets>
  <definedNames>
    <definedName name="H.Ar" localSheetId="0">ALL!$F$19:$AA$19</definedName>
    <definedName name="H.Ar" localSheetId="1">FLUID!$F$17:$X$17</definedName>
    <definedName name="H.Ar" localSheetId="2">SOLIDDIFER!$F$16:$AA$16</definedName>
    <definedName name="H.Ga" localSheetId="0">ALL!$F$20:$AA$20</definedName>
    <definedName name="H.Ga" localSheetId="1">FLUID!$F$18:$X$18</definedName>
    <definedName name="H.Ga" localSheetId="2">SOLIDDIFER!$F$17:$AA$17</definedName>
    <definedName name="H.Ge" localSheetId="0">ALL!$F$21:$AA$21</definedName>
    <definedName name="H.Ge" localSheetId="1">FLUID!$F$19:$X$19</definedName>
    <definedName name="H.Ge" localSheetId="2">SOLIDDIFER!$F$18:$AA$18</definedName>
    <definedName name="H.Se" localSheetId="0">ALL!$F$22:$AA$22</definedName>
    <definedName name="H.Se" localSheetId="1">FLUID!$F$20:$X$20</definedName>
    <definedName name="H.Se" localSheetId="2">SOLIDDIFER!$F$19:$AA$19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5" l="1"/>
  <c r="C43" i="5"/>
  <c r="B43" i="5"/>
  <c r="A43" i="5"/>
  <c r="D42" i="2"/>
  <c r="C42" i="2"/>
  <c r="B42" i="2"/>
  <c r="A42" i="2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W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B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35" i="6"/>
  <c r="T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B2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A5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A6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A7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A8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A9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A10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A22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B3" i="6"/>
  <c r="A3" i="6"/>
  <c r="A23" i="1" l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B22" i="1"/>
  <c r="C22" i="1"/>
  <c r="D22" i="1"/>
  <c r="A38" i="2"/>
  <c r="B38" i="2"/>
  <c r="C38" i="2"/>
  <c r="D38" i="2"/>
  <c r="A38" i="5"/>
  <c r="A38" i="1"/>
  <c r="E36" i="2"/>
  <c r="E114" i="5"/>
  <c r="E80" i="5"/>
  <c r="E46" i="5"/>
  <c r="E36" i="5"/>
  <c r="F2" i="5"/>
  <c r="E113" i="2"/>
  <c r="E79" i="2"/>
  <c r="E45" i="2"/>
  <c r="E2" i="2"/>
  <c r="E38" i="2" l="1"/>
  <c r="F35" i="2"/>
  <c r="F35" i="5" l="1"/>
  <c r="F34" i="5"/>
  <c r="E35" i="5"/>
  <c r="E34" i="5"/>
  <c r="F35" i="1"/>
  <c r="F34" i="1"/>
  <c r="F34" i="2"/>
  <c r="F120" i="2"/>
  <c r="F121" i="2" s="1"/>
  <c r="E35" i="2"/>
  <c r="E34" i="2"/>
  <c r="F123" i="1"/>
  <c r="F122" i="1"/>
  <c r="E35" i="1"/>
  <c r="E34" i="1"/>
  <c r="A22" i="1" l="1"/>
  <c r="A66" i="1" s="1"/>
  <c r="B66" i="1"/>
  <c r="C66" i="1"/>
  <c r="D66" i="1"/>
  <c r="A67" i="1"/>
  <c r="B67" i="1"/>
  <c r="C67" i="1"/>
  <c r="D67" i="1"/>
  <c r="A68" i="1"/>
  <c r="B68" i="1"/>
  <c r="C68" i="1"/>
  <c r="D68" i="1"/>
  <c r="B21" i="1"/>
  <c r="B65" i="1" s="1"/>
  <c r="C21" i="1"/>
  <c r="C65" i="1" s="1"/>
  <c r="D21" i="1"/>
  <c r="D65" i="1" s="1"/>
  <c r="L67" i="1" l="1"/>
  <c r="H86" i="6" s="1"/>
  <c r="T67" i="1"/>
  <c r="P86" i="6" s="1"/>
  <c r="R67" i="1"/>
  <c r="N86" i="6" s="1"/>
  <c r="M67" i="1"/>
  <c r="I86" i="6" s="1"/>
  <c r="U67" i="1"/>
  <c r="Q86" i="6" s="1"/>
  <c r="J67" i="1"/>
  <c r="F86" i="6" s="1"/>
  <c r="F67" i="1"/>
  <c r="B86" i="6" s="1"/>
  <c r="N67" i="1"/>
  <c r="J86" i="6" s="1"/>
  <c r="V67" i="1"/>
  <c r="R86" i="6" s="1"/>
  <c r="G67" i="1"/>
  <c r="C86" i="6" s="1"/>
  <c r="O67" i="1"/>
  <c r="K86" i="6" s="1"/>
  <c r="W67" i="1"/>
  <c r="S86" i="6" s="1"/>
  <c r="H67" i="1"/>
  <c r="D86" i="6" s="1"/>
  <c r="P67" i="1"/>
  <c r="L86" i="6" s="1"/>
  <c r="X67" i="1"/>
  <c r="T86" i="6" s="1"/>
  <c r="I67" i="1"/>
  <c r="E86" i="6" s="1"/>
  <c r="Q67" i="1"/>
  <c r="M86" i="6" s="1"/>
  <c r="Y67" i="1"/>
  <c r="U86" i="6" s="1"/>
  <c r="K67" i="1"/>
  <c r="G86" i="6" s="1"/>
  <c r="S67" i="1"/>
  <c r="O86" i="6" s="1"/>
  <c r="AA67" i="1"/>
  <c r="W86" i="6" s="1"/>
  <c r="Z67" i="1"/>
  <c r="V86" i="6" s="1"/>
  <c r="F68" i="1"/>
  <c r="B87" i="6" s="1"/>
  <c r="N68" i="1"/>
  <c r="J87" i="6" s="1"/>
  <c r="V68" i="1"/>
  <c r="R87" i="6" s="1"/>
  <c r="T68" i="1"/>
  <c r="P87" i="6" s="1"/>
  <c r="G68" i="1"/>
  <c r="C87" i="6" s="1"/>
  <c r="O68" i="1"/>
  <c r="K87" i="6" s="1"/>
  <c r="W68" i="1"/>
  <c r="S87" i="6" s="1"/>
  <c r="H68" i="1"/>
  <c r="D87" i="6" s="1"/>
  <c r="P68" i="1"/>
  <c r="L87" i="6" s="1"/>
  <c r="X68" i="1"/>
  <c r="T87" i="6" s="1"/>
  <c r="I68" i="1"/>
  <c r="E87" i="6" s="1"/>
  <c r="Q68" i="1"/>
  <c r="M87" i="6" s="1"/>
  <c r="Y68" i="1"/>
  <c r="U87" i="6" s="1"/>
  <c r="J68" i="1"/>
  <c r="F87" i="6" s="1"/>
  <c r="R68" i="1"/>
  <c r="N87" i="6" s="1"/>
  <c r="Z68" i="1"/>
  <c r="V87" i="6" s="1"/>
  <c r="K68" i="1"/>
  <c r="G87" i="6" s="1"/>
  <c r="S68" i="1"/>
  <c r="O87" i="6" s="1"/>
  <c r="AA68" i="1"/>
  <c r="W87" i="6" s="1"/>
  <c r="L68" i="1"/>
  <c r="H87" i="6" s="1"/>
  <c r="M68" i="1"/>
  <c r="I87" i="6" s="1"/>
  <c r="U68" i="1"/>
  <c r="Q87" i="6" s="1"/>
  <c r="L66" i="1"/>
  <c r="H85" i="6" s="1"/>
  <c r="T66" i="1"/>
  <c r="P85" i="6" s="1"/>
  <c r="M66" i="1"/>
  <c r="I85" i="6" s="1"/>
  <c r="U66" i="1"/>
  <c r="Q85" i="6" s="1"/>
  <c r="F66" i="1"/>
  <c r="B85" i="6" s="1"/>
  <c r="N66" i="1"/>
  <c r="J85" i="6" s="1"/>
  <c r="V66" i="1"/>
  <c r="R85" i="6" s="1"/>
  <c r="K66" i="1"/>
  <c r="G85" i="6" s="1"/>
  <c r="G66" i="1"/>
  <c r="C85" i="6" s="1"/>
  <c r="O66" i="1"/>
  <c r="K85" i="6" s="1"/>
  <c r="W66" i="1"/>
  <c r="S85" i="6" s="1"/>
  <c r="H66" i="1"/>
  <c r="D85" i="6" s="1"/>
  <c r="P66" i="1"/>
  <c r="L85" i="6" s="1"/>
  <c r="X66" i="1"/>
  <c r="T85" i="6" s="1"/>
  <c r="S66" i="1"/>
  <c r="O85" i="6" s="1"/>
  <c r="I66" i="1"/>
  <c r="E85" i="6" s="1"/>
  <c r="Q66" i="1"/>
  <c r="M85" i="6" s="1"/>
  <c r="Y66" i="1"/>
  <c r="U85" i="6" s="1"/>
  <c r="J66" i="1"/>
  <c r="F85" i="6" s="1"/>
  <c r="R66" i="1"/>
  <c r="N85" i="6" s="1"/>
  <c r="Z66" i="1"/>
  <c r="V85" i="6" s="1"/>
  <c r="AA66" i="1"/>
  <c r="W85" i="6" s="1"/>
  <c r="I1" i="5"/>
  <c r="I1" i="2"/>
  <c r="F128" i="5" l="1"/>
  <c r="F129" i="5" s="1"/>
  <c r="E128" i="5"/>
  <c r="E129" i="5" s="1"/>
  <c r="D128" i="5"/>
  <c r="D129" i="5" s="1"/>
  <c r="C128" i="5"/>
  <c r="C129" i="5" s="1"/>
  <c r="AA115" i="5"/>
  <c r="Z115" i="5"/>
  <c r="Y115" i="5"/>
  <c r="X115" i="5"/>
  <c r="W115" i="5"/>
  <c r="V115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77" i="5"/>
  <c r="E111" i="5" s="1"/>
  <c r="E76" i="5"/>
  <c r="E110" i="5" s="1"/>
  <c r="E75" i="5"/>
  <c r="E109" i="5" s="1"/>
  <c r="E74" i="5"/>
  <c r="E108" i="5" s="1"/>
  <c r="E73" i="5"/>
  <c r="E107" i="5" s="1"/>
  <c r="E72" i="5"/>
  <c r="E106" i="5" s="1"/>
  <c r="E71" i="5"/>
  <c r="E105" i="5" s="1"/>
  <c r="E70" i="5"/>
  <c r="E104" i="5" s="1"/>
  <c r="E69" i="5"/>
  <c r="E103" i="5" s="1"/>
  <c r="E68" i="5"/>
  <c r="E102" i="5" s="1"/>
  <c r="E67" i="5"/>
  <c r="E101" i="5" s="1"/>
  <c r="E66" i="5"/>
  <c r="E100" i="5" s="1"/>
  <c r="E65" i="5"/>
  <c r="E99" i="5" s="1"/>
  <c r="E64" i="5"/>
  <c r="E98" i="5" s="1"/>
  <c r="E63" i="5"/>
  <c r="E97" i="5" s="1"/>
  <c r="E62" i="5"/>
  <c r="E96" i="5" s="1"/>
  <c r="E61" i="5"/>
  <c r="E95" i="5" s="1"/>
  <c r="E60" i="5"/>
  <c r="E94" i="5" s="1"/>
  <c r="E59" i="5"/>
  <c r="E93" i="5" s="1"/>
  <c r="E58" i="5"/>
  <c r="E92" i="5" s="1"/>
  <c r="E57" i="5"/>
  <c r="E91" i="5" s="1"/>
  <c r="E56" i="5"/>
  <c r="E90" i="5" s="1"/>
  <c r="E55" i="5"/>
  <c r="E89" i="5" s="1"/>
  <c r="E54" i="5"/>
  <c r="E88" i="5" s="1"/>
  <c r="E53" i="5"/>
  <c r="E87" i="5" s="1"/>
  <c r="E52" i="5"/>
  <c r="E86" i="5" s="1"/>
  <c r="E51" i="5"/>
  <c r="E85" i="5" s="1"/>
  <c r="E50" i="5"/>
  <c r="E84" i="5" s="1"/>
  <c r="E49" i="5"/>
  <c r="E83" i="5" s="1"/>
  <c r="E48" i="5"/>
  <c r="E82" i="5" s="1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E81" i="5" s="1"/>
  <c r="D38" i="5"/>
  <c r="C38" i="5"/>
  <c r="B38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D33" i="5"/>
  <c r="D77" i="5" s="1"/>
  <c r="D111" i="5" s="1"/>
  <c r="C33" i="5"/>
  <c r="C77" i="5" s="1"/>
  <c r="C111" i="5" s="1"/>
  <c r="B33" i="5"/>
  <c r="B77" i="5" s="1"/>
  <c r="B111" i="5" s="1"/>
  <c r="A33" i="5"/>
  <c r="A77" i="5" s="1"/>
  <c r="A111" i="5" s="1"/>
  <c r="D32" i="5"/>
  <c r="D76" i="5" s="1"/>
  <c r="D110" i="5" s="1"/>
  <c r="C32" i="5"/>
  <c r="C76" i="5" s="1"/>
  <c r="C110" i="5" s="1"/>
  <c r="B32" i="5"/>
  <c r="B76" i="5" s="1"/>
  <c r="B110" i="5" s="1"/>
  <c r="A32" i="5"/>
  <c r="A76" i="5" s="1"/>
  <c r="D31" i="5"/>
  <c r="D75" i="5" s="1"/>
  <c r="D109" i="5" s="1"/>
  <c r="C31" i="5"/>
  <c r="C75" i="5" s="1"/>
  <c r="C109" i="5" s="1"/>
  <c r="B31" i="5"/>
  <c r="B75" i="5" s="1"/>
  <c r="B109" i="5" s="1"/>
  <c r="A31" i="5"/>
  <c r="A75" i="5" s="1"/>
  <c r="D30" i="5"/>
  <c r="D74" i="5" s="1"/>
  <c r="D108" i="5" s="1"/>
  <c r="C30" i="5"/>
  <c r="C74" i="5" s="1"/>
  <c r="C108" i="5" s="1"/>
  <c r="B30" i="5"/>
  <c r="B74" i="5" s="1"/>
  <c r="B108" i="5" s="1"/>
  <c r="A30" i="5"/>
  <c r="A74" i="5" s="1"/>
  <c r="D29" i="5"/>
  <c r="D73" i="5" s="1"/>
  <c r="D107" i="5" s="1"/>
  <c r="C29" i="5"/>
  <c r="C73" i="5" s="1"/>
  <c r="C107" i="5" s="1"/>
  <c r="B29" i="5"/>
  <c r="B73" i="5" s="1"/>
  <c r="B107" i="5" s="1"/>
  <c r="A29" i="5"/>
  <c r="A73" i="5" s="1"/>
  <c r="D28" i="5"/>
  <c r="D72" i="5" s="1"/>
  <c r="C28" i="5"/>
  <c r="C72" i="5" s="1"/>
  <c r="C106" i="5" s="1"/>
  <c r="B28" i="5"/>
  <c r="B72" i="5" s="1"/>
  <c r="B106" i="5" s="1"/>
  <c r="A28" i="5"/>
  <c r="A72" i="5" s="1"/>
  <c r="D27" i="5"/>
  <c r="D71" i="5" s="1"/>
  <c r="D105" i="5" s="1"/>
  <c r="C27" i="5"/>
  <c r="C71" i="5" s="1"/>
  <c r="C105" i="5" s="1"/>
  <c r="B27" i="5"/>
  <c r="B71" i="5" s="1"/>
  <c r="A27" i="5"/>
  <c r="A71" i="5" s="1"/>
  <c r="D26" i="5"/>
  <c r="D70" i="5" s="1"/>
  <c r="D104" i="5" s="1"/>
  <c r="C26" i="5"/>
  <c r="C70" i="5" s="1"/>
  <c r="C104" i="5" s="1"/>
  <c r="B26" i="5"/>
  <c r="B70" i="5" s="1"/>
  <c r="B104" i="5" s="1"/>
  <c r="A26" i="5"/>
  <c r="A70" i="5" s="1"/>
  <c r="D25" i="5"/>
  <c r="D69" i="5" s="1"/>
  <c r="D103" i="5" s="1"/>
  <c r="C25" i="5"/>
  <c r="C69" i="5" s="1"/>
  <c r="C103" i="5" s="1"/>
  <c r="B25" i="5"/>
  <c r="B69" i="5" s="1"/>
  <c r="A25" i="5"/>
  <c r="A69" i="5" s="1"/>
  <c r="D24" i="5"/>
  <c r="D68" i="5" s="1"/>
  <c r="D102" i="5" s="1"/>
  <c r="C24" i="5"/>
  <c r="C68" i="5" s="1"/>
  <c r="C102" i="5" s="1"/>
  <c r="B24" i="5"/>
  <c r="B68" i="5" s="1"/>
  <c r="A24" i="5"/>
  <c r="A68" i="5" s="1"/>
  <c r="D23" i="5"/>
  <c r="D67" i="5" s="1"/>
  <c r="D101" i="5" s="1"/>
  <c r="C23" i="5"/>
  <c r="C67" i="5" s="1"/>
  <c r="C101" i="5" s="1"/>
  <c r="B23" i="5"/>
  <c r="B67" i="5" s="1"/>
  <c r="A23" i="5"/>
  <c r="A67" i="5" s="1"/>
  <c r="D22" i="5"/>
  <c r="D66" i="5" s="1"/>
  <c r="C22" i="5"/>
  <c r="C66" i="5" s="1"/>
  <c r="C100" i="5" s="1"/>
  <c r="B22" i="5"/>
  <c r="B66" i="5" s="1"/>
  <c r="B100" i="5" s="1"/>
  <c r="A22" i="5"/>
  <c r="A66" i="5" s="1"/>
  <c r="D21" i="5"/>
  <c r="D65" i="5" s="1"/>
  <c r="D99" i="5" s="1"/>
  <c r="C21" i="5"/>
  <c r="C65" i="5" s="1"/>
  <c r="C99" i="5" s="1"/>
  <c r="B21" i="5"/>
  <c r="B65" i="5" s="1"/>
  <c r="B99" i="5" s="1"/>
  <c r="A21" i="5"/>
  <c r="A65" i="5" s="1"/>
  <c r="D20" i="5"/>
  <c r="D64" i="5" s="1"/>
  <c r="C20" i="5"/>
  <c r="C64" i="5" s="1"/>
  <c r="C98" i="5" s="1"/>
  <c r="B20" i="5"/>
  <c r="B64" i="5" s="1"/>
  <c r="B98" i="5" s="1"/>
  <c r="A20" i="5"/>
  <c r="A64" i="5" s="1"/>
  <c r="D19" i="5"/>
  <c r="D63" i="5" s="1"/>
  <c r="D97" i="5" s="1"/>
  <c r="C19" i="5"/>
  <c r="C63" i="5" s="1"/>
  <c r="C97" i="5" s="1"/>
  <c r="B19" i="5"/>
  <c r="B63" i="5" s="1"/>
  <c r="B97" i="5" s="1"/>
  <c r="A19" i="5"/>
  <c r="A63" i="5" s="1"/>
  <c r="D18" i="5"/>
  <c r="D62" i="5" s="1"/>
  <c r="D96" i="5" s="1"/>
  <c r="C18" i="5"/>
  <c r="C62" i="5" s="1"/>
  <c r="C96" i="5" s="1"/>
  <c r="B18" i="5"/>
  <c r="B62" i="5" s="1"/>
  <c r="B96" i="5" s="1"/>
  <c r="A18" i="5"/>
  <c r="A62" i="5" s="1"/>
  <c r="D17" i="5"/>
  <c r="D61" i="5" s="1"/>
  <c r="D95" i="5" s="1"/>
  <c r="C17" i="5"/>
  <c r="C61" i="5" s="1"/>
  <c r="C95" i="5" s="1"/>
  <c r="B17" i="5"/>
  <c r="B61" i="5" s="1"/>
  <c r="B95" i="5" s="1"/>
  <c r="A17" i="5"/>
  <c r="A61" i="5" s="1"/>
  <c r="D16" i="5"/>
  <c r="D60" i="5" s="1"/>
  <c r="D94" i="5" s="1"/>
  <c r="C16" i="5"/>
  <c r="C60" i="5" s="1"/>
  <c r="C94" i="5" s="1"/>
  <c r="B16" i="5"/>
  <c r="B60" i="5" s="1"/>
  <c r="A16" i="5"/>
  <c r="A60" i="5" s="1"/>
  <c r="D15" i="5"/>
  <c r="D59" i="5" s="1"/>
  <c r="D93" i="5" s="1"/>
  <c r="C15" i="5"/>
  <c r="C59" i="5" s="1"/>
  <c r="C93" i="5" s="1"/>
  <c r="B15" i="5"/>
  <c r="B59" i="5" s="1"/>
  <c r="B93" i="5" s="1"/>
  <c r="A15" i="5"/>
  <c r="A59" i="5" s="1"/>
  <c r="D14" i="5"/>
  <c r="D58" i="5" s="1"/>
  <c r="D92" i="5" s="1"/>
  <c r="C14" i="5"/>
  <c r="C58" i="5" s="1"/>
  <c r="C92" i="5" s="1"/>
  <c r="B14" i="5"/>
  <c r="B58" i="5" s="1"/>
  <c r="B92" i="5" s="1"/>
  <c r="A14" i="5"/>
  <c r="A58" i="5" s="1"/>
  <c r="D13" i="5"/>
  <c r="D57" i="5" s="1"/>
  <c r="D91" i="5" s="1"/>
  <c r="C13" i="5"/>
  <c r="C57" i="5" s="1"/>
  <c r="C91" i="5" s="1"/>
  <c r="B13" i="5"/>
  <c r="B57" i="5" s="1"/>
  <c r="B91" i="5" s="1"/>
  <c r="A13" i="5"/>
  <c r="A57" i="5" s="1"/>
  <c r="D12" i="5"/>
  <c r="D56" i="5" s="1"/>
  <c r="D90" i="5" s="1"/>
  <c r="C12" i="5"/>
  <c r="C56" i="5" s="1"/>
  <c r="C90" i="5" s="1"/>
  <c r="B12" i="5"/>
  <c r="B56" i="5" s="1"/>
  <c r="B90" i="5" s="1"/>
  <c r="A12" i="5"/>
  <c r="A56" i="5" s="1"/>
  <c r="D11" i="5"/>
  <c r="D55" i="5" s="1"/>
  <c r="D89" i="5" s="1"/>
  <c r="C11" i="5"/>
  <c r="C55" i="5" s="1"/>
  <c r="C89" i="5" s="1"/>
  <c r="B11" i="5"/>
  <c r="B55" i="5" s="1"/>
  <c r="B89" i="5" s="1"/>
  <c r="A11" i="5"/>
  <c r="A55" i="5" s="1"/>
  <c r="D10" i="5"/>
  <c r="D54" i="5" s="1"/>
  <c r="D88" i="5" s="1"/>
  <c r="C10" i="5"/>
  <c r="C54" i="5" s="1"/>
  <c r="C88" i="5" s="1"/>
  <c r="B10" i="5"/>
  <c r="B54" i="5" s="1"/>
  <c r="B88" i="5" s="1"/>
  <c r="A10" i="5"/>
  <c r="A54" i="5" s="1"/>
  <c r="D9" i="5"/>
  <c r="D53" i="5" s="1"/>
  <c r="D87" i="5" s="1"/>
  <c r="C9" i="5"/>
  <c r="C53" i="5" s="1"/>
  <c r="C87" i="5" s="1"/>
  <c r="B9" i="5"/>
  <c r="B53" i="5" s="1"/>
  <c r="B87" i="5" s="1"/>
  <c r="A9" i="5"/>
  <c r="A53" i="5" s="1"/>
  <c r="D8" i="5"/>
  <c r="D52" i="5" s="1"/>
  <c r="D86" i="5" s="1"/>
  <c r="C8" i="5"/>
  <c r="C52" i="5" s="1"/>
  <c r="C86" i="5" s="1"/>
  <c r="B8" i="5"/>
  <c r="B52" i="5" s="1"/>
  <c r="B86" i="5" s="1"/>
  <c r="A8" i="5"/>
  <c r="A52" i="5" s="1"/>
  <c r="D7" i="5"/>
  <c r="D51" i="5" s="1"/>
  <c r="D85" i="5" s="1"/>
  <c r="C7" i="5"/>
  <c r="C51" i="5" s="1"/>
  <c r="C85" i="5" s="1"/>
  <c r="B7" i="5"/>
  <c r="B51" i="5" s="1"/>
  <c r="B85" i="5" s="1"/>
  <c r="A7" i="5"/>
  <c r="A51" i="5" s="1"/>
  <c r="D6" i="5"/>
  <c r="D50" i="5" s="1"/>
  <c r="D84" i="5" s="1"/>
  <c r="C6" i="5"/>
  <c r="C50" i="5" s="1"/>
  <c r="C84" i="5" s="1"/>
  <c r="B6" i="5"/>
  <c r="B50" i="5" s="1"/>
  <c r="B84" i="5" s="1"/>
  <c r="A6" i="5"/>
  <c r="A50" i="5" s="1"/>
  <c r="D5" i="5"/>
  <c r="D49" i="5" s="1"/>
  <c r="D83" i="5" s="1"/>
  <c r="C5" i="5"/>
  <c r="C49" i="5" s="1"/>
  <c r="C83" i="5" s="1"/>
  <c r="B5" i="5"/>
  <c r="B49" i="5" s="1"/>
  <c r="B83" i="5" s="1"/>
  <c r="A5" i="5"/>
  <c r="A49" i="5" s="1"/>
  <c r="D4" i="5"/>
  <c r="D48" i="5" s="1"/>
  <c r="D82" i="5" s="1"/>
  <c r="C4" i="5"/>
  <c r="C48" i="5" s="1"/>
  <c r="C82" i="5" s="1"/>
  <c r="B4" i="5"/>
  <c r="B48" i="5" s="1"/>
  <c r="B82" i="5" s="1"/>
  <c r="A4" i="5"/>
  <c r="A48" i="5" s="1"/>
  <c r="E47" i="1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F114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F80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F46" i="2"/>
  <c r="E73" i="2"/>
  <c r="E107" i="2" s="1"/>
  <c r="E74" i="2"/>
  <c r="E108" i="2" s="1"/>
  <c r="E75" i="2"/>
  <c r="E109" i="2" s="1"/>
  <c r="E76" i="2"/>
  <c r="E110" i="2" s="1"/>
  <c r="A27" i="2"/>
  <c r="B27" i="2"/>
  <c r="C27" i="2"/>
  <c r="D27" i="2"/>
  <c r="A28" i="2"/>
  <c r="B28" i="2"/>
  <c r="C28" i="2"/>
  <c r="D28" i="2"/>
  <c r="A29" i="2"/>
  <c r="B29" i="2"/>
  <c r="B72" i="2" s="1"/>
  <c r="B106" i="2" s="1"/>
  <c r="C29" i="2"/>
  <c r="C72" i="2" s="1"/>
  <c r="C106" i="2" s="1"/>
  <c r="D29" i="2"/>
  <c r="D72" i="2" s="1"/>
  <c r="D106" i="2" s="1"/>
  <c r="A30" i="2"/>
  <c r="A73" i="2" s="1"/>
  <c r="B30" i="2"/>
  <c r="B73" i="2" s="1"/>
  <c r="B107" i="2" s="1"/>
  <c r="C30" i="2"/>
  <c r="C73" i="2" s="1"/>
  <c r="C107" i="2" s="1"/>
  <c r="D30" i="2"/>
  <c r="D73" i="2" s="1"/>
  <c r="D107" i="2" s="1"/>
  <c r="A31" i="2"/>
  <c r="A74" i="2" s="1"/>
  <c r="B31" i="2"/>
  <c r="B74" i="2" s="1"/>
  <c r="B108" i="2" s="1"/>
  <c r="C31" i="2"/>
  <c r="C74" i="2" s="1"/>
  <c r="C108" i="2" s="1"/>
  <c r="D31" i="2"/>
  <c r="D74" i="2" s="1"/>
  <c r="D108" i="2" s="1"/>
  <c r="A32" i="2"/>
  <c r="A75" i="2" s="1"/>
  <c r="B32" i="2"/>
  <c r="B75" i="2" s="1"/>
  <c r="B109" i="2" s="1"/>
  <c r="C32" i="2"/>
  <c r="C75" i="2" s="1"/>
  <c r="C109" i="2" s="1"/>
  <c r="D32" i="2"/>
  <c r="D75" i="2" s="1"/>
  <c r="D109" i="2" s="1"/>
  <c r="A33" i="2"/>
  <c r="A76" i="2" s="1"/>
  <c r="A110" i="2" s="1"/>
  <c r="B33" i="2"/>
  <c r="B76" i="2" s="1"/>
  <c r="B110" i="2" s="1"/>
  <c r="C33" i="2"/>
  <c r="C76" i="2" s="1"/>
  <c r="C110" i="2" s="1"/>
  <c r="D33" i="2"/>
  <c r="D76" i="2" s="1"/>
  <c r="D110" i="2" s="1"/>
  <c r="B26" i="2"/>
  <c r="C26" i="2"/>
  <c r="D26" i="2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F115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F81" i="1"/>
  <c r="B81" i="1"/>
  <c r="C81" i="1"/>
  <c r="D81" i="1"/>
  <c r="A81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81" i="1"/>
  <c r="B47" i="1"/>
  <c r="C47" i="1"/>
  <c r="D47" i="1"/>
  <c r="A47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E49" i="1"/>
  <c r="A68" i="6" s="1"/>
  <c r="E50" i="1"/>
  <c r="A69" i="6" s="1"/>
  <c r="E51" i="1"/>
  <c r="A70" i="6" s="1"/>
  <c r="E52" i="1"/>
  <c r="A71" i="6" s="1"/>
  <c r="E53" i="1"/>
  <c r="A72" i="6" s="1"/>
  <c r="E54" i="1"/>
  <c r="A73" i="6" s="1"/>
  <c r="E55" i="1"/>
  <c r="A74" i="6" s="1"/>
  <c r="E56" i="1"/>
  <c r="A75" i="6" s="1"/>
  <c r="E57" i="1"/>
  <c r="A76" i="6" s="1"/>
  <c r="E58" i="1"/>
  <c r="A77" i="6" s="1"/>
  <c r="E59" i="1"/>
  <c r="A78" i="6" s="1"/>
  <c r="E60" i="1"/>
  <c r="A79" i="6" s="1"/>
  <c r="E61" i="1"/>
  <c r="A80" i="6" s="1"/>
  <c r="E62" i="1"/>
  <c r="A81" i="6" s="1"/>
  <c r="E63" i="1"/>
  <c r="A82" i="6" s="1"/>
  <c r="E64" i="1"/>
  <c r="A83" i="6" s="1"/>
  <c r="E65" i="1"/>
  <c r="A84" i="6" s="1"/>
  <c r="E66" i="1"/>
  <c r="A85" i="6" s="1"/>
  <c r="E67" i="1"/>
  <c r="A86" i="6" s="1"/>
  <c r="E68" i="1"/>
  <c r="A87" i="6" s="1"/>
  <c r="E69" i="1"/>
  <c r="A88" i="6" s="1"/>
  <c r="E70" i="1"/>
  <c r="A89" i="6" s="1"/>
  <c r="E71" i="1"/>
  <c r="A90" i="6" s="1"/>
  <c r="E72" i="1"/>
  <c r="A91" i="6" s="1"/>
  <c r="E73" i="1"/>
  <c r="A92" i="6" s="1"/>
  <c r="E74" i="1"/>
  <c r="A93" i="6" s="1"/>
  <c r="E75" i="1"/>
  <c r="A94" i="6" s="1"/>
  <c r="E76" i="1"/>
  <c r="A95" i="6" s="1"/>
  <c r="E77" i="1"/>
  <c r="A96" i="6" s="1"/>
  <c r="E48" i="1"/>
  <c r="A67" i="6" s="1"/>
  <c r="G47" i="1"/>
  <c r="C66" i="6" s="1"/>
  <c r="H47" i="1"/>
  <c r="D66" i="6" s="1"/>
  <c r="I47" i="1"/>
  <c r="E66" i="6" s="1"/>
  <c r="J47" i="1"/>
  <c r="F66" i="6" s="1"/>
  <c r="K47" i="1"/>
  <c r="G66" i="6" s="1"/>
  <c r="L47" i="1"/>
  <c r="H66" i="6" s="1"/>
  <c r="M47" i="1"/>
  <c r="I66" i="6" s="1"/>
  <c r="N47" i="1"/>
  <c r="J66" i="6" s="1"/>
  <c r="O47" i="1"/>
  <c r="K66" i="6" s="1"/>
  <c r="P47" i="1"/>
  <c r="L66" i="6" s="1"/>
  <c r="Q47" i="1"/>
  <c r="M66" i="6" s="1"/>
  <c r="R47" i="1"/>
  <c r="N66" i="6" s="1"/>
  <c r="S47" i="1"/>
  <c r="O66" i="6" s="1"/>
  <c r="T47" i="1"/>
  <c r="P66" i="6" s="1"/>
  <c r="U47" i="1"/>
  <c r="Q66" i="6" s="1"/>
  <c r="V47" i="1"/>
  <c r="R66" i="6" s="1"/>
  <c r="W47" i="1"/>
  <c r="S66" i="6" s="1"/>
  <c r="X47" i="1"/>
  <c r="T66" i="6" s="1"/>
  <c r="Y47" i="1"/>
  <c r="U66" i="6" s="1"/>
  <c r="Z47" i="1"/>
  <c r="V66" i="6" s="1"/>
  <c r="AA47" i="1"/>
  <c r="W66" i="6" s="1"/>
  <c r="F47" i="1"/>
  <c r="B66" i="6" s="1"/>
  <c r="J38" i="5" l="1"/>
  <c r="R38" i="5"/>
  <c r="Z38" i="5"/>
  <c r="K38" i="5"/>
  <c r="S38" i="5"/>
  <c r="AA38" i="5"/>
  <c r="X38" i="5"/>
  <c r="L38" i="5"/>
  <c r="T38" i="5"/>
  <c r="F38" i="5"/>
  <c r="H38" i="5"/>
  <c r="M38" i="5"/>
  <c r="U38" i="5"/>
  <c r="N38" i="5"/>
  <c r="V38" i="5"/>
  <c r="G38" i="5"/>
  <c r="O38" i="5"/>
  <c r="W38" i="5"/>
  <c r="P38" i="5"/>
  <c r="I38" i="5"/>
  <c r="Q38" i="5"/>
  <c r="Y38" i="5"/>
  <c r="H48" i="5"/>
  <c r="P48" i="5"/>
  <c r="X48" i="5"/>
  <c r="N48" i="5"/>
  <c r="I48" i="5"/>
  <c r="Q48" i="5"/>
  <c r="Y48" i="5"/>
  <c r="J48" i="5"/>
  <c r="R48" i="5"/>
  <c r="Z48" i="5"/>
  <c r="K48" i="5"/>
  <c r="S48" i="5"/>
  <c r="AA48" i="5"/>
  <c r="L48" i="5"/>
  <c r="T48" i="5"/>
  <c r="F48" i="5"/>
  <c r="V48" i="5"/>
  <c r="M48" i="5"/>
  <c r="U48" i="5"/>
  <c r="G48" i="5"/>
  <c r="O48" i="5"/>
  <c r="W48" i="5"/>
  <c r="M50" i="5"/>
  <c r="U50" i="5"/>
  <c r="F50" i="5"/>
  <c r="N50" i="5"/>
  <c r="V50" i="5"/>
  <c r="J50" i="5"/>
  <c r="R50" i="5"/>
  <c r="P50" i="5"/>
  <c r="AA50" i="5"/>
  <c r="Q50" i="5"/>
  <c r="G50" i="5"/>
  <c r="S50" i="5"/>
  <c r="H50" i="5"/>
  <c r="T50" i="5"/>
  <c r="I50" i="5"/>
  <c r="W50" i="5"/>
  <c r="K50" i="5"/>
  <c r="X50" i="5"/>
  <c r="L50" i="5"/>
  <c r="Y50" i="5"/>
  <c r="O50" i="5"/>
  <c r="Z50" i="5"/>
  <c r="G52" i="5"/>
  <c r="O52" i="5"/>
  <c r="W52" i="5"/>
  <c r="H52" i="5"/>
  <c r="P52" i="5"/>
  <c r="X52" i="5"/>
  <c r="I52" i="5"/>
  <c r="Q52" i="5"/>
  <c r="Y52" i="5"/>
  <c r="J52" i="5"/>
  <c r="R52" i="5"/>
  <c r="Z52" i="5"/>
  <c r="K52" i="5"/>
  <c r="S52" i="5"/>
  <c r="AA52" i="5"/>
  <c r="L52" i="5"/>
  <c r="T52" i="5"/>
  <c r="M52" i="5"/>
  <c r="U52" i="5"/>
  <c r="N52" i="5"/>
  <c r="F52" i="5"/>
  <c r="V52" i="5"/>
  <c r="K54" i="5"/>
  <c r="S54" i="5"/>
  <c r="AA54" i="5"/>
  <c r="L54" i="5"/>
  <c r="T54" i="5"/>
  <c r="M54" i="5"/>
  <c r="U54" i="5"/>
  <c r="F54" i="5"/>
  <c r="N54" i="5"/>
  <c r="V54" i="5"/>
  <c r="G54" i="5"/>
  <c r="O54" i="5"/>
  <c r="W54" i="5"/>
  <c r="H54" i="5"/>
  <c r="P54" i="5"/>
  <c r="X54" i="5"/>
  <c r="I54" i="5"/>
  <c r="Q54" i="5"/>
  <c r="Y54" i="5"/>
  <c r="J54" i="5"/>
  <c r="R54" i="5"/>
  <c r="Z54" i="5"/>
  <c r="G56" i="5"/>
  <c r="O56" i="5"/>
  <c r="W56" i="5"/>
  <c r="I56" i="5"/>
  <c r="Q56" i="5"/>
  <c r="Y56" i="5"/>
  <c r="K56" i="5"/>
  <c r="S56" i="5"/>
  <c r="AA56" i="5"/>
  <c r="L56" i="5"/>
  <c r="T56" i="5"/>
  <c r="M56" i="5"/>
  <c r="U56" i="5"/>
  <c r="N56" i="5"/>
  <c r="H56" i="5"/>
  <c r="P56" i="5"/>
  <c r="R56" i="5"/>
  <c r="V56" i="5"/>
  <c r="X56" i="5"/>
  <c r="F56" i="5"/>
  <c r="Z56" i="5"/>
  <c r="J56" i="5"/>
  <c r="K58" i="5"/>
  <c r="S58" i="5"/>
  <c r="AA58" i="5"/>
  <c r="M58" i="5"/>
  <c r="U58" i="5"/>
  <c r="G58" i="5"/>
  <c r="O58" i="5"/>
  <c r="W58" i="5"/>
  <c r="H58" i="5"/>
  <c r="P58" i="5"/>
  <c r="X58" i="5"/>
  <c r="I58" i="5"/>
  <c r="Q58" i="5"/>
  <c r="Y58" i="5"/>
  <c r="L58" i="5"/>
  <c r="N58" i="5"/>
  <c r="F58" i="5"/>
  <c r="R58" i="5"/>
  <c r="T58" i="5"/>
  <c r="V58" i="5"/>
  <c r="Z58" i="5"/>
  <c r="J58" i="5"/>
  <c r="G60" i="5"/>
  <c r="O60" i="5"/>
  <c r="W60" i="5"/>
  <c r="I60" i="5"/>
  <c r="Q60" i="5"/>
  <c r="Y60" i="5"/>
  <c r="K60" i="5"/>
  <c r="S60" i="5"/>
  <c r="AA60" i="5"/>
  <c r="L60" i="5"/>
  <c r="T60" i="5"/>
  <c r="M60" i="5"/>
  <c r="U60" i="5"/>
  <c r="J60" i="5"/>
  <c r="N60" i="5"/>
  <c r="F60" i="5"/>
  <c r="P60" i="5"/>
  <c r="R60" i="5"/>
  <c r="V60" i="5"/>
  <c r="X60" i="5"/>
  <c r="Z60" i="5"/>
  <c r="H60" i="5"/>
  <c r="K62" i="5"/>
  <c r="S62" i="5"/>
  <c r="AA62" i="5"/>
  <c r="M62" i="5"/>
  <c r="U62" i="5"/>
  <c r="G62" i="5"/>
  <c r="O62" i="5"/>
  <c r="W62" i="5"/>
  <c r="H62" i="5"/>
  <c r="P62" i="5"/>
  <c r="X62" i="5"/>
  <c r="I62" i="5"/>
  <c r="Q62" i="5"/>
  <c r="Y62" i="5"/>
  <c r="J62" i="5"/>
  <c r="L62" i="5"/>
  <c r="N62" i="5"/>
  <c r="R62" i="5"/>
  <c r="T62" i="5"/>
  <c r="V62" i="5"/>
  <c r="Z62" i="5"/>
  <c r="F62" i="5"/>
  <c r="G64" i="5"/>
  <c r="O64" i="5"/>
  <c r="W64" i="5"/>
  <c r="I64" i="5"/>
  <c r="Q64" i="5"/>
  <c r="Y64" i="5"/>
  <c r="K64" i="5"/>
  <c r="S64" i="5"/>
  <c r="L64" i="5"/>
  <c r="T64" i="5"/>
  <c r="M64" i="5"/>
  <c r="U64" i="5"/>
  <c r="H64" i="5"/>
  <c r="AA64" i="5"/>
  <c r="J64" i="5"/>
  <c r="X64" i="5"/>
  <c r="N64" i="5"/>
  <c r="P64" i="5"/>
  <c r="R64" i="5"/>
  <c r="V64" i="5"/>
  <c r="F64" i="5"/>
  <c r="Z64" i="5"/>
  <c r="M66" i="5"/>
  <c r="U66" i="5"/>
  <c r="H66" i="5"/>
  <c r="P66" i="5"/>
  <c r="X66" i="5"/>
  <c r="I66" i="5"/>
  <c r="Q66" i="5"/>
  <c r="Y66" i="5"/>
  <c r="J66" i="5"/>
  <c r="V66" i="5"/>
  <c r="K66" i="5"/>
  <c r="W66" i="5"/>
  <c r="L66" i="5"/>
  <c r="Z66" i="5"/>
  <c r="S66" i="5"/>
  <c r="N66" i="5"/>
  <c r="AA66" i="5"/>
  <c r="O66" i="5"/>
  <c r="R66" i="5"/>
  <c r="F66" i="5"/>
  <c r="G66" i="5"/>
  <c r="T66" i="5"/>
  <c r="I68" i="5"/>
  <c r="Q68" i="5"/>
  <c r="Y68" i="5"/>
  <c r="L68" i="5"/>
  <c r="T68" i="5"/>
  <c r="M68" i="5"/>
  <c r="U68" i="5"/>
  <c r="P68" i="5"/>
  <c r="N68" i="5"/>
  <c r="F68" i="5"/>
  <c r="R68" i="5"/>
  <c r="G68" i="5"/>
  <c r="S68" i="5"/>
  <c r="H68" i="5"/>
  <c r="V68" i="5"/>
  <c r="Z68" i="5"/>
  <c r="J68" i="5"/>
  <c r="W68" i="5"/>
  <c r="K68" i="5"/>
  <c r="X68" i="5"/>
  <c r="O68" i="5"/>
  <c r="AA68" i="5"/>
  <c r="M70" i="5"/>
  <c r="U70" i="5"/>
  <c r="H70" i="5"/>
  <c r="P70" i="5"/>
  <c r="X70" i="5"/>
  <c r="I70" i="5"/>
  <c r="Q70" i="5"/>
  <c r="Y70" i="5"/>
  <c r="K70" i="5"/>
  <c r="W70" i="5"/>
  <c r="L70" i="5"/>
  <c r="Z70" i="5"/>
  <c r="T70" i="5"/>
  <c r="N70" i="5"/>
  <c r="AA70" i="5"/>
  <c r="O70" i="5"/>
  <c r="R70" i="5"/>
  <c r="F70" i="5"/>
  <c r="S70" i="5"/>
  <c r="G70" i="5"/>
  <c r="J70" i="5"/>
  <c r="V70" i="5"/>
  <c r="A106" i="5"/>
  <c r="I72" i="5"/>
  <c r="Q72" i="5"/>
  <c r="Y72" i="5"/>
  <c r="L72" i="5"/>
  <c r="T72" i="5"/>
  <c r="M72" i="5"/>
  <c r="U72" i="5"/>
  <c r="F72" i="5"/>
  <c r="R72" i="5"/>
  <c r="O72" i="5"/>
  <c r="G72" i="5"/>
  <c r="S72" i="5"/>
  <c r="H72" i="5"/>
  <c r="V72" i="5"/>
  <c r="J72" i="5"/>
  <c r="W72" i="5"/>
  <c r="K72" i="5"/>
  <c r="X72" i="5"/>
  <c r="AA72" i="5"/>
  <c r="N72" i="5"/>
  <c r="Z72" i="5"/>
  <c r="P72" i="5"/>
  <c r="A108" i="5"/>
  <c r="M74" i="5"/>
  <c r="H74" i="5"/>
  <c r="P74" i="5"/>
  <c r="X74" i="5"/>
  <c r="I74" i="5"/>
  <c r="Q74" i="5"/>
  <c r="Y74" i="5"/>
  <c r="L74" i="5"/>
  <c r="W74" i="5"/>
  <c r="N74" i="5"/>
  <c r="Z74" i="5"/>
  <c r="U74" i="5"/>
  <c r="O74" i="5"/>
  <c r="AA74" i="5"/>
  <c r="R74" i="5"/>
  <c r="F74" i="5"/>
  <c r="S74" i="5"/>
  <c r="G74" i="5"/>
  <c r="T74" i="5"/>
  <c r="J74" i="5"/>
  <c r="K74" i="5"/>
  <c r="V74" i="5"/>
  <c r="A110" i="5"/>
  <c r="M76" i="5"/>
  <c r="U76" i="5"/>
  <c r="F76" i="5"/>
  <c r="N76" i="5"/>
  <c r="V76" i="5"/>
  <c r="AA76" i="5"/>
  <c r="G76" i="5"/>
  <c r="O76" i="5"/>
  <c r="W76" i="5"/>
  <c r="H76" i="5"/>
  <c r="P76" i="5"/>
  <c r="X76" i="5"/>
  <c r="K76" i="5"/>
  <c r="I76" i="5"/>
  <c r="Q76" i="5"/>
  <c r="Y76" i="5"/>
  <c r="J76" i="5"/>
  <c r="R76" i="5"/>
  <c r="Z76" i="5"/>
  <c r="S76" i="5"/>
  <c r="L76" i="5"/>
  <c r="T76" i="5"/>
  <c r="I49" i="5"/>
  <c r="K49" i="5"/>
  <c r="S49" i="5"/>
  <c r="AA49" i="5"/>
  <c r="L49" i="5"/>
  <c r="T49" i="5"/>
  <c r="H49" i="5"/>
  <c r="P49" i="5"/>
  <c r="X49" i="5"/>
  <c r="M49" i="5"/>
  <c r="Y49" i="5"/>
  <c r="N49" i="5"/>
  <c r="Z49" i="5"/>
  <c r="O49" i="5"/>
  <c r="Q49" i="5"/>
  <c r="R49" i="5"/>
  <c r="F49" i="5"/>
  <c r="U49" i="5"/>
  <c r="G49" i="5"/>
  <c r="V49" i="5"/>
  <c r="W49" i="5"/>
  <c r="J49" i="5"/>
  <c r="M51" i="5"/>
  <c r="U51" i="5"/>
  <c r="F51" i="5"/>
  <c r="N51" i="5"/>
  <c r="V51" i="5"/>
  <c r="G51" i="5"/>
  <c r="O51" i="5"/>
  <c r="W51" i="5"/>
  <c r="H51" i="5"/>
  <c r="P51" i="5"/>
  <c r="X51" i="5"/>
  <c r="I51" i="5"/>
  <c r="Q51" i="5"/>
  <c r="Y51" i="5"/>
  <c r="J51" i="5"/>
  <c r="R51" i="5"/>
  <c r="Z51" i="5"/>
  <c r="K51" i="5"/>
  <c r="S51" i="5"/>
  <c r="AA51" i="5"/>
  <c r="L51" i="5"/>
  <c r="T51" i="5"/>
  <c r="I53" i="5"/>
  <c r="Q53" i="5"/>
  <c r="Y53" i="5"/>
  <c r="J53" i="5"/>
  <c r="R53" i="5"/>
  <c r="Z53" i="5"/>
  <c r="K53" i="5"/>
  <c r="S53" i="5"/>
  <c r="AA53" i="5"/>
  <c r="L53" i="5"/>
  <c r="T53" i="5"/>
  <c r="M53" i="5"/>
  <c r="U53" i="5"/>
  <c r="F53" i="5"/>
  <c r="N53" i="5"/>
  <c r="V53" i="5"/>
  <c r="G53" i="5"/>
  <c r="O53" i="5"/>
  <c r="W53" i="5"/>
  <c r="H53" i="5"/>
  <c r="P53" i="5"/>
  <c r="X53" i="5"/>
  <c r="M55" i="5"/>
  <c r="U55" i="5"/>
  <c r="F55" i="5"/>
  <c r="G55" i="5"/>
  <c r="O55" i="5"/>
  <c r="W55" i="5"/>
  <c r="I55" i="5"/>
  <c r="Q55" i="5"/>
  <c r="Y55" i="5"/>
  <c r="J55" i="5"/>
  <c r="R55" i="5"/>
  <c r="Z55" i="5"/>
  <c r="K55" i="5"/>
  <c r="S55" i="5"/>
  <c r="AA55" i="5"/>
  <c r="N55" i="5"/>
  <c r="P55" i="5"/>
  <c r="T55" i="5"/>
  <c r="V55" i="5"/>
  <c r="X55" i="5"/>
  <c r="H55" i="5"/>
  <c r="L55" i="5"/>
  <c r="I57" i="5"/>
  <c r="Q57" i="5"/>
  <c r="Y57" i="5"/>
  <c r="K57" i="5"/>
  <c r="S57" i="5"/>
  <c r="AA57" i="5"/>
  <c r="M57" i="5"/>
  <c r="U57" i="5"/>
  <c r="F57" i="5"/>
  <c r="N57" i="5"/>
  <c r="V57" i="5"/>
  <c r="G57" i="5"/>
  <c r="O57" i="5"/>
  <c r="W57" i="5"/>
  <c r="L57" i="5"/>
  <c r="P57" i="5"/>
  <c r="H57" i="5"/>
  <c r="R57" i="5"/>
  <c r="T57" i="5"/>
  <c r="X57" i="5"/>
  <c r="Z57" i="5"/>
  <c r="J57" i="5"/>
  <c r="M59" i="5"/>
  <c r="U59" i="5"/>
  <c r="G59" i="5"/>
  <c r="O59" i="5"/>
  <c r="W59" i="5"/>
  <c r="I59" i="5"/>
  <c r="Q59" i="5"/>
  <c r="Y59" i="5"/>
  <c r="J59" i="5"/>
  <c r="R59" i="5"/>
  <c r="Z59" i="5"/>
  <c r="K59" i="5"/>
  <c r="S59" i="5"/>
  <c r="AA59" i="5"/>
  <c r="L59" i="5"/>
  <c r="N59" i="5"/>
  <c r="P59" i="5"/>
  <c r="T59" i="5"/>
  <c r="V59" i="5"/>
  <c r="X59" i="5"/>
  <c r="F59" i="5"/>
  <c r="H59" i="5"/>
  <c r="I61" i="5"/>
  <c r="Q61" i="5"/>
  <c r="Y61" i="5"/>
  <c r="K61" i="5"/>
  <c r="S61" i="5"/>
  <c r="AA61" i="5"/>
  <c r="M61" i="5"/>
  <c r="U61" i="5"/>
  <c r="F61" i="5"/>
  <c r="N61" i="5"/>
  <c r="V61" i="5"/>
  <c r="G61" i="5"/>
  <c r="O61" i="5"/>
  <c r="W61" i="5"/>
  <c r="J61" i="5"/>
  <c r="L61" i="5"/>
  <c r="Z61" i="5"/>
  <c r="P61" i="5"/>
  <c r="R61" i="5"/>
  <c r="T61" i="5"/>
  <c r="X61" i="5"/>
  <c r="H61" i="5"/>
  <c r="M63" i="5"/>
  <c r="U63" i="5"/>
  <c r="G63" i="5"/>
  <c r="O63" i="5"/>
  <c r="W63" i="5"/>
  <c r="I63" i="5"/>
  <c r="Q63" i="5"/>
  <c r="Y63" i="5"/>
  <c r="J63" i="5"/>
  <c r="R63" i="5"/>
  <c r="Z63" i="5"/>
  <c r="K63" i="5"/>
  <c r="S63" i="5"/>
  <c r="AA63" i="5"/>
  <c r="H63" i="5"/>
  <c r="X63" i="5"/>
  <c r="L63" i="5"/>
  <c r="N63" i="5"/>
  <c r="P63" i="5"/>
  <c r="T63" i="5"/>
  <c r="V63" i="5"/>
  <c r="F63" i="5"/>
  <c r="K65" i="5"/>
  <c r="S65" i="5"/>
  <c r="AA65" i="5"/>
  <c r="F65" i="5"/>
  <c r="N65" i="5"/>
  <c r="V65" i="5"/>
  <c r="G65" i="5"/>
  <c r="O65" i="5"/>
  <c r="W65" i="5"/>
  <c r="R65" i="5"/>
  <c r="H65" i="5"/>
  <c r="T65" i="5"/>
  <c r="I65" i="5"/>
  <c r="U65" i="5"/>
  <c r="J65" i="5"/>
  <c r="X65" i="5"/>
  <c r="L65" i="5"/>
  <c r="Y65" i="5"/>
  <c r="P65" i="5"/>
  <c r="M65" i="5"/>
  <c r="Z65" i="5"/>
  <c r="Q65" i="5"/>
  <c r="G67" i="5"/>
  <c r="O67" i="5"/>
  <c r="W67" i="5"/>
  <c r="J67" i="5"/>
  <c r="R67" i="5"/>
  <c r="Z67" i="5"/>
  <c r="K67" i="5"/>
  <c r="S67" i="5"/>
  <c r="AA67" i="5"/>
  <c r="M67" i="5"/>
  <c r="Y67" i="5"/>
  <c r="N67" i="5"/>
  <c r="I67" i="5"/>
  <c r="P67" i="5"/>
  <c r="Q67" i="5"/>
  <c r="F67" i="5"/>
  <c r="T67" i="5"/>
  <c r="H67" i="5"/>
  <c r="U67" i="5"/>
  <c r="V67" i="5"/>
  <c r="L67" i="5"/>
  <c r="X67" i="5"/>
  <c r="K69" i="5"/>
  <c r="S69" i="5"/>
  <c r="AA69" i="5"/>
  <c r="F69" i="5"/>
  <c r="N69" i="5"/>
  <c r="V69" i="5"/>
  <c r="G69" i="5"/>
  <c r="O69" i="5"/>
  <c r="W69" i="5"/>
  <c r="H69" i="5"/>
  <c r="T69" i="5"/>
  <c r="I69" i="5"/>
  <c r="U69" i="5"/>
  <c r="J69" i="5"/>
  <c r="X69" i="5"/>
  <c r="L69" i="5"/>
  <c r="Y69" i="5"/>
  <c r="M69" i="5"/>
  <c r="Z69" i="5"/>
  <c r="Q69" i="5"/>
  <c r="P69" i="5"/>
  <c r="R69" i="5"/>
  <c r="G71" i="5"/>
  <c r="O71" i="5"/>
  <c r="W71" i="5"/>
  <c r="J71" i="5"/>
  <c r="R71" i="5"/>
  <c r="Z71" i="5"/>
  <c r="K71" i="5"/>
  <c r="S71" i="5"/>
  <c r="AA71" i="5"/>
  <c r="N71" i="5"/>
  <c r="P71" i="5"/>
  <c r="Q71" i="5"/>
  <c r="X71" i="5"/>
  <c r="F71" i="5"/>
  <c r="T71" i="5"/>
  <c r="H71" i="5"/>
  <c r="U71" i="5"/>
  <c r="I71" i="5"/>
  <c r="V71" i="5"/>
  <c r="L71" i="5"/>
  <c r="M71" i="5"/>
  <c r="Y71" i="5"/>
  <c r="K73" i="5"/>
  <c r="S73" i="5"/>
  <c r="AA73" i="5"/>
  <c r="F73" i="5"/>
  <c r="N73" i="5"/>
  <c r="V73" i="5"/>
  <c r="G73" i="5"/>
  <c r="O73" i="5"/>
  <c r="W73" i="5"/>
  <c r="I73" i="5"/>
  <c r="U73" i="5"/>
  <c r="J73" i="5"/>
  <c r="X73" i="5"/>
  <c r="R73" i="5"/>
  <c r="L73" i="5"/>
  <c r="Y73" i="5"/>
  <c r="M73" i="5"/>
  <c r="Z73" i="5"/>
  <c r="P73" i="5"/>
  <c r="Q73" i="5"/>
  <c r="H73" i="5"/>
  <c r="T73" i="5"/>
  <c r="A109" i="5"/>
  <c r="K75" i="5"/>
  <c r="S75" i="5"/>
  <c r="AA75" i="5"/>
  <c r="I75" i="5"/>
  <c r="L75" i="5"/>
  <c r="T75" i="5"/>
  <c r="M75" i="5"/>
  <c r="U75" i="5"/>
  <c r="Q75" i="5"/>
  <c r="F75" i="5"/>
  <c r="N75" i="5"/>
  <c r="V75" i="5"/>
  <c r="G75" i="5"/>
  <c r="O75" i="5"/>
  <c r="W75" i="5"/>
  <c r="Y75" i="5"/>
  <c r="H75" i="5"/>
  <c r="P75" i="5"/>
  <c r="X75" i="5"/>
  <c r="J75" i="5"/>
  <c r="R75" i="5"/>
  <c r="Z75" i="5"/>
  <c r="A109" i="2"/>
  <c r="J75" i="2"/>
  <c r="R75" i="2"/>
  <c r="K75" i="2"/>
  <c r="S75" i="2"/>
  <c r="L75" i="2"/>
  <c r="T75" i="2"/>
  <c r="M75" i="2"/>
  <c r="U75" i="2"/>
  <c r="F75" i="2"/>
  <c r="N75" i="2"/>
  <c r="V75" i="2"/>
  <c r="I75" i="2"/>
  <c r="Q75" i="2"/>
  <c r="X75" i="2"/>
  <c r="P75" i="2"/>
  <c r="G75" i="2"/>
  <c r="O75" i="2"/>
  <c r="H75" i="2"/>
  <c r="W75" i="2"/>
  <c r="A108" i="2"/>
  <c r="M74" i="2"/>
  <c r="U74" i="2"/>
  <c r="F74" i="2"/>
  <c r="N74" i="2"/>
  <c r="V74" i="2"/>
  <c r="G74" i="2"/>
  <c r="O74" i="2"/>
  <c r="W74" i="2"/>
  <c r="H74" i="2"/>
  <c r="P74" i="2"/>
  <c r="X74" i="2"/>
  <c r="I74" i="2"/>
  <c r="Q74" i="2"/>
  <c r="L74" i="2"/>
  <c r="T74" i="2"/>
  <c r="K74" i="2"/>
  <c r="R74" i="2"/>
  <c r="S74" i="2"/>
  <c r="J74" i="2"/>
  <c r="A107" i="2"/>
  <c r="H73" i="2"/>
  <c r="P73" i="2"/>
  <c r="X73" i="2"/>
  <c r="I73" i="2"/>
  <c r="Q73" i="2"/>
  <c r="J73" i="2"/>
  <c r="R73" i="2"/>
  <c r="K73" i="2"/>
  <c r="S73" i="2"/>
  <c r="L73" i="2"/>
  <c r="T73" i="2"/>
  <c r="G73" i="2"/>
  <c r="O73" i="2"/>
  <c r="W73" i="2"/>
  <c r="F73" i="2"/>
  <c r="M73" i="2"/>
  <c r="N73" i="2"/>
  <c r="U73" i="2"/>
  <c r="V73" i="2"/>
  <c r="H69" i="1"/>
  <c r="D88" i="6" s="1"/>
  <c r="P69" i="1"/>
  <c r="L88" i="6" s="1"/>
  <c r="X69" i="1"/>
  <c r="T88" i="6" s="1"/>
  <c r="I69" i="1"/>
  <c r="E88" i="6" s="1"/>
  <c r="Q69" i="1"/>
  <c r="M88" i="6" s="1"/>
  <c r="Y69" i="1"/>
  <c r="U88" i="6" s="1"/>
  <c r="J69" i="1"/>
  <c r="F88" i="6" s="1"/>
  <c r="R69" i="1"/>
  <c r="N88" i="6" s="1"/>
  <c r="Z69" i="1"/>
  <c r="V88" i="6" s="1"/>
  <c r="K69" i="1"/>
  <c r="G88" i="6" s="1"/>
  <c r="S69" i="1"/>
  <c r="O88" i="6" s="1"/>
  <c r="AA69" i="1"/>
  <c r="W88" i="6" s="1"/>
  <c r="F69" i="1"/>
  <c r="B88" i="6" s="1"/>
  <c r="L69" i="1"/>
  <c r="H88" i="6" s="1"/>
  <c r="T69" i="1"/>
  <c r="P88" i="6" s="1"/>
  <c r="V69" i="1"/>
  <c r="R88" i="6" s="1"/>
  <c r="M69" i="1"/>
  <c r="I88" i="6" s="1"/>
  <c r="U69" i="1"/>
  <c r="Q88" i="6" s="1"/>
  <c r="G69" i="1"/>
  <c r="C88" i="6" s="1"/>
  <c r="O69" i="1"/>
  <c r="K88" i="6" s="1"/>
  <c r="W69" i="1"/>
  <c r="S88" i="6" s="1"/>
  <c r="N69" i="1"/>
  <c r="J88" i="6" s="1"/>
  <c r="I73" i="1"/>
  <c r="E92" i="6" s="1"/>
  <c r="Q73" i="1"/>
  <c r="M92" i="6" s="1"/>
  <c r="Y73" i="1"/>
  <c r="U92" i="6" s="1"/>
  <c r="O73" i="1"/>
  <c r="K92" i="6" s="1"/>
  <c r="J73" i="1"/>
  <c r="F92" i="6" s="1"/>
  <c r="R73" i="1"/>
  <c r="N92" i="6" s="1"/>
  <c r="Z73" i="1"/>
  <c r="V92" i="6" s="1"/>
  <c r="K73" i="1"/>
  <c r="G92" i="6" s="1"/>
  <c r="S73" i="1"/>
  <c r="O92" i="6" s="1"/>
  <c r="AA73" i="1"/>
  <c r="W92" i="6" s="1"/>
  <c r="L73" i="1"/>
  <c r="H92" i="6" s="1"/>
  <c r="T73" i="1"/>
  <c r="P92" i="6" s="1"/>
  <c r="M73" i="1"/>
  <c r="I92" i="6" s="1"/>
  <c r="U73" i="1"/>
  <c r="Q92" i="6" s="1"/>
  <c r="F73" i="1"/>
  <c r="B92" i="6" s="1"/>
  <c r="N73" i="1"/>
  <c r="J92" i="6" s="1"/>
  <c r="V73" i="1"/>
  <c r="R92" i="6" s="1"/>
  <c r="G73" i="1"/>
  <c r="C92" i="6" s="1"/>
  <c r="H73" i="1"/>
  <c r="D92" i="6" s="1"/>
  <c r="P73" i="1"/>
  <c r="L92" i="6" s="1"/>
  <c r="X73" i="1"/>
  <c r="T92" i="6" s="1"/>
  <c r="W73" i="1"/>
  <c r="S92" i="6" s="1"/>
  <c r="M75" i="1"/>
  <c r="I94" i="6" s="1"/>
  <c r="U75" i="1"/>
  <c r="Q94" i="6" s="1"/>
  <c r="S75" i="1"/>
  <c r="O94" i="6" s="1"/>
  <c r="F75" i="1"/>
  <c r="B94" i="6" s="1"/>
  <c r="N75" i="1"/>
  <c r="J94" i="6" s="1"/>
  <c r="V75" i="1"/>
  <c r="R94" i="6" s="1"/>
  <c r="G75" i="1"/>
  <c r="C94" i="6" s="1"/>
  <c r="O75" i="1"/>
  <c r="K94" i="6" s="1"/>
  <c r="W75" i="1"/>
  <c r="S94" i="6" s="1"/>
  <c r="H75" i="1"/>
  <c r="D94" i="6" s="1"/>
  <c r="P75" i="1"/>
  <c r="L94" i="6" s="1"/>
  <c r="X75" i="1"/>
  <c r="T94" i="6" s="1"/>
  <c r="AA75" i="1"/>
  <c r="W94" i="6" s="1"/>
  <c r="I75" i="1"/>
  <c r="E94" i="6" s="1"/>
  <c r="Q75" i="1"/>
  <c r="M94" i="6" s="1"/>
  <c r="Y75" i="1"/>
  <c r="U94" i="6" s="1"/>
  <c r="J75" i="1"/>
  <c r="F94" i="6" s="1"/>
  <c r="R75" i="1"/>
  <c r="N94" i="6" s="1"/>
  <c r="Z75" i="1"/>
  <c r="V94" i="6" s="1"/>
  <c r="L75" i="1"/>
  <c r="H94" i="6" s="1"/>
  <c r="T75" i="1"/>
  <c r="P94" i="6" s="1"/>
  <c r="K75" i="1"/>
  <c r="G94" i="6" s="1"/>
  <c r="G76" i="1"/>
  <c r="C95" i="6" s="1"/>
  <c r="O76" i="1"/>
  <c r="K95" i="6" s="1"/>
  <c r="W76" i="1"/>
  <c r="S95" i="6" s="1"/>
  <c r="H76" i="1"/>
  <c r="D95" i="6" s="1"/>
  <c r="P76" i="1"/>
  <c r="L95" i="6" s="1"/>
  <c r="X76" i="1"/>
  <c r="T95" i="6" s="1"/>
  <c r="I76" i="1"/>
  <c r="E95" i="6" s="1"/>
  <c r="Q76" i="1"/>
  <c r="M95" i="6" s="1"/>
  <c r="Y76" i="1"/>
  <c r="U95" i="6" s="1"/>
  <c r="J76" i="1"/>
  <c r="F95" i="6" s="1"/>
  <c r="R76" i="1"/>
  <c r="N95" i="6" s="1"/>
  <c r="Z76" i="1"/>
  <c r="V95" i="6" s="1"/>
  <c r="K76" i="1"/>
  <c r="G95" i="6" s="1"/>
  <c r="S76" i="1"/>
  <c r="O95" i="6" s="1"/>
  <c r="AA76" i="1"/>
  <c r="W95" i="6" s="1"/>
  <c r="L76" i="1"/>
  <c r="H95" i="6" s="1"/>
  <c r="T76" i="1"/>
  <c r="P95" i="6" s="1"/>
  <c r="M76" i="1"/>
  <c r="I95" i="6" s="1"/>
  <c r="F76" i="1"/>
  <c r="B95" i="6" s="1"/>
  <c r="N76" i="1"/>
  <c r="J95" i="6" s="1"/>
  <c r="V76" i="1"/>
  <c r="R95" i="6" s="1"/>
  <c r="U76" i="1"/>
  <c r="Q95" i="6" s="1"/>
  <c r="K74" i="1"/>
  <c r="G93" i="6" s="1"/>
  <c r="S74" i="1"/>
  <c r="O93" i="6" s="1"/>
  <c r="AA74" i="1"/>
  <c r="W93" i="6" s="1"/>
  <c r="L74" i="1"/>
  <c r="H93" i="6" s="1"/>
  <c r="T74" i="1"/>
  <c r="P93" i="6" s="1"/>
  <c r="Q74" i="1"/>
  <c r="M93" i="6" s="1"/>
  <c r="M74" i="1"/>
  <c r="I93" i="6" s="1"/>
  <c r="U74" i="1"/>
  <c r="Q93" i="6" s="1"/>
  <c r="F74" i="1"/>
  <c r="B93" i="6" s="1"/>
  <c r="N74" i="1"/>
  <c r="J93" i="6" s="1"/>
  <c r="V74" i="1"/>
  <c r="R93" i="6" s="1"/>
  <c r="I74" i="1"/>
  <c r="E93" i="6" s="1"/>
  <c r="G74" i="1"/>
  <c r="C93" i="6" s="1"/>
  <c r="O74" i="1"/>
  <c r="K93" i="6" s="1"/>
  <c r="W74" i="1"/>
  <c r="S93" i="6" s="1"/>
  <c r="H74" i="1"/>
  <c r="D93" i="6" s="1"/>
  <c r="P74" i="1"/>
  <c r="L93" i="6" s="1"/>
  <c r="X74" i="1"/>
  <c r="T93" i="6" s="1"/>
  <c r="Y74" i="1"/>
  <c r="U93" i="6" s="1"/>
  <c r="J74" i="1"/>
  <c r="F93" i="6" s="1"/>
  <c r="R74" i="1"/>
  <c r="N93" i="6" s="1"/>
  <c r="Z74" i="1"/>
  <c r="V93" i="6" s="1"/>
  <c r="G72" i="1"/>
  <c r="C91" i="6" s="1"/>
  <c r="O72" i="1"/>
  <c r="K91" i="6" s="1"/>
  <c r="W72" i="1"/>
  <c r="S91" i="6" s="1"/>
  <c r="H72" i="1"/>
  <c r="D91" i="6" s="1"/>
  <c r="P72" i="1"/>
  <c r="L91" i="6" s="1"/>
  <c r="X72" i="1"/>
  <c r="T91" i="6" s="1"/>
  <c r="U72" i="1"/>
  <c r="Q91" i="6" s="1"/>
  <c r="I72" i="1"/>
  <c r="E91" i="6" s="1"/>
  <c r="Q72" i="1"/>
  <c r="M91" i="6" s="1"/>
  <c r="Y72" i="1"/>
  <c r="U91" i="6" s="1"/>
  <c r="J72" i="1"/>
  <c r="F91" i="6" s="1"/>
  <c r="R72" i="1"/>
  <c r="N91" i="6" s="1"/>
  <c r="Z72" i="1"/>
  <c r="V91" i="6" s="1"/>
  <c r="M72" i="1"/>
  <c r="I91" i="6" s="1"/>
  <c r="K72" i="1"/>
  <c r="G91" i="6" s="1"/>
  <c r="S72" i="1"/>
  <c r="O91" i="6" s="1"/>
  <c r="AA72" i="1"/>
  <c r="W91" i="6" s="1"/>
  <c r="L72" i="1"/>
  <c r="H91" i="6" s="1"/>
  <c r="T72" i="1"/>
  <c r="P91" i="6" s="1"/>
  <c r="F72" i="1"/>
  <c r="B91" i="6" s="1"/>
  <c r="N72" i="1"/>
  <c r="J91" i="6" s="1"/>
  <c r="V72" i="1"/>
  <c r="R91" i="6" s="1"/>
  <c r="J70" i="1"/>
  <c r="F89" i="6" s="1"/>
  <c r="R70" i="1"/>
  <c r="N89" i="6" s="1"/>
  <c r="Z70" i="1"/>
  <c r="V89" i="6" s="1"/>
  <c r="K70" i="1"/>
  <c r="G89" i="6" s="1"/>
  <c r="S70" i="1"/>
  <c r="O89" i="6" s="1"/>
  <c r="AA70" i="1"/>
  <c r="W89" i="6" s="1"/>
  <c r="H70" i="1"/>
  <c r="D89" i="6" s="1"/>
  <c r="L70" i="1"/>
  <c r="H89" i="6" s="1"/>
  <c r="T70" i="1"/>
  <c r="P89" i="6" s="1"/>
  <c r="X70" i="1"/>
  <c r="T89" i="6" s="1"/>
  <c r="M70" i="1"/>
  <c r="I89" i="6" s="1"/>
  <c r="U70" i="1"/>
  <c r="Q89" i="6" s="1"/>
  <c r="F70" i="1"/>
  <c r="B89" i="6" s="1"/>
  <c r="N70" i="1"/>
  <c r="J89" i="6" s="1"/>
  <c r="V70" i="1"/>
  <c r="R89" i="6" s="1"/>
  <c r="G70" i="1"/>
  <c r="C89" i="6" s="1"/>
  <c r="O70" i="1"/>
  <c r="K89" i="6" s="1"/>
  <c r="W70" i="1"/>
  <c r="S89" i="6" s="1"/>
  <c r="P70" i="1"/>
  <c r="L89" i="6" s="1"/>
  <c r="I70" i="1"/>
  <c r="E89" i="6" s="1"/>
  <c r="Q70" i="1"/>
  <c r="M89" i="6" s="1"/>
  <c r="Y70" i="1"/>
  <c r="U89" i="6" s="1"/>
  <c r="M71" i="1"/>
  <c r="I90" i="6" s="1"/>
  <c r="U71" i="1"/>
  <c r="Q90" i="6" s="1"/>
  <c r="K71" i="1"/>
  <c r="G90" i="6" s="1"/>
  <c r="N71" i="1"/>
  <c r="J90" i="6" s="1"/>
  <c r="V71" i="1"/>
  <c r="R90" i="6" s="1"/>
  <c r="F71" i="1"/>
  <c r="B90" i="6" s="1"/>
  <c r="O71" i="1"/>
  <c r="K90" i="6" s="1"/>
  <c r="W71" i="1"/>
  <c r="S90" i="6" s="1"/>
  <c r="G71" i="1"/>
  <c r="C90" i="6" s="1"/>
  <c r="H71" i="1"/>
  <c r="D90" i="6" s="1"/>
  <c r="P71" i="1"/>
  <c r="L90" i="6" s="1"/>
  <c r="X71" i="1"/>
  <c r="T90" i="6" s="1"/>
  <c r="I71" i="1"/>
  <c r="E90" i="6" s="1"/>
  <c r="Q71" i="1"/>
  <c r="M90" i="6" s="1"/>
  <c r="Y71" i="1"/>
  <c r="U90" i="6" s="1"/>
  <c r="J71" i="1"/>
  <c r="F90" i="6" s="1"/>
  <c r="R71" i="1"/>
  <c r="N90" i="6" s="1"/>
  <c r="Z71" i="1"/>
  <c r="V90" i="6" s="1"/>
  <c r="S71" i="1"/>
  <c r="O90" i="6" s="1"/>
  <c r="L71" i="1"/>
  <c r="H90" i="6" s="1"/>
  <c r="T71" i="1"/>
  <c r="P90" i="6" s="1"/>
  <c r="AA71" i="1"/>
  <c r="W90" i="6" s="1"/>
  <c r="E38" i="5"/>
  <c r="C80" i="5" s="1"/>
  <c r="A90" i="5"/>
  <c r="A93" i="5"/>
  <c r="A82" i="5"/>
  <c r="A104" i="5"/>
  <c r="D98" i="5"/>
  <c r="D100" i="5"/>
  <c r="A85" i="5"/>
  <c r="A97" i="5"/>
  <c r="D106" i="5"/>
  <c r="A107" i="5"/>
  <c r="A84" i="5"/>
  <c r="A86" i="5"/>
  <c r="A92" i="5"/>
  <c r="A96" i="5"/>
  <c r="A87" i="5"/>
  <c r="A95" i="5"/>
  <c r="B103" i="5"/>
  <c r="B94" i="5"/>
  <c r="B102" i="5"/>
  <c r="A83" i="5"/>
  <c r="A89" i="5"/>
  <c r="A91" i="5"/>
  <c r="A99" i="5"/>
  <c r="B101" i="5"/>
  <c r="B105" i="5"/>
  <c r="A88" i="5"/>
  <c r="A101" i="5"/>
  <c r="A103" i="5"/>
  <c r="A105" i="5"/>
  <c r="A94" i="5"/>
  <c r="A98" i="5"/>
  <c r="A100" i="5"/>
  <c r="A102" i="5"/>
  <c r="F83" i="5" l="1"/>
  <c r="N83" i="5"/>
  <c r="V83" i="5"/>
  <c r="H84" i="5"/>
  <c r="P84" i="5"/>
  <c r="X84" i="5"/>
  <c r="J85" i="5"/>
  <c r="R85" i="5"/>
  <c r="Z85" i="5"/>
  <c r="L86" i="5"/>
  <c r="T86" i="5"/>
  <c r="F87" i="5"/>
  <c r="N87" i="5"/>
  <c r="V87" i="5"/>
  <c r="H88" i="5"/>
  <c r="P88" i="5"/>
  <c r="X88" i="5"/>
  <c r="J89" i="5"/>
  <c r="R89" i="5"/>
  <c r="Z89" i="5"/>
  <c r="L90" i="5"/>
  <c r="T90" i="5"/>
  <c r="F91" i="5"/>
  <c r="N91" i="5"/>
  <c r="V91" i="5"/>
  <c r="H92" i="5"/>
  <c r="P92" i="5"/>
  <c r="X92" i="5"/>
  <c r="J93" i="5"/>
  <c r="R93" i="5"/>
  <c r="Z93" i="5"/>
  <c r="Z116" i="5" s="1"/>
  <c r="L94" i="5"/>
  <c r="T94" i="5"/>
  <c r="F95" i="5"/>
  <c r="N95" i="5"/>
  <c r="V95" i="5"/>
  <c r="H96" i="5"/>
  <c r="P96" i="5"/>
  <c r="X96" i="5"/>
  <c r="J97" i="5"/>
  <c r="R97" i="5"/>
  <c r="Z97" i="5"/>
  <c r="L98" i="5"/>
  <c r="T98" i="5"/>
  <c r="F99" i="5"/>
  <c r="N99" i="5"/>
  <c r="V99" i="5"/>
  <c r="H100" i="5"/>
  <c r="P100" i="5"/>
  <c r="X100" i="5"/>
  <c r="J101" i="5"/>
  <c r="R101" i="5"/>
  <c r="Z101" i="5"/>
  <c r="L102" i="5"/>
  <c r="T102" i="5"/>
  <c r="F103" i="5"/>
  <c r="N103" i="5"/>
  <c r="V103" i="5"/>
  <c r="H104" i="5"/>
  <c r="P104" i="5"/>
  <c r="X104" i="5"/>
  <c r="J105" i="5"/>
  <c r="R105" i="5"/>
  <c r="Z105" i="5"/>
  <c r="L106" i="5"/>
  <c r="T106" i="5"/>
  <c r="F107" i="5"/>
  <c r="N107" i="5"/>
  <c r="V107" i="5"/>
  <c r="H108" i="5"/>
  <c r="P108" i="5"/>
  <c r="X108" i="5"/>
  <c r="J109" i="5"/>
  <c r="R109" i="5"/>
  <c r="Z109" i="5"/>
  <c r="L110" i="5"/>
  <c r="T110" i="5"/>
  <c r="G82" i="5"/>
  <c r="O82" i="5"/>
  <c r="W82" i="5"/>
  <c r="G83" i="5"/>
  <c r="O83" i="5"/>
  <c r="W83" i="5"/>
  <c r="I84" i="5"/>
  <c r="Q84" i="5"/>
  <c r="Y84" i="5"/>
  <c r="K85" i="5"/>
  <c r="S85" i="5"/>
  <c r="AA85" i="5"/>
  <c r="M86" i="5"/>
  <c r="U86" i="5"/>
  <c r="G87" i="5"/>
  <c r="O87" i="5"/>
  <c r="W87" i="5"/>
  <c r="I88" i="5"/>
  <c r="Q88" i="5"/>
  <c r="Y88" i="5"/>
  <c r="K89" i="5"/>
  <c r="S89" i="5"/>
  <c r="AA89" i="5"/>
  <c r="M90" i="5"/>
  <c r="U90" i="5"/>
  <c r="G91" i="5"/>
  <c r="O91" i="5"/>
  <c r="W91" i="5"/>
  <c r="I92" i="5"/>
  <c r="Q92" i="5"/>
  <c r="Y92" i="5"/>
  <c r="K93" i="5"/>
  <c r="S93" i="5"/>
  <c r="AA93" i="5"/>
  <c r="M94" i="5"/>
  <c r="U94" i="5"/>
  <c r="G95" i="5"/>
  <c r="O95" i="5"/>
  <c r="W95" i="5"/>
  <c r="I96" i="5"/>
  <c r="Q96" i="5"/>
  <c r="Y96" i="5"/>
  <c r="K97" i="5"/>
  <c r="S97" i="5"/>
  <c r="AA97" i="5"/>
  <c r="M98" i="5"/>
  <c r="U98" i="5"/>
  <c r="G99" i="5"/>
  <c r="O99" i="5"/>
  <c r="W99" i="5"/>
  <c r="I100" i="5"/>
  <c r="Q100" i="5"/>
  <c r="Y100" i="5"/>
  <c r="K101" i="5"/>
  <c r="S101" i="5"/>
  <c r="AA101" i="5"/>
  <c r="M102" i="5"/>
  <c r="U102" i="5"/>
  <c r="G103" i="5"/>
  <c r="O103" i="5"/>
  <c r="H83" i="5"/>
  <c r="P83" i="5"/>
  <c r="X83" i="5"/>
  <c r="J84" i="5"/>
  <c r="R84" i="5"/>
  <c r="Z84" i="5"/>
  <c r="L85" i="5"/>
  <c r="T85" i="5"/>
  <c r="F86" i="5"/>
  <c r="N86" i="5"/>
  <c r="V86" i="5"/>
  <c r="H87" i="5"/>
  <c r="P87" i="5"/>
  <c r="X87" i="5"/>
  <c r="J88" i="5"/>
  <c r="R88" i="5"/>
  <c r="Z88" i="5"/>
  <c r="L89" i="5"/>
  <c r="T89" i="5"/>
  <c r="F90" i="5"/>
  <c r="N90" i="5"/>
  <c r="V90" i="5"/>
  <c r="H91" i="5"/>
  <c r="P91" i="5"/>
  <c r="X91" i="5"/>
  <c r="J92" i="5"/>
  <c r="R92" i="5"/>
  <c r="Z92" i="5"/>
  <c r="L93" i="5"/>
  <c r="T93" i="5"/>
  <c r="T116" i="5" s="1"/>
  <c r="F94" i="5"/>
  <c r="N94" i="5"/>
  <c r="V94" i="5"/>
  <c r="H95" i="5"/>
  <c r="P95" i="5"/>
  <c r="X95" i="5"/>
  <c r="J96" i="5"/>
  <c r="R96" i="5"/>
  <c r="Z96" i="5"/>
  <c r="L97" i="5"/>
  <c r="T97" i="5"/>
  <c r="F98" i="5"/>
  <c r="N98" i="5"/>
  <c r="V98" i="5"/>
  <c r="H99" i="5"/>
  <c r="P99" i="5"/>
  <c r="X99" i="5"/>
  <c r="J100" i="5"/>
  <c r="R100" i="5"/>
  <c r="Z100" i="5"/>
  <c r="L101" i="5"/>
  <c r="T101" i="5"/>
  <c r="F102" i="5"/>
  <c r="N102" i="5"/>
  <c r="V102" i="5"/>
  <c r="H103" i="5"/>
  <c r="P103" i="5"/>
  <c r="X103" i="5"/>
  <c r="J104" i="5"/>
  <c r="R104" i="5"/>
  <c r="Z104" i="5"/>
  <c r="L105" i="5"/>
  <c r="T105" i="5"/>
  <c r="F106" i="5"/>
  <c r="N106" i="5"/>
  <c r="V106" i="5"/>
  <c r="H107" i="5"/>
  <c r="P107" i="5"/>
  <c r="X107" i="5"/>
  <c r="J108" i="5"/>
  <c r="R108" i="5"/>
  <c r="Z108" i="5"/>
  <c r="L109" i="5"/>
  <c r="T109" i="5"/>
  <c r="F110" i="5"/>
  <c r="N110" i="5"/>
  <c r="V110" i="5"/>
  <c r="I82" i="5"/>
  <c r="Q82" i="5"/>
  <c r="Y82" i="5"/>
  <c r="I83" i="5"/>
  <c r="Q83" i="5"/>
  <c r="Y83" i="5"/>
  <c r="K84" i="5"/>
  <c r="S84" i="5"/>
  <c r="AA84" i="5"/>
  <c r="M85" i="5"/>
  <c r="U85" i="5"/>
  <c r="G86" i="5"/>
  <c r="O86" i="5"/>
  <c r="W86" i="5"/>
  <c r="I87" i="5"/>
  <c r="Q87" i="5"/>
  <c r="Y87" i="5"/>
  <c r="K88" i="5"/>
  <c r="S88" i="5"/>
  <c r="AA88" i="5"/>
  <c r="M89" i="5"/>
  <c r="U89" i="5"/>
  <c r="G90" i="5"/>
  <c r="O90" i="5"/>
  <c r="W90" i="5"/>
  <c r="I91" i="5"/>
  <c r="Q91" i="5"/>
  <c r="Y91" i="5"/>
  <c r="K92" i="5"/>
  <c r="S92" i="5"/>
  <c r="AA92" i="5"/>
  <c r="M93" i="5"/>
  <c r="M116" i="5" s="1"/>
  <c r="U93" i="5"/>
  <c r="U116" i="5" s="1"/>
  <c r="G94" i="5"/>
  <c r="O94" i="5"/>
  <c r="W94" i="5"/>
  <c r="I95" i="5"/>
  <c r="Q95" i="5"/>
  <c r="Y95" i="5"/>
  <c r="K96" i="5"/>
  <c r="S96" i="5"/>
  <c r="AA96" i="5"/>
  <c r="M97" i="5"/>
  <c r="U97" i="5"/>
  <c r="G98" i="5"/>
  <c r="O98" i="5"/>
  <c r="W98" i="5"/>
  <c r="I99" i="5"/>
  <c r="Q99" i="5"/>
  <c r="Y99" i="5"/>
  <c r="K100" i="5"/>
  <c r="S100" i="5"/>
  <c r="AA100" i="5"/>
  <c r="M101" i="5"/>
  <c r="U101" i="5"/>
  <c r="G102" i="5"/>
  <c r="O102" i="5"/>
  <c r="W102" i="5"/>
  <c r="I103" i="5"/>
  <c r="Q103" i="5"/>
  <c r="Y103" i="5"/>
  <c r="K104" i="5"/>
  <c r="S104" i="5"/>
  <c r="AA104" i="5"/>
  <c r="M105" i="5"/>
  <c r="U105" i="5"/>
  <c r="G106" i="5"/>
  <c r="O106" i="5"/>
  <c r="W106" i="5"/>
  <c r="I107" i="5"/>
  <c r="Q107" i="5"/>
  <c r="Y107" i="5"/>
  <c r="K108" i="5"/>
  <c r="S108" i="5"/>
  <c r="AA108" i="5"/>
  <c r="M109" i="5"/>
  <c r="U109" i="5"/>
  <c r="G110" i="5"/>
  <c r="O110" i="5"/>
  <c r="W110" i="5"/>
  <c r="J82" i="5"/>
  <c r="R82" i="5"/>
  <c r="Z82" i="5"/>
  <c r="J83" i="5"/>
  <c r="R83" i="5"/>
  <c r="Z83" i="5"/>
  <c r="L84" i="5"/>
  <c r="T84" i="5"/>
  <c r="F85" i="5"/>
  <c r="N85" i="5"/>
  <c r="V85" i="5"/>
  <c r="H86" i="5"/>
  <c r="P86" i="5"/>
  <c r="X86" i="5"/>
  <c r="J87" i="5"/>
  <c r="R87" i="5"/>
  <c r="Z87" i="5"/>
  <c r="L88" i="5"/>
  <c r="T88" i="5"/>
  <c r="F89" i="5"/>
  <c r="N89" i="5"/>
  <c r="V89" i="5"/>
  <c r="H90" i="5"/>
  <c r="P90" i="5"/>
  <c r="X90" i="5"/>
  <c r="J91" i="5"/>
  <c r="R91" i="5"/>
  <c r="Z91" i="5"/>
  <c r="L92" i="5"/>
  <c r="T92" i="5"/>
  <c r="F93" i="5"/>
  <c r="N93" i="5"/>
  <c r="N116" i="5" s="1"/>
  <c r="V93" i="5"/>
  <c r="V116" i="5" s="1"/>
  <c r="H94" i="5"/>
  <c r="P94" i="5"/>
  <c r="X94" i="5"/>
  <c r="J95" i="5"/>
  <c r="R95" i="5"/>
  <c r="Z95" i="5"/>
  <c r="L96" i="5"/>
  <c r="T96" i="5"/>
  <c r="F97" i="5"/>
  <c r="N97" i="5"/>
  <c r="V97" i="5"/>
  <c r="H98" i="5"/>
  <c r="P98" i="5"/>
  <c r="X98" i="5"/>
  <c r="J99" i="5"/>
  <c r="R99" i="5"/>
  <c r="Z99" i="5"/>
  <c r="L100" i="5"/>
  <c r="T100" i="5"/>
  <c r="F101" i="5"/>
  <c r="N101" i="5"/>
  <c r="V101" i="5"/>
  <c r="H102" i="5"/>
  <c r="P102" i="5"/>
  <c r="X102" i="5"/>
  <c r="J103" i="5"/>
  <c r="R103" i="5"/>
  <c r="Z103" i="5"/>
  <c r="L104" i="5"/>
  <c r="T104" i="5"/>
  <c r="F105" i="5"/>
  <c r="N105" i="5"/>
  <c r="V105" i="5"/>
  <c r="H106" i="5"/>
  <c r="P106" i="5"/>
  <c r="X106" i="5"/>
  <c r="J107" i="5"/>
  <c r="R107" i="5"/>
  <c r="Z107" i="5"/>
  <c r="L108" i="5"/>
  <c r="T108" i="5"/>
  <c r="F109" i="5"/>
  <c r="N109" i="5"/>
  <c r="V109" i="5"/>
  <c r="H110" i="5"/>
  <c r="P110" i="5"/>
  <c r="X110" i="5"/>
  <c r="K82" i="5"/>
  <c r="S82" i="5"/>
  <c r="K83" i="5"/>
  <c r="S83" i="5"/>
  <c r="AA83" i="5"/>
  <c r="M84" i="5"/>
  <c r="U84" i="5"/>
  <c r="G85" i="5"/>
  <c r="O85" i="5"/>
  <c r="W85" i="5"/>
  <c r="I86" i="5"/>
  <c r="Q86" i="5"/>
  <c r="Y86" i="5"/>
  <c r="K87" i="5"/>
  <c r="S87" i="5"/>
  <c r="AA87" i="5"/>
  <c r="M88" i="5"/>
  <c r="U88" i="5"/>
  <c r="G89" i="5"/>
  <c r="O89" i="5"/>
  <c r="W89" i="5"/>
  <c r="I90" i="5"/>
  <c r="Q90" i="5"/>
  <c r="Y90" i="5"/>
  <c r="K91" i="5"/>
  <c r="S91" i="5"/>
  <c r="AA91" i="5"/>
  <c r="M92" i="5"/>
  <c r="U92" i="5"/>
  <c r="G93" i="5"/>
  <c r="G116" i="5" s="1"/>
  <c r="O93" i="5"/>
  <c r="W93" i="5"/>
  <c r="I94" i="5"/>
  <c r="Q94" i="5"/>
  <c r="Y94" i="5"/>
  <c r="K95" i="5"/>
  <c r="S95" i="5"/>
  <c r="AA95" i="5"/>
  <c r="M96" i="5"/>
  <c r="U96" i="5"/>
  <c r="G97" i="5"/>
  <c r="O97" i="5"/>
  <c r="W97" i="5"/>
  <c r="I98" i="5"/>
  <c r="Q98" i="5"/>
  <c r="Y98" i="5"/>
  <c r="K99" i="5"/>
  <c r="S99" i="5"/>
  <c r="AA99" i="5"/>
  <c r="M100" i="5"/>
  <c r="U100" i="5"/>
  <c r="G101" i="5"/>
  <c r="O101" i="5"/>
  <c r="W101" i="5"/>
  <c r="I102" i="5"/>
  <c r="Q102" i="5"/>
  <c r="Y102" i="5"/>
  <c r="K103" i="5"/>
  <c r="S103" i="5"/>
  <c r="M83" i="5"/>
  <c r="U83" i="5"/>
  <c r="G84" i="5"/>
  <c r="O84" i="5"/>
  <c r="W84" i="5"/>
  <c r="I85" i="5"/>
  <c r="Q85" i="5"/>
  <c r="Y85" i="5"/>
  <c r="K86" i="5"/>
  <c r="S86" i="5"/>
  <c r="AA86" i="5"/>
  <c r="M87" i="5"/>
  <c r="U87" i="5"/>
  <c r="G88" i="5"/>
  <c r="O88" i="5"/>
  <c r="W88" i="5"/>
  <c r="I89" i="5"/>
  <c r="Q89" i="5"/>
  <c r="Y89" i="5"/>
  <c r="K90" i="5"/>
  <c r="S90" i="5"/>
  <c r="AA90" i="5"/>
  <c r="M91" i="5"/>
  <c r="U91" i="5"/>
  <c r="G92" i="5"/>
  <c r="O92" i="5"/>
  <c r="W92" i="5"/>
  <c r="I93" i="5"/>
  <c r="I116" i="5" s="1"/>
  <c r="Q93" i="5"/>
  <c r="Q116" i="5" s="1"/>
  <c r="Y93" i="5"/>
  <c r="Y116" i="5" s="1"/>
  <c r="K94" i="5"/>
  <c r="S94" i="5"/>
  <c r="AA94" i="5"/>
  <c r="M95" i="5"/>
  <c r="U95" i="5"/>
  <c r="G96" i="5"/>
  <c r="O96" i="5"/>
  <c r="W96" i="5"/>
  <c r="I97" i="5"/>
  <c r="Q97" i="5"/>
  <c r="Y97" i="5"/>
  <c r="K98" i="5"/>
  <c r="S98" i="5"/>
  <c r="AA98" i="5"/>
  <c r="M99" i="5"/>
  <c r="U99" i="5"/>
  <c r="G100" i="5"/>
  <c r="O100" i="5"/>
  <c r="W100" i="5"/>
  <c r="I101" i="5"/>
  <c r="Q101" i="5"/>
  <c r="Y101" i="5"/>
  <c r="K102" i="5"/>
  <c r="S102" i="5"/>
  <c r="AA102" i="5"/>
  <c r="M103" i="5"/>
  <c r="U103" i="5"/>
  <c r="G104" i="5"/>
  <c r="O104" i="5"/>
  <c r="W104" i="5"/>
  <c r="I105" i="5"/>
  <c r="Q105" i="5"/>
  <c r="Y105" i="5"/>
  <c r="K106" i="5"/>
  <c r="S106" i="5"/>
  <c r="AA106" i="5"/>
  <c r="M107" i="5"/>
  <c r="U107" i="5"/>
  <c r="G108" i="5"/>
  <c r="O108" i="5"/>
  <c r="W108" i="5"/>
  <c r="I109" i="5"/>
  <c r="Q109" i="5"/>
  <c r="Y109" i="5"/>
  <c r="K110" i="5"/>
  <c r="S110" i="5"/>
  <c r="AA110" i="5"/>
  <c r="N82" i="5"/>
  <c r="V82" i="5"/>
  <c r="L83" i="5"/>
  <c r="J86" i="5"/>
  <c r="H89" i="5"/>
  <c r="F92" i="5"/>
  <c r="Z94" i="5"/>
  <c r="X97" i="5"/>
  <c r="V100" i="5"/>
  <c r="T103" i="5"/>
  <c r="U104" i="5"/>
  <c r="S105" i="5"/>
  <c r="R106" i="5"/>
  <c r="S107" i="5"/>
  <c r="Q108" i="5"/>
  <c r="P109" i="5"/>
  <c r="Q110" i="5"/>
  <c r="P82" i="5"/>
  <c r="T83" i="5"/>
  <c r="R86" i="5"/>
  <c r="P89" i="5"/>
  <c r="N92" i="5"/>
  <c r="L95" i="5"/>
  <c r="J98" i="5"/>
  <c r="H101" i="5"/>
  <c r="W103" i="5"/>
  <c r="V104" i="5"/>
  <c r="W105" i="5"/>
  <c r="U106" i="5"/>
  <c r="T107" i="5"/>
  <c r="U108" i="5"/>
  <c r="S109" i="5"/>
  <c r="R110" i="5"/>
  <c r="T82" i="5"/>
  <c r="F84" i="5"/>
  <c r="Z86" i="5"/>
  <c r="X89" i="5"/>
  <c r="V92" i="5"/>
  <c r="T95" i="5"/>
  <c r="R98" i="5"/>
  <c r="P101" i="5"/>
  <c r="AA103" i="5"/>
  <c r="Y104" i="5"/>
  <c r="X105" i="5"/>
  <c r="Y106" i="5"/>
  <c r="W107" i="5"/>
  <c r="V108" i="5"/>
  <c r="W109" i="5"/>
  <c r="U110" i="5"/>
  <c r="U82" i="5"/>
  <c r="N84" i="5"/>
  <c r="L87" i="5"/>
  <c r="J90" i="5"/>
  <c r="H93" i="5"/>
  <c r="F96" i="5"/>
  <c r="Z98" i="5"/>
  <c r="X101" i="5"/>
  <c r="F104" i="5"/>
  <c r="G105" i="5"/>
  <c r="AA105" i="5"/>
  <c r="Z106" i="5"/>
  <c r="AA107" i="5"/>
  <c r="Y108" i="5"/>
  <c r="X109" i="5"/>
  <c r="Y110" i="5"/>
  <c r="X82" i="5"/>
  <c r="V84" i="5"/>
  <c r="T87" i="5"/>
  <c r="R90" i="5"/>
  <c r="P93" i="5"/>
  <c r="N96" i="5"/>
  <c r="L99" i="5"/>
  <c r="J102" i="5"/>
  <c r="I104" i="5"/>
  <c r="H105" i="5"/>
  <c r="I106" i="5"/>
  <c r="G107" i="5"/>
  <c r="F108" i="5"/>
  <c r="G109" i="5"/>
  <c r="AA109" i="5"/>
  <c r="Z110" i="5"/>
  <c r="AA82" i="5"/>
  <c r="H85" i="5"/>
  <c r="F88" i="5"/>
  <c r="Z90" i="5"/>
  <c r="X93" i="5"/>
  <c r="X116" i="5" s="1"/>
  <c r="V96" i="5"/>
  <c r="T99" i="5"/>
  <c r="R102" i="5"/>
  <c r="M104" i="5"/>
  <c r="K105" i="5"/>
  <c r="J106" i="5"/>
  <c r="K107" i="5"/>
  <c r="I108" i="5"/>
  <c r="H109" i="5"/>
  <c r="I110" i="5"/>
  <c r="H82" i="5"/>
  <c r="P85" i="5"/>
  <c r="N88" i="5"/>
  <c r="L91" i="5"/>
  <c r="J94" i="5"/>
  <c r="H97" i="5"/>
  <c r="F100" i="5"/>
  <c r="Z102" i="5"/>
  <c r="N104" i="5"/>
  <c r="O105" i="5"/>
  <c r="M106" i="5"/>
  <c r="L107" i="5"/>
  <c r="M108" i="5"/>
  <c r="K109" i="5"/>
  <c r="J110" i="5"/>
  <c r="L82" i="5"/>
  <c r="X85" i="5"/>
  <c r="P105" i="5"/>
  <c r="V88" i="5"/>
  <c r="Q106" i="5"/>
  <c r="T91" i="5"/>
  <c r="O107" i="5"/>
  <c r="M82" i="5"/>
  <c r="R94" i="5"/>
  <c r="N108" i="5"/>
  <c r="L103" i="5"/>
  <c r="P97" i="5"/>
  <c r="O109" i="5"/>
  <c r="N100" i="5"/>
  <c r="M110" i="5"/>
  <c r="Q104" i="5"/>
  <c r="J116" i="5"/>
  <c r="AA116" i="5"/>
  <c r="K116" i="5"/>
  <c r="S116" i="5"/>
  <c r="O116" i="5"/>
  <c r="F82" i="5"/>
  <c r="R116" i="5"/>
  <c r="F116" i="5"/>
  <c r="W116" i="5"/>
  <c r="H116" i="5"/>
  <c r="P116" i="5"/>
  <c r="L116" i="5"/>
  <c r="S118" i="5" l="1"/>
  <c r="K117" i="5"/>
  <c r="L117" i="5"/>
  <c r="I118" i="5"/>
  <c r="AA117" i="5"/>
  <c r="P118" i="5"/>
  <c r="G118" i="5"/>
  <c r="N117" i="5"/>
  <c r="M118" i="5"/>
  <c r="O117" i="5"/>
  <c r="V118" i="5"/>
  <c r="AA118" i="5"/>
  <c r="H118" i="5"/>
  <c r="T118" i="5"/>
  <c r="Z117" i="5"/>
  <c r="U118" i="5"/>
  <c r="J118" i="5"/>
  <c r="F117" i="5"/>
  <c r="N118" i="5"/>
  <c r="W118" i="5"/>
  <c r="V117" i="5"/>
  <c r="I117" i="5"/>
  <c r="Y117" i="5"/>
  <c r="R117" i="5"/>
  <c r="X117" i="5"/>
  <c r="Q118" i="5"/>
  <c r="S117" i="5"/>
  <c r="X118" i="5"/>
  <c r="L118" i="5"/>
  <c r="O118" i="5"/>
  <c r="J117" i="5"/>
  <c r="Y118" i="5"/>
  <c r="T117" i="5"/>
  <c r="Q117" i="5"/>
  <c r="K118" i="5"/>
  <c r="F118" i="5"/>
  <c r="H117" i="5"/>
  <c r="U117" i="5"/>
  <c r="M117" i="5"/>
  <c r="Z118" i="5"/>
  <c r="P117" i="5"/>
  <c r="G117" i="5"/>
  <c r="W117" i="5"/>
  <c r="R118" i="5"/>
  <c r="A70" i="2"/>
  <c r="B70" i="2"/>
  <c r="B104" i="2" s="1"/>
  <c r="C70" i="2"/>
  <c r="C104" i="2" s="1"/>
  <c r="D70" i="2"/>
  <c r="D104" i="2" s="1"/>
  <c r="A71" i="2"/>
  <c r="B71" i="2"/>
  <c r="B105" i="2" s="1"/>
  <c r="C71" i="2"/>
  <c r="C105" i="2" s="1"/>
  <c r="D71" i="2"/>
  <c r="D105" i="2" s="1"/>
  <c r="A72" i="2"/>
  <c r="E48" i="2"/>
  <c r="E82" i="2" s="1"/>
  <c r="E49" i="2"/>
  <c r="E83" i="2" s="1"/>
  <c r="E50" i="2"/>
  <c r="E84" i="2" s="1"/>
  <c r="E51" i="2"/>
  <c r="E85" i="2" s="1"/>
  <c r="E52" i="2"/>
  <c r="E86" i="2" s="1"/>
  <c r="E53" i="2"/>
  <c r="E54" i="2"/>
  <c r="E88" i="2" s="1"/>
  <c r="E55" i="2"/>
  <c r="E89" i="2" s="1"/>
  <c r="E56" i="2"/>
  <c r="E90" i="2" s="1"/>
  <c r="E57" i="2"/>
  <c r="E91" i="2" s="1"/>
  <c r="E58" i="2"/>
  <c r="E59" i="2"/>
  <c r="E93" i="2" s="1"/>
  <c r="E60" i="2"/>
  <c r="E94" i="2" s="1"/>
  <c r="E61" i="2"/>
  <c r="E62" i="2"/>
  <c r="E96" i="2" s="1"/>
  <c r="E63" i="2"/>
  <c r="E97" i="2" s="1"/>
  <c r="E64" i="2"/>
  <c r="E98" i="2" s="1"/>
  <c r="E65" i="2"/>
  <c r="E99" i="2" s="1"/>
  <c r="E66" i="2"/>
  <c r="E67" i="2"/>
  <c r="E101" i="2" s="1"/>
  <c r="E68" i="2"/>
  <c r="E102" i="2" s="1"/>
  <c r="E69" i="2"/>
  <c r="E47" i="2"/>
  <c r="E81" i="2" s="1"/>
  <c r="E70" i="2"/>
  <c r="E104" i="2" s="1"/>
  <c r="E71" i="2"/>
  <c r="E105" i="2" s="1"/>
  <c r="E72" i="2"/>
  <c r="E106" i="2" s="1"/>
  <c r="E46" i="2"/>
  <c r="E80" i="2" s="1"/>
  <c r="G37" i="2"/>
  <c r="G38" i="2" s="1"/>
  <c r="H37" i="2"/>
  <c r="H38" i="2" s="1"/>
  <c r="I37" i="2"/>
  <c r="I38" i="2" s="1"/>
  <c r="J37" i="2"/>
  <c r="J38" i="2" s="1"/>
  <c r="K37" i="2"/>
  <c r="K38" i="2" s="1"/>
  <c r="L37" i="2"/>
  <c r="L38" i="2" s="1"/>
  <c r="M37" i="2"/>
  <c r="M38" i="2" s="1"/>
  <c r="N37" i="2"/>
  <c r="N38" i="2" s="1"/>
  <c r="O37" i="2"/>
  <c r="O38" i="2" s="1"/>
  <c r="P37" i="2"/>
  <c r="P38" i="2" s="1"/>
  <c r="Q37" i="2"/>
  <c r="Q38" i="2" s="1"/>
  <c r="R37" i="2"/>
  <c r="R38" i="2" s="1"/>
  <c r="S37" i="2"/>
  <c r="S38" i="2" s="1"/>
  <c r="T37" i="2"/>
  <c r="T38" i="2" s="1"/>
  <c r="U37" i="2"/>
  <c r="U38" i="2" s="1"/>
  <c r="V37" i="2"/>
  <c r="V38" i="2" s="1"/>
  <c r="W37" i="2"/>
  <c r="W38" i="2" s="1"/>
  <c r="X37" i="2"/>
  <c r="X38" i="2" s="1"/>
  <c r="F37" i="2"/>
  <c r="F38" i="2" s="1"/>
  <c r="F71" i="2" l="1"/>
  <c r="N71" i="2"/>
  <c r="V71" i="2"/>
  <c r="G71" i="2"/>
  <c r="O71" i="2"/>
  <c r="W71" i="2"/>
  <c r="H71" i="2"/>
  <c r="P71" i="2"/>
  <c r="X71" i="2"/>
  <c r="I71" i="2"/>
  <c r="Q71" i="2"/>
  <c r="J71" i="2"/>
  <c r="R71" i="2"/>
  <c r="M71" i="2"/>
  <c r="U71" i="2"/>
  <c r="K71" i="2"/>
  <c r="L71" i="2"/>
  <c r="S71" i="2"/>
  <c r="T71" i="2"/>
  <c r="K72" i="2"/>
  <c r="S72" i="2"/>
  <c r="L72" i="2"/>
  <c r="T72" i="2"/>
  <c r="M72" i="2"/>
  <c r="U72" i="2"/>
  <c r="F72" i="2"/>
  <c r="N72" i="2"/>
  <c r="V72" i="2"/>
  <c r="G72" i="2"/>
  <c r="O72" i="2"/>
  <c r="W72" i="2"/>
  <c r="J72" i="2"/>
  <c r="R72" i="2"/>
  <c r="Q72" i="2"/>
  <c r="X72" i="2"/>
  <c r="I72" i="2"/>
  <c r="H72" i="2"/>
  <c r="P72" i="2"/>
  <c r="I70" i="2"/>
  <c r="Q70" i="2"/>
  <c r="J70" i="2"/>
  <c r="R70" i="2"/>
  <c r="K70" i="2"/>
  <c r="S70" i="2"/>
  <c r="L70" i="2"/>
  <c r="T70" i="2"/>
  <c r="M70" i="2"/>
  <c r="U70" i="2"/>
  <c r="H70" i="2"/>
  <c r="P70" i="2"/>
  <c r="X70" i="2"/>
  <c r="W70" i="2"/>
  <c r="O70" i="2"/>
  <c r="F70" i="2"/>
  <c r="N70" i="2"/>
  <c r="G70" i="2"/>
  <c r="V70" i="2"/>
  <c r="P120" i="5"/>
  <c r="Y120" i="5"/>
  <c r="L120" i="5"/>
  <c r="M120" i="5"/>
  <c r="R120" i="5"/>
  <c r="O120" i="5"/>
  <c r="N120" i="5"/>
  <c r="J120" i="5"/>
  <c r="H120" i="5"/>
  <c r="AA120" i="5"/>
  <c r="S120" i="5"/>
  <c r="T120" i="5"/>
  <c r="X120" i="5"/>
  <c r="K120" i="5"/>
  <c r="G120" i="5"/>
  <c r="Q120" i="5"/>
  <c r="W120" i="5"/>
  <c r="V120" i="5"/>
  <c r="Z120" i="5"/>
  <c r="U120" i="5"/>
  <c r="I120" i="5"/>
  <c r="F120" i="5"/>
  <c r="A104" i="2"/>
  <c r="A106" i="2"/>
  <c r="A105" i="2"/>
  <c r="E100" i="2"/>
  <c r="E103" i="2"/>
  <c r="E87" i="2"/>
  <c r="E92" i="2"/>
  <c r="E95" i="2"/>
  <c r="A5" i="2" l="1"/>
  <c r="A48" i="2" s="1"/>
  <c r="B5" i="2"/>
  <c r="B48" i="2" s="1"/>
  <c r="B82" i="2" s="1"/>
  <c r="C5" i="2"/>
  <c r="C48" i="2" s="1"/>
  <c r="C82" i="2" s="1"/>
  <c r="D5" i="2"/>
  <c r="D48" i="2" s="1"/>
  <c r="D82" i="2" s="1"/>
  <c r="A6" i="2"/>
  <c r="A49" i="2" s="1"/>
  <c r="B6" i="2"/>
  <c r="B49" i="2" s="1"/>
  <c r="B83" i="2" s="1"/>
  <c r="C6" i="2"/>
  <c r="C49" i="2" s="1"/>
  <c r="C83" i="2" s="1"/>
  <c r="D6" i="2"/>
  <c r="D49" i="2" s="1"/>
  <c r="D83" i="2" s="1"/>
  <c r="A7" i="2"/>
  <c r="A50" i="2" s="1"/>
  <c r="B7" i="2"/>
  <c r="B50" i="2" s="1"/>
  <c r="B84" i="2" s="1"/>
  <c r="C7" i="2"/>
  <c r="C50" i="2" s="1"/>
  <c r="C84" i="2" s="1"/>
  <c r="D7" i="2"/>
  <c r="D50" i="2" s="1"/>
  <c r="D84" i="2" s="1"/>
  <c r="A8" i="2"/>
  <c r="A51" i="2" s="1"/>
  <c r="B8" i="2"/>
  <c r="B51" i="2" s="1"/>
  <c r="B85" i="2" s="1"/>
  <c r="C8" i="2"/>
  <c r="C51" i="2" s="1"/>
  <c r="C85" i="2" s="1"/>
  <c r="D8" i="2"/>
  <c r="D51" i="2" s="1"/>
  <c r="D85" i="2" s="1"/>
  <c r="A9" i="2"/>
  <c r="A52" i="2" s="1"/>
  <c r="B9" i="2"/>
  <c r="B52" i="2" s="1"/>
  <c r="B86" i="2" s="1"/>
  <c r="C9" i="2"/>
  <c r="C52" i="2" s="1"/>
  <c r="C86" i="2" s="1"/>
  <c r="D9" i="2"/>
  <c r="D52" i="2" s="1"/>
  <c r="D86" i="2" s="1"/>
  <c r="A10" i="2"/>
  <c r="A53" i="2" s="1"/>
  <c r="B10" i="2"/>
  <c r="B53" i="2" s="1"/>
  <c r="B87" i="2" s="1"/>
  <c r="C10" i="2"/>
  <c r="C53" i="2" s="1"/>
  <c r="C87" i="2" s="1"/>
  <c r="D10" i="2"/>
  <c r="D53" i="2" s="1"/>
  <c r="D87" i="2" s="1"/>
  <c r="A11" i="2"/>
  <c r="A54" i="2" s="1"/>
  <c r="B11" i="2"/>
  <c r="B54" i="2" s="1"/>
  <c r="B88" i="2" s="1"/>
  <c r="C11" i="2"/>
  <c r="C54" i="2" s="1"/>
  <c r="C88" i="2" s="1"/>
  <c r="D11" i="2"/>
  <c r="D54" i="2" s="1"/>
  <c r="D88" i="2" s="1"/>
  <c r="A12" i="2"/>
  <c r="A55" i="2" s="1"/>
  <c r="B12" i="2"/>
  <c r="B55" i="2" s="1"/>
  <c r="B89" i="2" s="1"/>
  <c r="C12" i="2"/>
  <c r="C55" i="2" s="1"/>
  <c r="C89" i="2" s="1"/>
  <c r="D12" i="2"/>
  <c r="D55" i="2" s="1"/>
  <c r="D89" i="2" s="1"/>
  <c r="A13" i="2"/>
  <c r="A56" i="2" s="1"/>
  <c r="B13" i="2"/>
  <c r="B56" i="2" s="1"/>
  <c r="B90" i="2" s="1"/>
  <c r="C13" i="2"/>
  <c r="C56" i="2" s="1"/>
  <c r="C90" i="2" s="1"/>
  <c r="D13" i="2"/>
  <c r="D56" i="2" s="1"/>
  <c r="D90" i="2" s="1"/>
  <c r="A14" i="2"/>
  <c r="A57" i="2" s="1"/>
  <c r="B14" i="2"/>
  <c r="B57" i="2" s="1"/>
  <c r="B91" i="2" s="1"/>
  <c r="C14" i="2"/>
  <c r="C57" i="2" s="1"/>
  <c r="C91" i="2" s="1"/>
  <c r="D14" i="2"/>
  <c r="D57" i="2" s="1"/>
  <c r="D91" i="2" s="1"/>
  <c r="A15" i="2"/>
  <c r="A58" i="2" s="1"/>
  <c r="B15" i="2"/>
  <c r="B58" i="2" s="1"/>
  <c r="B92" i="2" s="1"/>
  <c r="C15" i="2"/>
  <c r="C58" i="2" s="1"/>
  <c r="C92" i="2" s="1"/>
  <c r="D15" i="2"/>
  <c r="D58" i="2" s="1"/>
  <c r="D92" i="2" s="1"/>
  <c r="A16" i="2"/>
  <c r="A59" i="2" s="1"/>
  <c r="B16" i="2"/>
  <c r="B59" i="2" s="1"/>
  <c r="B93" i="2" s="1"/>
  <c r="C16" i="2"/>
  <c r="C59" i="2" s="1"/>
  <c r="C93" i="2" s="1"/>
  <c r="D16" i="2"/>
  <c r="D59" i="2" s="1"/>
  <c r="D93" i="2" s="1"/>
  <c r="A17" i="2"/>
  <c r="A60" i="2" s="1"/>
  <c r="B17" i="2"/>
  <c r="B60" i="2" s="1"/>
  <c r="B94" i="2" s="1"/>
  <c r="C17" i="2"/>
  <c r="C60" i="2" s="1"/>
  <c r="C94" i="2" s="1"/>
  <c r="D17" i="2"/>
  <c r="D60" i="2" s="1"/>
  <c r="D94" i="2" s="1"/>
  <c r="A18" i="2"/>
  <c r="A61" i="2" s="1"/>
  <c r="B18" i="2"/>
  <c r="B61" i="2" s="1"/>
  <c r="B95" i="2" s="1"/>
  <c r="C18" i="2"/>
  <c r="C61" i="2" s="1"/>
  <c r="C95" i="2" s="1"/>
  <c r="D18" i="2"/>
  <c r="D61" i="2" s="1"/>
  <c r="D95" i="2" s="1"/>
  <c r="A19" i="2"/>
  <c r="A62" i="2" s="1"/>
  <c r="B19" i="2"/>
  <c r="B62" i="2" s="1"/>
  <c r="B96" i="2" s="1"/>
  <c r="C19" i="2"/>
  <c r="C62" i="2" s="1"/>
  <c r="C96" i="2" s="1"/>
  <c r="D19" i="2"/>
  <c r="D62" i="2" s="1"/>
  <c r="D96" i="2" s="1"/>
  <c r="A20" i="2"/>
  <c r="A63" i="2" s="1"/>
  <c r="B20" i="2"/>
  <c r="B63" i="2" s="1"/>
  <c r="B97" i="2" s="1"/>
  <c r="C20" i="2"/>
  <c r="C63" i="2" s="1"/>
  <c r="C97" i="2" s="1"/>
  <c r="D20" i="2"/>
  <c r="D63" i="2" s="1"/>
  <c r="D97" i="2" s="1"/>
  <c r="A21" i="2"/>
  <c r="A64" i="2" s="1"/>
  <c r="B21" i="2"/>
  <c r="B64" i="2" s="1"/>
  <c r="B98" i="2" s="1"/>
  <c r="C21" i="2"/>
  <c r="C64" i="2" s="1"/>
  <c r="C98" i="2" s="1"/>
  <c r="D21" i="2"/>
  <c r="D64" i="2" s="1"/>
  <c r="D98" i="2" s="1"/>
  <c r="A22" i="2"/>
  <c r="A65" i="2" s="1"/>
  <c r="B22" i="2"/>
  <c r="B65" i="2" s="1"/>
  <c r="B99" i="2" s="1"/>
  <c r="C22" i="2"/>
  <c r="C65" i="2" s="1"/>
  <c r="C99" i="2" s="1"/>
  <c r="D22" i="2"/>
  <c r="D65" i="2" s="1"/>
  <c r="D99" i="2" s="1"/>
  <c r="A23" i="2"/>
  <c r="A66" i="2" s="1"/>
  <c r="B23" i="2"/>
  <c r="B66" i="2" s="1"/>
  <c r="B100" i="2" s="1"/>
  <c r="C23" i="2"/>
  <c r="C66" i="2" s="1"/>
  <c r="C100" i="2" s="1"/>
  <c r="D23" i="2"/>
  <c r="D66" i="2" s="1"/>
  <c r="D100" i="2" s="1"/>
  <c r="A24" i="2"/>
  <c r="A67" i="2" s="1"/>
  <c r="B24" i="2"/>
  <c r="B67" i="2" s="1"/>
  <c r="B101" i="2" s="1"/>
  <c r="C24" i="2"/>
  <c r="C67" i="2" s="1"/>
  <c r="C101" i="2" s="1"/>
  <c r="D24" i="2"/>
  <c r="D67" i="2" s="1"/>
  <c r="D101" i="2" s="1"/>
  <c r="A25" i="2"/>
  <c r="A68" i="2" s="1"/>
  <c r="B25" i="2"/>
  <c r="B68" i="2" s="1"/>
  <c r="B102" i="2" s="1"/>
  <c r="C25" i="2"/>
  <c r="C68" i="2" s="1"/>
  <c r="C102" i="2" s="1"/>
  <c r="D25" i="2"/>
  <c r="D68" i="2" s="1"/>
  <c r="D102" i="2" s="1"/>
  <c r="A26" i="2"/>
  <c r="A69" i="2" s="1"/>
  <c r="B69" i="2"/>
  <c r="B103" i="2" s="1"/>
  <c r="C69" i="2"/>
  <c r="C103" i="2" s="1"/>
  <c r="D69" i="2"/>
  <c r="D103" i="2" s="1"/>
  <c r="B4" i="2"/>
  <c r="B47" i="2" s="1"/>
  <c r="C4" i="2"/>
  <c r="C47" i="2" s="1"/>
  <c r="C81" i="2" s="1"/>
  <c r="D4" i="2"/>
  <c r="D47" i="2" s="1"/>
  <c r="D81" i="2" s="1"/>
  <c r="L69" i="2" l="1"/>
  <c r="T69" i="2"/>
  <c r="M69" i="2"/>
  <c r="U69" i="2"/>
  <c r="F69" i="2"/>
  <c r="N69" i="2"/>
  <c r="V69" i="2"/>
  <c r="G69" i="2"/>
  <c r="O69" i="2"/>
  <c r="W69" i="2"/>
  <c r="H69" i="2"/>
  <c r="P69" i="2"/>
  <c r="X69" i="2"/>
  <c r="K69" i="2"/>
  <c r="S69" i="2"/>
  <c r="J69" i="2"/>
  <c r="Q69" i="2"/>
  <c r="R69" i="2"/>
  <c r="I69" i="2"/>
  <c r="J67" i="2"/>
  <c r="R67" i="2"/>
  <c r="K67" i="2"/>
  <c r="S67" i="2"/>
  <c r="G67" i="2"/>
  <c r="L67" i="2"/>
  <c r="T67" i="2"/>
  <c r="M67" i="2"/>
  <c r="U67" i="2"/>
  <c r="F67" i="2"/>
  <c r="N67" i="2"/>
  <c r="V67" i="2"/>
  <c r="I67" i="2"/>
  <c r="Q67" i="2"/>
  <c r="O67" i="2"/>
  <c r="P67" i="2"/>
  <c r="W67" i="2"/>
  <c r="X67" i="2"/>
  <c r="H67" i="2"/>
  <c r="H65" i="2"/>
  <c r="P65" i="2"/>
  <c r="X65" i="2"/>
  <c r="U65" i="2"/>
  <c r="I65" i="2"/>
  <c r="Q65" i="2"/>
  <c r="J65" i="2"/>
  <c r="R65" i="2"/>
  <c r="K65" i="2"/>
  <c r="S65" i="2"/>
  <c r="L65" i="2"/>
  <c r="T65" i="2"/>
  <c r="G65" i="2"/>
  <c r="O65" i="2"/>
  <c r="W65" i="2"/>
  <c r="M65" i="2"/>
  <c r="F65" i="2"/>
  <c r="N65" i="2"/>
  <c r="V65" i="2"/>
  <c r="F63" i="2"/>
  <c r="N63" i="2"/>
  <c r="V63" i="2"/>
  <c r="S63" i="2"/>
  <c r="G63" i="2"/>
  <c r="O63" i="2"/>
  <c r="W63" i="2"/>
  <c r="K63" i="2"/>
  <c r="H63" i="2"/>
  <c r="P63" i="2"/>
  <c r="X63" i="2"/>
  <c r="I63" i="2"/>
  <c r="Q63" i="2"/>
  <c r="J63" i="2"/>
  <c r="R63" i="2"/>
  <c r="M63" i="2"/>
  <c r="U63" i="2"/>
  <c r="L63" i="2"/>
  <c r="T63" i="2"/>
  <c r="L61" i="2"/>
  <c r="T61" i="2"/>
  <c r="I61" i="2"/>
  <c r="M61" i="2"/>
  <c r="U61" i="2"/>
  <c r="Q61" i="2"/>
  <c r="F61" i="2"/>
  <c r="N61" i="2"/>
  <c r="V61" i="2"/>
  <c r="G61" i="2"/>
  <c r="O61" i="2"/>
  <c r="W61" i="2"/>
  <c r="H61" i="2"/>
  <c r="P61" i="2"/>
  <c r="X61" i="2"/>
  <c r="K61" i="2"/>
  <c r="S61" i="2"/>
  <c r="J61" i="2"/>
  <c r="R61" i="2"/>
  <c r="J59" i="2"/>
  <c r="R59" i="2"/>
  <c r="K59" i="2"/>
  <c r="S59" i="2"/>
  <c r="O59" i="2"/>
  <c r="L59" i="2"/>
  <c r="T59" i="2"/>
  <c r="M59" i="2"/>
  <c r="U59" i="2"/>
  <c r="W59" i="2"/>
  <c r="F59" i="2"/>
  <c r="N59" i="2"/>
  <c r="V59" i="2"/>
  <c r="I59" i="2"/>
  <c r="Q59" i="2"/>
  <c r="G59" i="2"/>
  <c r="H59" i="2"/>
  <c r="P59" i="2"/>
  <c r="X59" i="2"/>
  <c r="H57" i="2"/>
  <c r="P57" i="2"/>
  <c r="X57" i="2"/>
  <c r="I57" i="2"/>
  <c r="Q57" i="2"/>
  <c r="M57" i="2"/>
  <c r="J57" i="2"/>
  <c r="R57" i="2"/>
  <c r="K57" i="2"/>
  <c r="S57" i="2"/>
  <c r="L57" i="2"/>
  <c r="T57" i="2"/>
  <c r="G57" i="2"/>
  <c r="O57" i="2"/>
  <c r="W57" i="2"/>
  <c r="U57" i="2"/>
  <c r="N57" i="2"/>
  <c r="V57" i="2"/>
  <c r="F57" i="2"/>
  <c r="F55" i="2"/>
  <c r="N55" i="2"/>
  <c r="V55" i="2"/>
  <c r="G55" i="2"/>
  <c r="O55" i="2"/>
  <c r="W55" i="2"/>
  <c r="K55" i="2"/>
  <c r="H55" i="2"/>
  <c r="P55" i="2"/>
  <c r="X55" i="2"/>
  <c r="S55" i="2"/>
  <c r="I55" i="2"/>
  <c r="Q55" i="2"/>
  <c r="J55" i="2"/>
  <c r="R55" i="2"/>
  <c r="M55" i="2"/>
  <c r="U55" i="2"/>
  <c r="L55" i="2"/>
  <c r="T55" i="2"/>
  <c r="L53" i="2"/>
  <c r="T53" i="2"/>
  <c r="I53" i="2"/>
  <c r="M53" i="2"/>
  <c r="U53" i="2"/>
  <c r="Q53" i="2"/>
  <c r="F53" i="2"/>
  <c r="N53" i="2"/>
  <c r="V53" i="2"/>
  <c r="G53" i="2"/>
  <c r="O53" i="2"/>
  <c r="W53" i="2"/>
  <c r="H53" i="2"/>
  <c r="P53" i="2"/>
  <c r="X53" i="2"/>
  <c r="K53" i="2"/>
  <c r="S53" i="2"/>
  <c r="J53" i="2"/>
  <c r="R53" i="2"/>
  <c r="J51" i="2"/>
  <c r="R51" i="2"/>
  <c r="G51" i="2"/>
  <c r="O51" i="2"/>
  <c r="K51" i="2"/>
  <c r="S51" i="2"/>
  <c r="W51" i="2"/>
  <c r="L51" i="2"/>
  <c r="T51" i="2"/>
  <c r="M51" i="2"/>
  <c r="U51" i="2"/>
  <c r="F51" i="2"/>
  <c r="N51" i="2"/>
  <c r="V51" i="2"/>
  <c r="I51" i="2"/>
  <c r="Q51" i="2"/>
  <c r="H51" i="2"/>
  <c r="P51" i="2"/>
  <c r="X51" i="2"/>
  <c r="H49" i="2"/>
  <c r="P49" i="2"/>
  <c r="X49" i="2"/>
  <c r="U49" i="2"/>
  <c r="I49" i="2"/>
  <c r="Q49" i="2"/>
  <c r="J49" i="2"/>
  <c r="R49" i="2"/>
  <c r="K49" i="2"/>
  <c r="S49" i="2"/>
  <c r="L49" i="2"/>
  <c r="T49" i="2"/>
  <c r="G49" i="2"/>
  <c r="O49" i="2"/>
  <c r="W49" i="2"/>
  <c r="M49" i="2"/>
  <c r="F49" i="2"/>
  <c r="N49" i="2"/>
  <c r="V49" i="2"/>
  <c r="G68" i="2"/>
  <c r="O68" i="2"/>
  <c r="W68" i="2"/>
  <c r="H68" i="2"/>
  <c r="P68" i="2"/>
  <c r="X68" i="2"/>
  <c r="I68" i="2"/>
  <c r="Q68" i="2"/>
  <c r="J68" i="2"/>
  <c r="R68" i="2"/>
  <c r="K68" i="2"/>
  <c r="S68" i="2"/>
  <c r="F68" i="2"/>
  <c r="N68" i="2"/>
  <c r="V68" i="2"/>
  <c r="L68" i="2"/>
  <c r="M68" i="2"/>
  <c r="T68" i="2"/>
  <c r="U68" i="2"/>
  <c r="M66" i="2"/>
  <c r="U66" i="2"/>
  <c r="F66" i="2"/>
  <c r="N66" i="2"/>
  <c r="V66" i="2"/>
  <c r="G66" i="2"/>
  <c r="O66" i="2"/>
  <c r="W66" i="2"/>
  <c r="R66" i="2"/>
  <c r="H66" i="2"/>
  <c r="P66" i="2"/>
  <c r="X66" i="2"/>
  <c r="J66" i="2"/>
  <c r="I66" i="2"/>
  <c r="Q66" i="2"/>
  <c r="L66" i="2"/>
  <c r="T66" i="2"/>
  <c r="S66" i="2"/>
  <c r="K66" i="2"/>
  <c r="K64" i="2"/>
  <c r="S64" i="2"/>
  <c r="L64" i="2"/>
  <c r="T64" i="2"/>
  <c r="X64" i="2"/>
  <c r="M64" i="2"/>
  <c r="U64" i="2"/>
  <c r="P64" i="2"/>
  <c r="F64" i="2"/>
  <c r="N64" i="2"/>
  <c r="V64" i="2"/>
  <c r="H64" i="2"/>
  <c r="G64" i="2"/>
  <c r="O64" i="2"/>
  <c r="W64" i="2"/>
  <c r="J64" i="2"/>
  <c r="R64" i="2"/>
  <c r="I64" i="2"/>
  <c r="Q64" i="2"/>
  <c r="I62" i="2"/>
  <c r="Q62" i="2"/>
  <c r="J62" i="2"/>
  <c r="R62" i="2"/>
  <c r="K62" i="2"/>
  <c r="S62" i="2"/>
  <c r="F62" i="2"/>
  <c r="L62" i="2"/>
  <c r="T62" i="2"/>
  <c r="M62" i="2"/>
  <c r="U62" i="2"/>
  <c r="V62" i="2"/>
  <c r="H62" i="2"/>
  <c r="P62" i="2"/>
  <c r="X62" i="2"/>
  <c r="N62" i="2"/>
  <c r="G62" i="2"/>
  <c r="O62" i="2"/>
  <c r="W62" i="2"/>
  <c r="G60" i="2"/>
  <c r="O60" i="2"/>
  <c r="W60" i="2"/>
  <c r="H60" i="2"/>
  <c r="P60" i="2"/>
  <c r="X60" i="2"/>
  <c r="I60" i="2"/>
  <c r="Q60" i="2"/>
  <c r="L60" i="2"/>
  <c r="J60" i="2"/>
  <c r="R60" i="2"/>
  <c r="K60" i="2"/>
  <c r="S60" i="2"/>
  <c r="F60" i="2"/>
  <c r="N60" i="2"/>
  <c r="V60" i="2"/>
  <c r="T60" i="2"/>
  <c r="U60" i="2"/>
  <c r="M60" i="2"/>
  <c r="M58" i="2"/>
  <c r="U58" i="2"/>
  <c r="J58" i="2"/>
  <c r="F58" i="2"/>
  <c r="N58" i="2"/>
  <c r="V58" i="2"/>
  <c r="G58" i="2"/>
  <c r="O58" i="2"/>
  <c r="W58" i="2"/>
  <c r="R58" i="2"/>
  <c r="H58" i="2"/>
  <c r="P58" i="2"/>
  <c r="X58" i="2"/>
  <c r="I58" i="2"/>
  <c r="Q58" i="2"/>
  <c r="L58" i="2"/>
  <c r="T58" i="2"/>
  <c r="K58" i="2"/>
  <c r="S58" i="2"/>
  <c r="K56" i="2"/>
  <c r="S56" i="2"/>
  <c r="P56" i="2"/>
  <c r="L56" i="2"/>
  <c r="T56" i="2"/>
  <c r="M56" i="2"/>
  <c r="U56" i="2"/>
  <c r="X56" i="2"/>
  <c r="F56" i="2"/>
  <c r="N56" i="2"/>
  <c r="V56" i="2"/>
  <c r="G56" i="2"/>
  <c r="O56" i="2"/>
  <c r="W56" i="2"/>
  <c r="J56" i="2"/>
  <c r="R56" i="2"/>
  <c r="H56" i="2"/>
  <c r="I56" i="2"/>
  <c r="Q56" i="2"/>
  <c r="I54" i="2"/>
  <c r="Q54" i="2"/>
  <c r="V54" i="2"/>
  <c r="J54" i="2"/>
  <c r="R54" i="2"/>
  <c r="K54" i="2"/>
  <c r="S54" i="2"/>
  <c r="F54" i="2"/>
  <c r="L54" i="2"/>
  <c r="T54" i="2"/>
  <c r="M54" i="2"/>
  <c r="U54" i="2"/>
  <c r="H54" i="2"/>
  <c r="P54" i="2"/>
  <c r="X54" i="2"/>
  <c r="N54" i="2"/>
  <c r="G54" i="2"/>
  <c r="O54" i="2"/>
  <c r="W54" i="2"/>
  <c r="G52" i="2"/>
  <c r="O52" i="2"/>
  <c r="W52" i="2"/>
  <c r="H52" i="2"/>
  <c r="P52" i="2"/>
  <c r="X52" i="2"/>
  <c r="I52" i="2"/>
  <c r="Q52" i="2"/>
  <c r="L52" i="2"/>
  <c r="J52" i="2"/>
  <c r="R52" i="2"/>
  <c r="K52" i="2"/>
  <c r="S52" i="2"/>
  <c r="F52" i="2"/>
  <c r="N52" i="2"/>
  <c r="V52" i="2"/>
  <c r="T52" i="2"/>
  <c r="U52" i="2"/>
  <c r="M52" i="2"/>
  <c r="M50" i="2"/>
  <c r="U50" i="2"/>
  <c r="J50" i="2"/>
  <c r="R50" i="2"/>
  <c r="F50" i="2"/>
  <c r="N50" i="2"/>
  <c r="V50" i="2"/>
  <c r="G50" i="2"/>
  <c r="O50" i="2"/>
  <c r="W50" i="2"/>
  <c r="H50" i="2"/>
  <c r="P50" i="2"/>
  <c r="X50" i="2"/>
  <c r="I50" i="2"/>
  <c r="Q50" i="2"/>
  <c r="L50" i="2"/>
  <c r="T50" i="2"/>
  <c r="K50" i="2"/>
  <c r="S50" i="2"/>
  <c r="K48" i="2"/>
  <c r="S48" i="2"/>
  <c r="H48" i="2"/>
  <c r="L48" i="2"/>
  <c r="T48" i="2"/>
  <c r="P48" i="2"/>
  <c r="M48" i="2"/>
  <c r="U48" i="2"/>
  <c r="X48" i="2"/>
  <c r="F48" i="2"/>
  <c r="N48" i="2"/>
  <c r="V48" i="2"/>
  <c r="G48" i="2"/>
  <c r="O48" i="2"/>
  <c r="W48" i="2"/>
  <c r="J48" i="2"/>
  <c r="R48" i="2"/>
  <c r="I48" i="2"/>
  <c r="Q48" i="2"/>
  <c r="B81" i="2"/>
  <c r="A103" i="2"/>
  <c r="A101" i="2"/>
  <c r="A99" i="2"/>
  <c r="A97" i="2"/>
  <c r="A95" i="2"/>
  <c r="A93" i="2"/>
  <c r="A91" i="2"/>
  <c r="A89" i="2"/>
  <c r="A87" i="2"/>
  <c r="A85" i="2"/>
  <c r="A83" i="2"/>
  <c r="A102" i="2"/>
  <c r="A100" i="2"/>
  <c r="A98" i="2"/>
  <c r="A96" i="2"/>
  <c r="A94" i="2"/>
  <c r="A92" i="2"/>
  <c r="A90" i="2"/>
  <c r="A88" i="2"/>
  <c r="A86" i="2"/>
  <c r="A84" i="2"/>
  <c r="A82" i="2"/>
  <c r="F141" i="2"/>
  <c r="F142" i="2" s="1"/>
  <c r="E141" i="2"/>
  <c r="E142" i="2" s="1"/>
  <c r="D141" i="2"/>
  <c r="D142" i="2" s="1"/>
  <c r="C141" i="2"/>
  <c r="C142" i="2" s="1"/>
  <c r="A4" i="2"/>
  <c r="A47" i="2" s="1"/>
  <c r="H47" i="2" l="1"/>
  <c r="P47" i="2"/>
  <c r="X47" i="2"/>
  <c r="I47" i="2"/>
  <c r="Q47" i="2"/>
  <c r="F47" i="2"/>
  <c r="J47" i="2"/>
  <c r="R47" i="2"/>
  <c r="K47" i="2"/>
  <c r="S47" i="2"/>
  <c r="L47" i="2"/>
  <c r="T47" i="2"/>
  <c r="G47" i="2"/>
  <c r="O47" i="2"/>
  <c r="W47" i="2"/>
  <c r="M47" i="2"/>
  <c r="N47" i="2"/>
  <c r="U47" i="2"/>
  <c r="V47" i="2"/>
  <c r="C79" i="2"/>
  <c r="A81" i="2"/>
  <c r="E138" i="1"/>
  <c r="E139" i="1" s="1"/>
  <c r="F138" i="1"/>
  <c r="F139" i="1" s="1"/>
  <c r="D138" i="1"/>
  <c r="D139" i="1" s="1"/>
  <c r="C138" i="1"/>
  <c r="C139" i="1" s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G37" i="1"/>
  <c r="F37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C38" i="1"/>
  <c r="D38" i="1"/>
  <c r="B38" i="1"/>
  <c r="F82" i="2" l="1"/>
  <c r="N82" i="2"/>
  <c r="V82" i="2"/>
  <c r="K83" i="2"/>
  <c r="S83" i="2"/>
  <c r="H84" i="2"/>
  <c r="P84" i="2"/>
  <c r="X84" i="2"/>
  <c r="M85" i="2"/>
  <c r="U85" i="2"/>
  <c r="J86" i="2"/>
  <c r="R86" i="2"/>
  <c r="G87" i="2"/>
  <c r="O87" i="2"/>
  <c r="W87" i="2"/>
  <c r="L88" i="2"/>
  <c r="T88" i="2"/>
  <c r="I89" i="2"/>
  <c r="Q89" i="2"/>
  <c r="F90" i="2"/>
  <c r="N90" i="2"/>
  <c r="V90" i="2"/>
  <c r="K91" i="2"/>
  <c r="S91" i="2"/>
  <c r="H92" i="2"/>
  <c r="P92" i="2"/>
  <c r="X92" i="2"/>
  <c r="M93" i="2"/>
  <c r="U93" i="2"/>
  <c r="J94" i="2"/>
  <c r="R94" i="2"/>
  <c r="G95" i="2"/>
  <c r="O95" i="2"/>
  <c r="W95" i="2"/>
  <c r="L96" i="2"/>
  <c r="T96" i="2"/>
  <c r="I97" i="2"/>
  <c r="Q97" i="2"/>
  <c r="F98" i="2"/>
  <c r="N98" i="2"/>
  <c r="V98" i="2"/>
  <c r="K99" i="2"/>
  <c r="S99" i="2"/>
  <c r="H100" i="2"/>
  <c r="P100" i="2"/>
  <c r="X100" i="2"/>
  <c r="M101" i="2"/>
  <c r="U101" i="2"/>
  <c r="J102" i="2"/>
  <c r="R102" i="2"/>
  <c r="G103" i="2"/>
  <c r="O103" i="2"/>
  <c r="W103" i="2"/>
  <c r="L104" i="2"/>
  <c r="T104" i="2"/>
  <c r="I105" i="2"/>
  <c r="Q105" i="2"/>
  <c r="F106" i="2"/>
  <c r="N106" i="2"/>
  <c r="V106" i="2"/>
  <c r="K107" i="2"/>
  <c r="S107" i="2"/>
  <c r="H108" i="2"/>
  <c r="P108" i="2"/>
  <c r="X108" i="2"/>
  <c r="M109" i="2"/>
  <c r="U109" i="2"/>
  <c r="K81" i="2"/>
  <c r="S81" i="2"/>
  <c r="T82" i="2"/>
  <c r="T90" i="2"/>
  <c r="X94" i="2"/>
  <c r="N100" i="2"/>
  <c r="G105" i="2"/>
  <c r="V108" i="2"/>
  <c r="G82" i="2"/>
  <c r="O82" i="2"/>
  <c r="W82" i="2"/>
  <c r="L83" i="2"/>
  <c r="T83" i="2"/>
  <c r="I84" i="2"/>
  <c r="Q84" i="2"/>
  <c r="F85" i="2"/>
  <c r="N85" i="2"/>
  <c r="V85" i="2"/>
  <c r="K86" i="2"/>
  <c r="S86" i="2"/>
  <c r="H87" i="2"/>
  <c r="P87" i="2"/>
  <c r="X87" i="2"/>
  <c r="M88" i="2"/>
  <c r="U88" i="2"/>
  <c r="J89" i="2"/>
  <c r="R89" i="2"/>
  <c r="G90" i="2"/>
  <c r="O90" i="2"/>
  <c r="W90" i="2"/>
  <c r="L91" i="2"/>
  <c r="T91" i="2"/>
  <c r="I92" i="2"/>
  <c r="Q92" i="2"/>
  <c r="F93" i="2"/>
  <c r="N93" i="2"/>
  <c r="V93" i="2"/>
  <c r="K94" i="2"/>
  <c r="S94" i="2"/>
  <c r="H95" i="2"/>
  <c r="P95" i="2"/>
  <c r="X95" i="2"/>
  <c r="M96" i="2"/>
  <c r="U96" i="2"/>
  <c r="J97" i="2"/>
  <c r="R97" i="2"/>
  <c r="G98" i="2"/>
  <c r="O98" i="2"/>
  <c r="W98" i="2"/>
  <c r="L99" i="2"/>
  <c r="T99" i="2"/>
  <c r="I100" i="2"/>
  <c r="Q100" i="2"/>
  <c r="F101" i="2"/>
  <c r="N101" i="2"/>
  <c r="V101" i="2"/>
  <c r="K102" i="2"/>
  <c r="S102" i="2"/>
  <c r="H103" i="2"/>
  <c r="P103" i="2"/>
  <c r="X103" i="2"/>
  <c r="M104" i="2"/>
  <c r="U104" i="2"/>
  <c r="J105" i="2"/>
  <c r="R105" i="2"/>
  <c r="G106" i="2"/>
  <c r="O106" i="2"/>
  <c r="W106" i="2"/>
  <c r="L107" i="2"/>
  <c r="T107" i="2"/>
  <c r="I108" i="2"/>
  <c r="Q108" i="2"/>
  <c r="F109" i="2"/>
  <c r="N109" i="2"/>
  <c r="V109" i="2"/>
  <c r="L81" i="2"/>
  <c r="T81" i="2"/>
  <c r="N84" i="2"/>
  <c r="S85" i="2"/>
  <c r="P86" i="2"/>
  <c r="M87" i="2"/>
  <c r="J88" i="2"/>
  <c r="G89" i="2"/>
  <c r="L90" i="2"/>
  <c r="N92" i="2"/>
  <c r="H94" i="2"/>
  <c r="J96" i="2"/>
  <c r="W97" i="2"/>
  <c r="Q99" i="2"/>
  <c r="P102" i="2"/>
  <c r="J104" i="2"/>
  <c r="I107" i="2"/>
  <c r="S109" i="2"/>
  <c r="H82" i="2"/>
  <c r="P82" i="2"/>
  <c r="X82" i="2"/>
  <c r="M83" i="2"/>
  <c r="U83" i="2"/>
  <c r="J84" i="2"/>
  <c r="R84" i="2"/>
  <c r="G85" i="2"/>
  <c r="O85" i="2"/>
  <c r="W85" i="2"/>
  <c r="L86" i="2"/>
  <c r="T86" i="2"/>
  <c r="I87" i="2"/>
  <c r="Q87" i="2"/>
  <c r="F88" i="2"/>
  <c r="N88" i="2"/>
  <c r="V88" i="2"/>
  <c r="K89" i="2"/>
  <c r="S89" i="2"/>
  <c r="H90" i="2"/>
  <c r="P90" i="2"/>
  <c r="X90" i="2"/>
  <c r="M91" i="2"/>
  <c r="U91" i="2"/>
  <c r="J92" i="2"/>
  <c r="R92" i="2"/>
  <c r="G93" i="2"/>
  <c r="O93" i="2"/>
  <c r="W93" i="2"/>
  <c r="L94" i="2"/>
  <c r="T94" i="2"/>
  <c r="I95" i="2"/>
  <c r="Q95" i="2"/>
  <c r="F96" i="2"/>
  <c r="N96" i="2"/>
  <c r="V96" i="2"/>
  <c r="K97" i="2"/>
  <c r="S97" i="2"/>
  <c r="H98" i="2"/>
  <c r="P98" i="2"/>
  <c r="X98" i="2"/>
  <c r="M99" i="2"/>
  <c r="U99" i="2"/>
  <c r="J100" i="2"/>
  <c r="R100" i="2"/>
  <c r="G101" i="2"/>
  <c r="O101" i="2"/>
  <c r="W101" i="2"/>
  <c r="L102" i="2"/>
  <c r="T102" i="2"/>
  <c r="I103" i="2"/>
  <c r="Q103" i="2"/>
  <c r="F104" i="2"/>
  <c r="N104" i="2"/>
  <c r="V104" i="2"/>
  <c r="K105" i="2"/>
  <c r="S105" i="2"/>
  <c r="H106" i="2"/>
  <c r="P106" i="2"/>
  <c r="X106" i="2"/>
  <c r="M107" i="2"/>
  <c r="U107" i="2"/>
  <c r="J108" i="2"/>
  <c r="R108" i="2"/>
  <c r="G109" i="2"/>
  <c r="O109" i="2"/>
  <c r="W109" i="2"/>
  <c r="M81" i="2"/>
  <c r="U81" i="2"/>
  <c r="Q83" i="2"/>
  <c r="F92" i="2"/>
  <c r="G97" i="2"/>
  <c r="F100" i="2"/>
  <c r="X102" i="2"/>
  <c r="T106" i="2"/>
  <c r="Q81" i="2"/>
  <c r="I82" i="2"/>
  <c r="Q82" i="2"/>
  <c r="F83" i="2"/>
  <c r="N83" i="2"/>
  <c r="V83" i="2"/>
  <c r="K84" i="2"/>
  <c r="S84" i="2"/>
  <c r="H85" i="2"/>
  <c r="P85" i="2"/>
  <c r="X85" i="2"/>
  <c r="M86" i="2"/>
  <c r="U86" i="2"/>
  <c r="J87" i="2"/>
  <c r="R87" i="2"/>
  <c r="G88" i="2"/>
  <c r="O88" i="2"/>
  <c r="W88" i="2"/>
  <c r="L89" i="2"/>
  <c r="T89" i="2"/>
  <c r="I90" i="2"/>
  <c r="Q90" i="2"/>
  <c r="F91" i="2"/>
  <c r="N91" i="2"/>
  <c r="V91" i="2"/>
  <c r="K92" i="2"/>
  <c r="S92" i="2"/>
  <c r="H93" i="2"/>
  <c r="P93" i="2"/>
  <c r="X93" i="2"/>
  <c r="M94" i="2"/>
  <c r="U94" i="2"/>
  <c r="J95" i="2"/>
  <c r="R95" i="2"/>
  <c r="G96" i="2"/>
  <c r="O96" i="2"/>
  <c r="W96" i="2"/>
  <c r="L97" i="2"/>
  <c r="T97" i="2"/>
  <c r="I98" i="2"/>
  <c r="Q98" i="2"/>
  <c r="F99" i="2"/>
  <c r="N99" i="2"/>
  <c r="V99" i="2"/>
  <c r="K100" i="2"/>
  <c r="S100" i="2"/>
  <c r="H101" i="2"/>
  <c r="P101" i="2"/>
  <c r="X101" i="2"/>
  <c r="M102" i="2"/>
  <c r="U102" i="2"/>
  <c r="J103" i="2"/>
  <c r="R103" i="2"/>
  <c r="G104" i="2"/>
  <c r="O104" i="2"/>
  <c r="W104" i="2"/>
  <c r="L105" i="2"/>
  <c r="T105" i="2"/>
  <c r="I106" i="2"/>
  <c r="Q106" i="2"/>
  <c r="F107" i="2"/>
  <c r="N107" i="2"/>
  <c r="V107" i="2"/>
  <c r="K108" i="2"/>
  <c r="S108" i="2"/>
  <c r="H109" i="2"/>
  <c r="P109" i="2"/>
  <c r="X109" i="2"/>
  <c r="N81" i="2"/>
  <c r="V81" i="2"/>
  <c r="V84" i="2"/>
  <c r="O89" i="2"/>
  <c r="K93" i="2"/>
  <c r="U95" i="2"/>
  <c r="T98" i="2"/>
  <c r="K101" i="2"/>
  <c r="U103" i="2"/>
  <c r="L106" i="2"/>
  <c r="K109" i="2"/>
  <c r="J82" i="2"/>
  <c r="R82" i="2"/>
  <c r="G83" i="2"/>
  <c r="O83" i="2"/>
  <c r="W83" i="2"/>
  <c r="L84" i="2"/>
  <c r="T84" i="2"/>
  <c r="I85" i="2"/>
  <c r="Q85" i="2"/>
  <c r="F86" i="2"/>
  <c r="N86" i="2"/>
  <c r="V86" i="2"/>
  <c r="K87" i="2"/>
  <c r="S87" i="2"/>
  <c r="H88" i="2"/>
  <c r="P88" i="2"/>
  <c r="X88" i="2"/>
  <c r="M89" i="2"/>
  <c r="U89" i="2"/>
  <c r="J90" i="2"/>
  <c r="R90" i="2"/>
  <c r="G91" i="2"/>
  <c r="O91" i="2"/>
  <c r="W91" i="2"/>
  <c r="L92" i="2"/>
  <c r="T92" i="2"/>
  <c r="I93" i="2"/>
  <c r="Q93" i="2"/>
  <c r="F94" i="2"/>
  <c r="N94" i="2"/>
  <c r="V94" i="2"/>
  <c r="K95" i="2"/>
  <c r="S95" i="2"/>
  <c r="H96" i="2"/>
  <c r="P96" i="2"/>
  <c r="X96" i="2"/>
  <c r="M97" i="2"/>
  <c r="U97" i="2"/>
  <c r="J98" i="2"/>
  <c r="R98" i="2"/>
  <c r="G99" i="2"/>
  <c r="O99" i="2"/>
  <c r="W99" i="2"/>
  <c r="L100" i="2"/>
  <c r="T100" i="2"/>
  <c r="I101" i="2"/>
  <c r="Q101" i="2"/>
  <c r="F102" i="2"/>
  <c r="N102" i="2"/>
  <c r="V102" i="2"/>
  <c r="K103" i="2"/>
  <c r="S103" i="2"/>
  <c r="H104" i="2"/>
  <c r="P104" i="2"/>
  <c r="X104" i="2"/>
  <c r="M105" i="2"/>
  <c r="U105" i="2"/>
  <c r="J106" i="2"/>
  <c r="R106" i="2"/>
  <c r="G107" i="2"/>
  <c r="O107" i="2"/>
  <c r="W107" i="2"/>
  <c r="L108" i="2"/>
  <c r="T108" i="2"/>
  <c r="I109" i="2"/>
  <c r="Q109" i="2"/>
  <c r="G81" i="2"/>
  <c r="O81" i="2"/>
  <c r="W81" i="2"/>
  <c r="F84" i="2"/>
  <c r="I91" i="2"/>
  <c r="R96" i="2"/>
  <c r="S101" i="2"/>
  <c r="O105" i="2"/>
  <c r="N108" i="2"/>
  <c r="K82" i="2"/>
  <c r="S82" i="2"/>
  <c r="H83" i="2"/>
  <c r="P83" i="2"/>
  <c r="X83" i="2"/>
  <c r="M84" i="2"/>
  <c r="U84" i="2"/>
  <c r="J85" i="2"/>
  <c r="R85" i="2"/>
  <c r="G86" i="2"/>
  <c r="O86" i="2"/>
  <c r="W86" i="2"/>
  <c r="L87" i="2"/>
  <c r="T87" i="2"/>
  <c r="I88" i="2"/>
  <c r="Q88" i="2"/>
  <c r="F89" i="2"/>
  <c r="N89" i="2"/>
  <c r="V89" i="2"/>
  <c r="K90" i="2"/>
  <c r="S90" i="2"/>
  <c r="H91" i="2"/>
  <c r="P91" i="2"/>
  <c r="X91" i="2"/>
  <c r="M92" i="2"/>
  <c r="U92" i="2"/>
  <c r="J93" i="2"/>
  <c r="R93" i="2"/>
  <c r="G94" i="2"/>
  <c r="O94" i="2"/>
  <c r="W94" i="2"/>
  <c r="L95" i="2"/>
  <c r="T95" i="2"/>
  <c r="I96" i="2"/>
  <c r="Q96" i="2"/>
  <c r="F97" i="2"/>
  <c r="N97" i="2"/>
  <c r="V97" i="2"/>
  <c r="K98" i="2"/>
  <c r="S98" i="2"/>
  <c r="H99" i="2"/>
  <c r="P99" i="2"/>
  <c r="X99" i="2"/>
  <c r="M100" i="2"/>
  <c r="U100" i="2"/>
  <c r="J101" i="2"/>
  <c r="R101" i="2"/>
  <c r="G102" i="2"/>
  <c r="O102" i="2"/>
  <c r="W102" i="2"/>
  <c r="L103" i="2"/>
  <c r="T103" i="2"/>
  <c r="I104" i="2"/>
  <c r="Q104" i="2"/>
  <c r="F105" i="2"/>
  <c r="N105" i="2"/>
  <c r="V105" i="2"/>
  <c r="K106" i="2"/>
  <c r="S106" i="2"/>
  <c r="H107" i="2"/>
  <c r="P107" i="2"/>
  <c r="X107" i="2"/>
  <c r="M108" i="2"/>
  <c r="U108" i="2"/>
  <c r="J109" i="2"/>
  <c r="R109" i="2"/>
  <c r="H81" i="2"/>
  <c r="P81" i="2"/>
  <c r="X81" i="2"/>
  <c r="L82" i="2"/>
  <c r="K85" i="2"/>
  <c r="H86" i="2"/>
  <c r="X86" i="2"/>
  <c r="U87" i="2"/>
  <c r="R88" i="2"/>
  <c r="W89" i="2"/>
  <c r="V92" i="2"/>
  <c r="S93" i="2"/>
  <c r="M95" i="2"/>
  <c r="O97" i="2"/>
  <c r="I99" i="2"/>
  <c r="H102" i="2"/>
  <c r="R104" i="2"/>
  <c r="Q107" i="2"/>
  <c r="I81" i="2"/>
  <c r="M82" i="2"/>
  <c r="U82" i="2"/>
  <c r="J83" i="2"/>
  <c r="R83" i="2"/>
  <c r="G84" i="2"/>
  <c r="O84" i="2"/>
  <c r="W84" i="2"/>
  <c r="L85" i="2"/>
  <c r="T85" i="2"/>
  <c r="I86" i="2"/>
  <c r="Q86" i="2"/>
  <c r="F87" i="2"/>
  <c r="N87" i="2"/>
  <c r="V87" i="2"/>
  <c r="K88" i="2"/>
  <c r="S88" i="2"/>
  <c r="H89" i="2"/>
  <c r="P89" i="2"/>
  <c r="X89" i="2"/>
  <c r="M90" i="2"/>
  <c r="U90" i="2"/>
  <c r="J91" i="2"/>
  <c r="R91" i="2"/>
  <c r="G92" i="2"/>
  <c r="O92" i="2"/>
  <c r="W92" i="2"/>
  <c r="L93" i="2"/>
  <c r="T93" i="2"/>
  <c r="I94" i="2"/>
  <c r="Q94" i="2"/>
  <c r="F95" i="2"/>
  <c r="N95" i="2"/>
  <c r="V95" i="2"/>
  <c r="K96" i="2"/>
  <c r="S96" i="2"/>
  <c r="H97" i="2"/>
  <c r="P97" i="2"/>
  <c r="X97" i="2"/>
  <c r="M98" i="2"/>
  <c r="U98" i="2"/>
  <c r="J99" i="2"/>
  <c r="R99" i="2"/>
  <c r="G100" i="2"/>
  <c r="O100" i="2"/>
  <c r="W100" i="2"/>
  <c r="L101" i="2"/>
  <c r="T101" i="2"/>
  <c r="I102" i="2"/>
  <c r="Q102" i="2"/>
  <c r="F103" i="2"/>
  <c r="N103" i="2"/>
  <c r="V103" i="2"/>
  <c r="K104" i="2"/>
  <c r="S104" i="2"/>
  <c r="H105" i="2"/>
  <c r="P105" i="2"/>
  <c r="X105" i="2"/>
  <c r="M106" i="2"/>
  <c r="U106" i="2"/>
  <c r="J107" i="2"/>
  <c r="R107" i="2"/>
  <c r="G108" i="2"/>
  <c r="O108" i="2"/>
  <c r="W108" i="2"/>
  <c r="L109" i="2"/>
  <c r="T109" i="2"/>
  <c r="J81" i="2"/>
  <c r="R81" i="2"/>
  <c r="I83" i="2"/>
  <c r="Q91" i="2"/>
  <c r="P94" i="2"/>
  <c r="L98" i="2"/>
  <c r="V100" i="2"/>
  <c r="M103" i="2"/>
  <c r="W105" i="2"/>
  <c r="F108" i="2"/>
  <c r="K38" i="1"/>
  <c r="S38" i="1"/>
  <c r="AA38" i="1"/>
  <c r="R38" i="1"/>
  <c r="L38" i="1"/>
  <c r="T38" i="1"/>
  <c r="F38" i="1"/>
  <c r="M38" i="1"/>
  <c r="U38" i="1"/>
  <c r="N38" i="1"/>
  <c r="V38" i="1"/>
  <c r="G38" i="1"/>
  <c r="O38" i="1"/>
  <c r="W38" i="1"/>
  <c r="H38" i="1"/>
  <c r="P38" i="1"/>
  <c r="X38" i="1"/>
  <c r="J38" i="1"/>
  <c r="I38" i="1"/>
  <c r="Q38" i="1"/>
  <c r="Y38" i="1"/>
  <c r="Z38" i="1"/>
  <c r="E38" i="1"/>
  <c r="C80" i="1" s="1"/>
  <c r="A48" i="1"/>
  <c r="A82" i="1"/>
  <c r="A65" i="1"/>
  <c r="A99" i="1"/>
  <c r="A50" i="1"/>
  <c r="A84" i="1"/>
  <c r="A58" i="1"/>
  <c r="A92" i="1"/>
  <c r="A51" i="1"/>
  <c r="A85" i="1"/>
  <c r="A59" i="1"/>
  <c r="A93" i="1"/>
  <c r="A53" i="1"/>
  <c r="A87" i="1"/>
  <c r="A61" i="1"/>
  <c r="A95" i="1"/>
  <c r="A62" i="1"/>
  <c r="A96" i="1"/>
  <c r="A60" i="1"/>
  <c r="A94" i="1"/>
  <c r="A54" i="1"/>
  <c r="A88" i="1"/>
  <c r="A55" i="1"/>
  <c r="A89" i="1"/>
  <c r="A63" i="1"/>
  <c r="A97" i="1"/>
  <c r="A56" i="1"/>
  <c r="A90" i="1"/>
  <c r="A64" i="1"/>
  <c r="A98" i="1"/>
  <c r="A52" i="1"/>
  <c r="A86" i="1"/>
  <c r="A49" i="1"/>
  <c r="A83" i="1"/>
  <c r="A57" i="1"/>
  <c r="A91" i="1"/>
  <c r="B4" i="1"/>
  <c r="C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D4" i="1"/>
  <c r="C14" i="1"/>
  <c r="D14" i="1"/>
  <c r="B14" i="1"/>
  <c r="F83" i="1" l="1"/>
  <c r="N83" i="1"/>
  <c r="V83" i="1"/>
  <c r="H84" i="1"/>
  <c r="P84" i="1"/>
  <c r="X84" i="1"/>
  <c r="J85" i="1"/>
  <c r="R85" i="1"/>
  <c r="Z85" i="1"/>
  <c r="L86" i="1"/>
  <c r="T86" i="1"/>
  <c r="F87" i="1"/>
  <c r="N87" i="1"/>
  <c r="V87" i="1"/>
  <c r="H88" i="1"/>
  <c r="P88" i="1"/>
  <c r="X88" i="1"/>
  <c r="J89" i="1"/>
  <c r="R89" i="1"/>
  <c r="Z89" i="1"/>
  <c r="L90" i="1"/>
  <c r="T90" i="1"/>
  <c r="F91" i="1"/>
  <c r="N91" i="1"/>
  <c r="V91" i="1"/>
  <c r="H92" i="1"/>
  <c r="P92" i="1"/>
  <c r="X92" i="1"/>
  <c r="J93" i="1"/>
  <c r="R93" i="1"/>
  <c r="Z93" i="1"/>
  <c r="L94" i="1"/>
  <c r="T94" i="1"/>
  <c r="F95" i="1"/>
  <c r="N95" i="1"/>
  <c r="V95" i="1"/>
  <c r="H96" i="1"/>
  <c r="P96" i="1"/>
  <c r="X96" i="1"/>
  <c r="J97" i="1"/>
  <c r="R97" i="1"/>
  <c r="Z97" i="1"/>
  <c r="L98" i="1"/>
  <c r="T98" i="1"/>
  <c r="F99" i="1"/>
  <c r="N99" i="1"/>
  <c r="V99" i="1"/>
  <c r="H100" i="1"/>
  <c r="P100" i="1"/>
  <c r="X100" i="1"/>
  <c r="J101" i="1"/>
  <c r="R101" i="1"/>
  <c r="Z101" i="1"/>
  <c r="L102" i="1"/>
  <c r="T102" i="1"/>
  <c r="F103" i="1"/>
  <c r="N103" i="1"/>
  <c r="V103" i="1"/>
  <c r="H104" i="1"/>
  <c r="P104" i="1"/>
  <c r="X104" i="1"/>
  <c r="J105" i="1"/>
  <c r="R105" i="1"/>
  <c r="Z105" i="1"/>
  <c r="L106" i="1"/>
  <c r="T106" i="1"/>
  <c r="F107" i="1"/>
  <c r="N107" i="1"/>
  <c r="V107" i="1"/>
  <c r="H108" i="1"/>
  <c r="P108" i="1"/>
  <c r="X108" i="1"/>
  <c r="J109" i="1"/>
  <c r="R109" i="1"/>
  <c r="Z109" i="1"/>
  <c r="L110" i="1"/>
  <c r="T110" i="1"/>
  <c r="F82" i="1"/>
  <c r="G83" i="1"/>
  <c r="O83" i="1"/>
  <c r="W83" i="1"/>
  <c r="I84" i="1"/>
  <c r="Q84" i="1"/>
  <c r="Y84" i="1"/>
  <c r="K85" i="1"/>
  <c r="S85" i="1"/>
  <c r="AA85" i="1"/>
  <c r="M86" i="1"/>
  <c r="U86" i="1"/>
  <c r="G87" i="1"/>
  <c r="O87" i="1"/>
  <c r="W87" i="1"/>
  <c r="I88" i="1"/>
  <c r="Q88" i="1"/>
  <c r="Y88" i="1"/>
  <c r="K89" i="1"/>
  <c r="S89" i="1"/>
  <c r="AA89" i="1"/>
  <c r="M90" i="1"/>
  <c r="U90" i="1"/>
  <c r="G91" i="1"/>
  <c r="O91" i="1"/>
  <c r="W91" i="1"/>
  <c r="I92" i="1"/>
  <c r="Q92" i="1"/>
  <c r="Y92" i="1"/>
  <c r="K93" i="1"/>
  <c r="S93" i="1"/>
  <c r="AA93" i="1"/>
  <c r="M94" i="1"/>
  <c r="U94" i="1"/>
  <c r="G95" i="1"/>
  <c r="O95" i="1"/>
  <c r="W95" i="1"/>
  <c r="I96" i="1"/>
  <c r="Q96" i="1"/>
  <c r="Y96" i="1"/>
  <c r="K97" i="1"/>
  <c r="S97" i="1"/>
  <c r="AA97" i="1"/>
  <c r="M98" i="1"/>
  <c r="U98" i="1"/>
  <c r="G99" i="1"/>
  <c r="O99" i="1"/>
  <c r="W99" i="1"/>
  <c r="I100" i="1"/>
  <c r="Q100" i="1"/>
  <c r="Y100" i="1"/>
  <c r="K101" i="1"/>
  <c r="S101" i="1"/>
  <c r="AA101" i="1"/>
  <c r="M102" i="1"/>
  <c r="U102" i="1"/>
  <c r="G103" i="1"/>
  <c r="O103" i="1"/>
  <c r="W103" i="1"/>
  <c r="I104" i="1"/>
  <c r="Q104" i="1"/>
  <c r="Y104" i="1"/>
  <c r="K105" i="1"/>
  <c r="S105" i="1"/>
  <c r="AA105" i="1"/>
  <c r="M106" i="1"/>
  <c r="U106" i="1"/>
  <c r="G107" i="1"/>
  <c r="O107" i="1"/>
  <c r="W107" i="1"/>
  <c r="I108" i="1"/>
  <c r="Q108" i="1"/>
  <c r="Y108" i="1"/>
  <c r="K109" i="1"/>
  <c r="S109" i="1"/>
  <c r="AA109" i="1"/>
  <c r="M110" i="1"/>
  <c r="U110" i="1"/>
  <c r="H83" i="1"/>
  <c r="P83" i="1"/>
  <c r="X83" i="1"/>
  <c r="J84" i="1"/>
  <c r="R84" i="1"/>
  <c r="Z84" i="1"/>
  <c r="L85" i="1"/>
  <c r="T85" i="1"/>
  <c r="F86" i="1"/>
  <c r="N86" i="1"/>
  <c r="V86" i="1"/>
  <c r="H87" i="1"/>
  <c r="P87" i="1"/>
  <c r="X87" i="1"/>
  <c r="J88" i="1"/>
  <c r="R88" i="1"/>
  <c r="Z88" i="1"/>
  <c r="L89" i="1"/>
  <c r="T89" i="1"/>
  <c r="F90" i="1"/>
  <c r="N90" i="1"/>
  <c r="V90" i="1"/>
  <c r="H91" i="1"/>
  <c r="P91" i="1"/>
  <c r="X91" i="1"/>
  <c r="J92" i="1"/>
  <c r="R92" i="1"/>
  <c r="Z92" i="1"/>
  <c r="L93" i="1"/>
  <c r="T93" i="1"/>
  <c r="F94" i="1"/>
  <c r="N94" i="1"/>
  <c r="V94" i="1"/>
  <c r="H95" i="1"/>
  <c r="P95" i="1"/>
  <c r="X95" i="1"/>
  <c r="J96" i="1"/>
  <c r="R96" i="1"/>
  <c r="Z96" i="1"/>
  <c r="L97" i="1"/>
  <c r="T97" i="1"/>
  <c r="F98" i="1"/>
  <c r="N98" i="1"/>
  <c r="V98" i="1"/>
  <c r="H99" i="1"/>
  <c r="P99" i="1"/>
  <c r="X99" i="1"/>
  <c r="J100" i="1"/>
  <c r="R100" i="1"/>
  <c r="Z100" i="1"/>
  <c r="L101" i="1"/>
  <c r="T101" i="1"/>
  <c r="F102" i="1"/>
  <c r="N102" i="1"/>
  <c r="V102" i="1"/>
  <c r="H103" i="1"/>
  <c r="P103" i="1"/>
  <c r="X103" i="1"/>
  <c r="J104" i="1"/>
  <c r="R104" i="1"/>
  <c r="Z104" i="1"/>
  <c r="L105" i="1"/>
  <c r="T105" i="1"/>
  <c r="F106" i="1"/>
  <c r="N106" i="1"/>
  <c r="V106" i="1"/>
  <c r="H107" i="1"/>
  <c r="P107" i="1"/>
  <c r="X107" i="1"/>
  <c r="J108" i="1"/>
  <c r="R108" i="1"/>
  <c r="Z108" i="1"/>
  <c r="L109" i="1"/>
  <c r="T109" i="1"/>
  <c r="F110" i="1"/>
  <c r="N110" i="1"/>
  <c r="V110" i="1"/>
  <c r="I83" i="1"/>
  <c r="Q83" i="1"/>
  <c r="Y83" i="1"/>
  <c r="K84" i="1"/>
  <c r="S84" i="1"/>
  <c r="AA84" i="1"/>
  <c r="M85" i="1"/>
  <c r="U85" i="1"/>
  <c r="G86" i="1"/>
  <c r="O86" i="1"/>
  <c r="W86" i="1"/>
  <c r="I87" i="1"/>
  <c r="Q87" i="1"/>
  <c r="Y87" i="1"/>
  <c r="K88" i="1"/>
  <c r="S88" i="1"/>
  <c r="AA88" i="1"/>
  <c r="M89" i="1"/>
  <c r="U89" i="1"/>
  <c r="G90" i="1"/>
  <c r="O90" i="1"/>
  <c r="W90" i="1"/>
  <c r="I91" i="1"/>
  <c r="Q91" i="1"/>
  <c r="Y91" i="1"/>
  <c r="K92" i="1"/>
  <c r="S92" i="1"/>
  <c r="AA92" i="1"/>
  <c r="M93" i="1"/>
  <c r="U93" i="1"/>
  <c r="G94" i="1"/>
  <c r="O94" i="1"/>
  <c r="W94" i="1"/>
  <c r="I95" i="1"/>
  <c r="Q95" i="1"/>
  <c r="Y95" i="1"/>
  <c r="K96" i="1"/>
  <c r="S96" i="1"/>
  <c r="AA96" i="1"/>
  <c r="M97" i="1"/>
  <c r="U97" i="1"/>
  <c r="G98" i="1"/>
  <c r="O98" i="1"/>
  <c r="W98" i="1"/>
  <c r="I99" i="1"/>
  <c r="Q99" i="1"/>
  <c r="Y99" i="1"/>
  <c r="K100" i="1"/>
  <c r="S100" i="1"/>
  <c r="AA100" i="1"/>
  <c r="M101" i="1"/>
  <c r="U101" i="1"/>
  <c r="G102" i="1"/>
  <c r="O102" i="1"/>
  <c r="W102" i="1"/>
  <c r="I103" i="1"/>
  <c r="Q103" i="1"/>
  <c r="Y103" i="1"/>
  <c r="K104" i="1"/>
  <c r="S104" i="1"/>
  <c r="AA104" i="1"/>
  <c r="M105" i="1"/>
  <c r="U105" i="1"/>
  <c r="G106" i="1"/>
  <c r="O106" i="1"/>
  <c r="W106" i="1"/>
  <c r="I107" i="1"/>
  <c r="Q107" i="1"/>
  <c r="Y107" i="1"/>
  <c r="K108" i="1"/>
  <c r="S108" i="1"/>
  <c r="AA108" i="1"/>
  <c r="M109" i="1"/>
  <c r="U109" i="1"/>
  <c r="G110" i="1"/>
  <c r="O110" i="1"/>
  <c r="W110" i="1"/>
  <c r="J83" i="1"/>
  <c r="R83" i="1"/>
  <c r="Z83" i="1"/>
  <c r="L84" i="1"/>
  <c r="T84" i="1"/>
  <c r="F85" i="1"/>
  <c r="N85" i="1"/>
  <c r="V85" i="1"/>
  <c r="H86" i="1"/>
  <c r="P86" i="1"/>
  <c r="X86" i="1"/>
  <c r="J87" i="1"/>
  <c r="R87" i="1"/>
  <c r="Z87" i="1"/>
  <c r="L88" i="1"/>
  <c r="T88" i="1"/>
  <c r="F89" i="1"/>
  <c r="N89" i="1"/>
  <c r="V89" i="1"/>
  <c r="H90" i="1"/>
  <c r="P90" i="1"/>
  <c r="X90" i="1"/>
  <c r="J91" i="1"/>
  <c r="R91" i="1"/>
  <c r="Z91" i="1"/>
  <c r="L92" i="1"/>
  <c r="T92" i="1"/>
  <c r="F93" i="1"/>
  <c r="N93" i="1"/>
  <c r="V93" i="1"/>
  <c r="H94" i="1"/>
  <c r="P94" i="1"/>
  <c r="X94" i="1"/>
  <c r="J95" i="1"/>
  <c r="R95" i="1"/>
  <c r="Z95" i="1"/>
  <c r="L96" i="1"/>
  <c r="T96" i="1"/>
  <c r="F97" i="1"/>
  <c r="N97" i="1"/>
  <c r="V97" i="1"/>
  <c r="H98" i="1"/>
  <c r="P98" i="1"/>
  <c r="X98" i="1"/>
  <c r="J99" i="1"/>
  <c r="R99" i="1"/>
  <c r="Z99" i="1"/>
  <c r="L100" i="1"/>
  <c r="T100" i="1"/>
  <c r="F101" i="1"/>
  <c r="N101" i="1"/>
  <c r="V101" i="1"/>
  <c r="H102" i="1"/>
  <c r="P102" i="1"/>
  <c r="X102" i="1"/>
  <c r="J103" i="1"/>
  <c r="R103" i="1"/>
  <c r="Z103" i="1"/>
  <c r="L104" i="1"/>
  <c r="T104" i="1"/>
  <c r="F105" i="1"/>
  <c r="N105" i="1"/>
  <c r="V105" i="1"/>
  <c r="H106" i="1"/>
  <c r="P106" i="1"/>
  <c r="X106" i="1"/>
  <c r="J107" i="1"/>
  <c r="R107" i="1"/>
  <c r="Z107" i="1"/>
  <c r="L108" i="1"/>
  <c r="T108" i="1"/>
  <c r="F109" i="1"/>
  <c r="N109" i="1"/>
  <c r="V109" i="1"/>
  <c r="H110" i="1"/>
  <c r="P110" i="1"/>
  <c r="X110" i="1"/>
  <c r="K83" i="1"/>
  <c r="S83" i="1"/>
  <c r="AA83" i="1"/>
  <c r="M84" i="1"/>
  <c r="U84" i="1"/>
  <c r="G85" i="1"/>
  <c r="O85" i="1"/>
  <c r="W85" i="1"/>
  <c r="I86" i="1"/>
  <c r="Q86" i="1"/>
  <c r="Y86" i="1"/>
  <c r="K87" i="1"/>
  <c r="S87" i="1"/>
  <c r="AA87" i="1"/>
  <c r="M88" i="1"/>
  <c r="U88" i="1"/>
  <c r="G89" i="1"/>
  <c r="O89" i="1"/>
  <c r="W89" i="1"/>
  <c r="I90" i="1"/>
  <c r="Q90" i="1"/>
  <c r="Y90" i="1"/>
  <c r="K91" i="1"/>
  <c r="S91" i="1"/>
  <c r="AA91" i="1"/>
  <c r="M92" i="1"/>
  <c r="U92" i="1"/>
  <c r="G93" i="1"/>
  <c r="O93" i="1"/>
  <c r="W93" i="1"/>
  <c r="I94" i="1"/>
  <c r="Q94" i="1"/>
  <c r="Y94" i="1"/>
  <c r="K95" i="1"/>
  <c r="S95" i="1"/>
  <c r="AA95" i="1"/>
  <c r="M96" i="1"/>
  <c r="U96" i="1"/>
  <c r="G97" i="1"/>
  <c r="O97" i="1"/>
  <c r="W97" i="1"/>
  <c r="I98" i="1"/>
  <c r="Q98" i="1"/>
  <c r="Y98" i="1"/>
  <c r="K99" i="1"/>
  <c r="S99" i="1"/>
  <c r="AA99" i="1"/>
  <c r="M100" i="1"/>
  <c r="U100" i="1"/>
  <c r="G101" i="1"/>
  <c r="O101" i="1"/>
  <c r="W101" i="1"/>
  <c r="I102" i="1"/>
  <c r="Q102" i="1"/>
  <c r="Y102" i="1"/>
  <c r="K103" i="1"/>
  <c r="S103" i="1"/>
  <c r="AA103" i="1"/>
  <c r="M104" i="1"/>
  <c r="U104" i="1"/>
  <c r="G105" i="1"/>
  <c r="O105" i="1"/>
  <c r="W105" i="1"/>
  <c r="I106" i="1"/>
  <c r="Q106" i="1"/>
  <c r="Y106" i="1"/>
  <c r="K107" i="1"/>
  <c r="S107" i="1"/>
  <c r="AA107" i="1"/>
  <c r="M108" i="1"/>
  <c r="U108" i="1"/>
  <c r="G109" i="1"/>
  <c r="O109" i="1"/>
  <c r="W109" i="1"/>
  <c r="I110" i="1"/>
  <c r="Q110" i="1"/>
  <c r="Y110" i="1"/>
  <c r="M83" i="1"/>
  <c r="U83" i="1"/>
  <c r="G84" i="1"/>
  <c r="O84" i="1"/>
  <c r="W84" i="1"/>
  <c r="I85" i="1"/>
  <c r="Q85" i="1"/>
  <c r="Y85" i="1"/>
  <c r="K86" i="1"/>
  <c r="S86" i="1"/>
  <c r="AA86" i="1"/>
  <c r="M87" i="1"/>
  <c r="U87" i="1"/>
  <c r="G88" i="1"/>
  <c r="O88" i="1"/>
  <c r="W88" i="1"/>
  <c r="I89" i="1"/>
  <c r="Q89" i="1"/>
  <c r="Y89" i="1"/>
  <c r="K90" i="1"/>
  <c r="S90" i="1"/>
  <c r="AA90" i="1"/>
  <c r="M91" i="1"/>
  <c r="U91" i="1"/>
  <c r="G92" i="1"/>
  <c r="O92" i="1"/>
  <c r="W92" i="1"/>
  <c r="I93" i="1"/>
  <c r="Q93" i="1"/>
  <c r="Y93" i="1"/>
  <c r="K94" i="1"/>
  <c r="S94" i="1"/>
  <c r="AA94" i="1"/>
  <c r="M95" i="1"/>
  <c r="U95" i="1"/>
  <c r="G96" i="1"/>
  <c r="O96" i="1"/>
  <c r="W96" i="1"/>
  <c r="I97" i="1"/>
  <c r="Q97" i="1"/>
  <c r="Y97" i="1"/>
  <c r="K98" i="1"/>
  <c r="S98" i="1"/>
  <c r="AA98" i="1"/>
  <c r="M99" i="1"/>
  <c r="U99" i="1"/>
  <c r="G100" i="1"/>
  <c r="O100" i="1"/>
  <c r="W100" i="1"/>
  <c r="I101" i="1"/>
  <c r="Q101" i="1"/>
  <c r="Y101" i="1"/>
  <c r="K102" i="1"/>
  <c r="S102" i="1"/>
  <c r="AA102" i="1"/>
  <c r="M103" i="1"/>
  <c r="U103" i="1"/>
  <c r="G104" i="1"/>
  <c r="O104" i="1"/>
  <c r="W104" i="1"/>
  <c r="I105" i="1"/>
  <c r="Q105" i="1"/>
  <c r="Y105" i="1"/>
  <c r="K106" i="1"/>
  <c r="S106" i="1"/>
  <c r="AA106" i="1"/>
  <c r="M107" i="1"/>
  <c r="U107" i="1"/>
  <c r="G108" i="1"/>
  <c r="O108" i="1"/>
  <c r="W108" i="1"/>
  <c r="I109" i="1"/>
  <c r="Q109" i="1"/>
  <c r="Y109" i="1"/>
  <c r="K110" i="1"/>
  <c r="S110" i="1"/>
  <c r="AA110" i="1"/>
  <c r="L83" i="1"/>
  <c r="J86" i="1"/>
  <c r="H89" i="1"/>
  <c r="F92" i="1"/>
  <c r="Z94" i="1"/>
  <c r="X97" i="1"/>
  <c r="V100" i="1"/>
  <c r="T103" i="1"/>
  <c r="R106" i="1"/>
  <c r="P109" i="1"/>
  <c r="R94" i="1"/>
  <c r="H109" i="1"/>
  <c r="T83" i="1"/>
  <c r="R86" i="1"/>
  <c r="P89" i="1"/>
  <c r="N92" i="1"/>
  <c r="L95" i="1"/>
  <c r="J98" i="1"/>
  <c r="H101" i="1"/>
  <c r="F104" i="1"/>
  <c r="Z106" i="1"/>
  <c r="X109" i="1"/>
  <c r="N100" i="1"/>
  <c r="F84" i="1"/>
  <c r="Z86" i="1"/>
  <c r="X89" i="1"/>
  <c r="V92" i="1"/>
  <c r="T95" i="1"/>
  <c r="R98" i="1"/>
  <c r="P101" i="1"/>
  <c r="N104" i="1"/>
  <c r="L107" i="1"/>
  <c r="J110" i="1"/>
  <c r="P97" i="1"/>
  <c r="N84" i="1"/>
  <c r="L87" i="1"/>
  <c r="J90" i="1"/>
  <c r="H93" i="1"/>
  <c r="F96" i="1"/>
  <c r="Z98" i="1"/>
  <c r="X101" i="1"/>
  <c r="V104" i="1"/>
  <c r="T107" i="1"/>
  <c r="R110" i="1"/>
  <c r="L103" i="1"/>
  <c r="J106" i="1"/>
  <c r="V84" i="1"/>
  <c r="T87" i="1"/>
  <c r="R90" i="1"/>
  <c r="P93" i="1"/>
  <c r="N96" i="1"/>
  <c r="L99" i="1"/>
  <c r="J102" i="1"/>
  <c r="H105" i="1"/>
  <c r="F108" i="1"/>
  <c r="Z110" i="1"/>
  <c r="T91" i="1"/>
  <c r="H85" i="1"/>
  <c r="F88" i="1"/>
  <c r="Z90" i="1"/>
  <c r="X93" i="1"/>
  <c r="V96" i="1"/>
  <c r="T99" i="1"/>
  <c r="R102" i="1"/>
  <c r="P105" i="1"/>
  <c r="N108" i="1"/>
  <c r="V88" i="1"/>
  <c r="P85" i="1"/>
  <c r="N88" i="1"/>
  <c r="L91" i="1"/>
  <c r="J94" i="1"/>
  <c r="H97" i="1"/>
  <c r="F100" i="1"/>
  <c r="Z102" i="1"/>
  <c r="X105" i="1"/>
  <c r="V108" i="1"/>
  <c r="X85" i="1"/>
  <c r="F65" i="1"/>
  <c r="B84" i="6" s="1"/>
  <c r="N65" i="1"/>
  <c r="J84" i="6" s="1"/>
  <c r="V65" i="1"/>
  <c r="R84" i="6" s="1"/>
  <c r="G65" i="1"/>
  <c r="C84" i="6" s="1"/>
  <c r="O65" i="1"/>
  <c r="K84" i="6" s="1"/>
  <c r="W65" i="1"/>
  <c r="S84" i="6" s="1"/>
  <c r="H65" i="1"/>
  <c r="D84" i="6" s="1"/>
  <c r="P65" i="1"/>
  <c r="L84" i="6" s="1"/>
  <c r="X65" i="1"/>
  <c r="T84" i="6" s="1"/>
  <c r="I65" i="1"/>
  <c r="E84" i="6" s="1"/>
  <c r="Q65" i="1"/>
  <c r="M84" i="6" s="1"/>
  <c r="Y65" i="1"/>
  <c r="U84" i="6" s="1"/>
  <c r="J65" i="1"/>
  <c r="F84" i="6" s="1"/>
  <c r="R65" i="1"/>
  <c r="N84" i="6" s="1"/>
  <c r="Z65" i="1"/>
  <c r="V84" i="6" s="1"/>
  <c r="K65" i="1"/>
  <c r="G84" i="6" s="1"/>
  <c r="S65" i="1"/>
  <c r="O84" i="6" s="1"/>
  <c r="AA65" i="1"/>
  <c r="W84" i="6" s="1"/>
  <c r="M65" i="1"/>
  <c r="I84" i="6" s="1"/>
  <c r="L65" i="1"/>
  <c r="H84" i="6" s="1"/>
  <c r="T65" i="1"/>
  <c r="P84" i="6" s="1"/>
  <c r="U65" i="1"/>
  <c r="Q84" i="6" s="1"/>
  <c r="F81" i="2"/>
  <c r="G82" i="1"/>
  <c r="O82" i="1"/>
  <c r="W82" i="1"/>
  <c r="H82" i="1"/>
  <c r="P82" i="1"/>
  <c r="X82" i="1"/>
  <c r="AA82" i="1"/>
  <c r="L82" i="1"/>
  <c r="I82" i="1"/>
  <c r="Q82" i="1"/>
  <c r="Y82" i="1"/>
  <c r="S82" i="1"/>
  <c r="J82" i="1"/>
  <c r="R82" i="1"/>
  <c r="Z82" i="1"/>
  <c r="K82" i="1"/>
  <c r="T82" i="1"/>
  <c r="M82" i="1"/>
  <c r="U82" i="1"/>
  <c r="N82" i="1"/>
  <c r="V82" i="1"/>
  <c r="C99" i="1"/>
  <c r="B99" i="1"/>
  <c r="D48" i="1"/>
  <c r="D82" i="1"/>
  <c r="C48" i="1"/>
  <c r="C82" i="1"/>
  <c r="B48" i="1"/>
  <c r="B82" i="1"/>
  <c r="D99" i="1"/>
  <c r="D56" i="1"/>
  <c r="D90" i="1"/>
  <c r="B55" i="1"/>
  <c r="B89" i="1"/>
  <c r="C52" i="1"/>
  <c r="C86" i="1"/>
  <c r="C57" i="1"/>
  <c r="C91" i="1"/>
  <c r="D54" i="1"/>
  <c r="D88" i="1"/>
  <c r="B52" i="1"/>
  <c r="B86" i="1"/>
  <c r="C49" i="1"/>
  <c r="C83" i="1"/>
  <c r="D63" i="1"/>
  <c r="D97" i="1"/>
  <c r="B61" i="1"/>
  <c r="B95" i="1"/>
  <c r="D57" i="1"/>
  <c r="D91" i="1"/>
  <c r="B57" i="1"/>
  <c r="B91" i="1"/>
  <c r="C54" i="1"/>
  <c r="C88" i="1"/>
  <c r="D51" i="1"/>
  <c r="D85" i="1"/>
  <c r="B49" i="1"/>
  <c r="B83" i="1"/>
  <c r="C63" i="1"/>
  <c r="C97" i="1"/>
  <c r="D60" i="1"/>
  <c r="D94" i="1"/>
  <c r="B63" i="1"/>
  <c r="B97" i="1"/>
  <c r="B58" i="1"/>
  <c r="B92" i="1"/>
  <c r="C56" i="1"/>
  <c r="C90" i="1"/>
  <c r="D53" i="1"/>
  <c r="D87" i="1"/>
  <c r="B51" i="1"/>
  <c r="B85" i="1"/>
  <c r="D62" i="1"/>
  <c r="D96" i="1"/>
  <c r="B60" i="1"/>
  <c r="B94" i="1"/>
  <c r="C60" i="1"/>
  <c r="C94" i="1"/>
  <c r="C53" i="1"/>
  <c r="C87" i="1"/>
  <c r="D59" i="1"/>
  <c r="D93" i="1"/>
  <c r="C51" i="1"/>
  <c r="C85" i="1"/>
  <c r="D58" i="1"/>
  <c r="D92" i="1"/>
  <c r="B56" i="1"/>
  <c r="U56" i="1" s="1"/>
  <c r="Q75" i="6" s="1"/>
  <c r="B90" i="1"/>
  <c r="D50" i="1"/>
  <c r="D84" i="1"/>
  <c r="C62" i="1"/>
  <c r="C96" i="1"/>
  <c r="C58" i="1"/>
  <c r="C92" i="1"/>
  <c r="D55" i="1"/>
  <c r="D89" i="1"/>
  <c r="B53" i="1"/>
  <c r="B87" i="1"/>
  <c r="C50" i="1"/>
  <c r="C84" i="1"/>
  <c r="D64" i="1"/>
  <c r="D98" i="1"/>
  <c r="B62" i="1"/>
  <c r="B96" i="1"/>
  <c r="C59" i="1"/>
  <c r="C93" i="1"/>
  <c r="B54" i="1"/>
  <c r="B88" i="1"/>
  <c r="C55" i="1"/>
  <c r="C89" i="1"/>
  <c r="D52" i="1"/>
  <c r="D86" i="1"/>
  <c r="B50" i="1"/>
  <c r="B84" i="1"/>
  <c r="C64" i="1"/>
  <c r="C98" i="1"/>
  <c r="D61" i="1"/>
  <c r="D95" i="1"/>
  <c r="B59" i="1"/>
  <c r="B93" i="1"/>
  <c r="D49" i="1"/>
  <c r="D83" i="1"/>
  <c r="B64" i="1"/>
  <c r="B98" i="1"/>
  <c r="C61" i="1"/>
  <c r="C95" i="1"/>
  <c r="I48" i="1" l="1"/>
  <c r="E67" i="6" s="1"/>
  <c r="P51" i="1"/>
  <c r="L70" i="6" s="1"/>
  <c r="H50" i="1"/>
  <c r="D69" i="6" s="1"/>
  <c r="F48" i="1"/>
  <c r="B67" i="6" s="1"/>
  <c r="R58" i="1"/>
  <c r="N77" i="6" s="1"/>
  <c r="L59" i="1"/>
  <c r="H78" i="6" s="1"/>
  <c r="Z63" i="1"/>
  <c r="V82" i="6" s="1"/>
  <c r="O61" i="1"/>
  <c r="K80" i="6" s="1"/>
  <c r="I62" i="1"/>
  <c r="E81" i="6" s="1"/>
  <c r="T64" i="1"/>
  <c r="P83" i="6" s="1"/>
  <c r="J59" i="1"/>
  <c r="F78" i="6" s="1"/>
  <c r="P56" i="1"/>
  <c r="L75" i="6" s="1"/>
  <c r="I54" i="1"/>
  <c r="E73" i="6" s="1"/>
  <c r="N60" i="1"/>
  <c r="J79" i="6" s="1"/>
  <c r="N57" i="1"/>
  <c r="J76" i="6" s="1"/>
  <c r="J60" i="1"/>
  <c r="F79" i="6" s="1"/>
  <c r="O56" i="1"/>
  <c r="K75" i="6" s="1"/>
  <c r="I60" i="1"/>
  <c r="E79" i="6" s="1"/>
  <c r="F56" i="1"/>
  <c r="B75" i="6" s="1"/>
  <c r="T52" i="1"/>
  <c r="P71" i="6" s="1"/>
  <c r="Q55" i="1"/>
  <c r="M74" i="6" s="1"/>
  <c r="P59" i="1"/>
  <c r="L78" i="6" s="1"/>
  <c r="W60" i="1"/>
  <c r="S79" i="6" s="1"/>
  <c r="L56" i="1"/>
  <c r="H75" i="6" s="1"/>
  <c r="O53" i="1"/>
  <c r="K72" i="6" s="1"/>
  <c r="J49" i="1"/>
  <c r="F68" i="6" s="1"/>
  <c r="G59" i="1"/>
  <c r="C78" i="6" s="1"/>
  <c r="V60" i="1"/>
  <c r="R79" i="6" s="1"/>
  <c r="S57" i="1"/>
  <c r="O76" i="6" s="1"/>
  <c r="F59" i="1"/>
  <c r="B78" i="6" s="1"/>
  <c r="M60" i="1"/>
  <c r="I79" i="6" s="1"/>
  <c r="J57" i="1"/>
  <c r="F76" i="6" s="1"/>
  <c r="T59" i="1"/>
  <c r="P78" i="6" s="1"/>
  <c r="Z56" i="1"/>
  <c r="V75" i="6" s="1"/>
  <c r="I57" i="1"/>
  <c r="E76" i="6" s="1"/>
  <c r="K59" i="1"/>
  <c r="G78" i="6" s="1"/>
  <c r="Y56" i="1"/>
  <c r="U75" i="6" s="1"/>
  <c r="V59" i="1"/>
  <c r="R78" i="6" s="1"/>
  <c r="AA59" i="1"/>
  <c r="W78" i="6" s="1"/>
  <c r="Z60" i="1"/>
  <c r="V79" i="6" s="1"/>
  <c r="P60" i="1"/>
  <c r="L79" i="6" s="1"/>
  <c r="F60" i="1"/>
  <c r="B79" i="6" s="1"/>
  <c r="J56" i="1"/>
  <c r="F75" i="6" s="1"/>
  <c r="K56" i="1"/>
  <c r="G75" i="6" s="1"/>
  <c r="M56" i="1"/>
  <c r="I75" i="6" s="1"/>
  <c r="Z57" i="1"/>
  <c r="V76" i="6" s="1"/>
  <c r="P57" i="1"/>
  <c r="L76" i="6" s="1"/>
  <c r="F57" i="1"/>
  <c r="B76" i="6" s="1"/>
  <c r="I50" i="1"/>
  <c r="E69" i="6" s="1"/>
  <c r="W50" i="1"/>
  <c r="S69" i="6" s="1"/>
  <c r="L53" i="1"/>
  <c r="H72" i="6" s="1"/>
  <c r="Y53" i="1"/>
  <c r="U72" i="6" s="1"/>
  <c r="G53" i="1"/>
  <c r="C72" i="6" s="1"/>
  <c r="F54" i="1"/>
  <c r="B73" i="6" s="1"/>
  <c r="K54" i="1"/>
  <c r="G73" i="6" s="1"/>
  <c r="X54" i="1"/>
  <c r="T73" i="6" s="1"/>
  <c r="I64" i="1"/>
  <c r="E83" i="6" s="1"/>
  <c r="S64" i="1"/>
  <c r="O83" i="6" s="1"/>
  <c r="L64" i="1"/>
  <c r="H83" i="6" s="1"/>
  <c r="T58" i="1"/>
  <c r="P77" i="6" s="1"/>
  <c r="J58" i="1"/>
  <c r="F77" i="6" s="1"/>
  <c r="L61" i="1"/>
  <c r="H80" i="6" s="1"/>
  <c r="Y61" i="1"/>
  <c r="U80" i="6" s="1"/>
  <c r="G61" i="1"/>
  <c r="C80" i="6" s="1"/>
  <c r="I55" i="1"/>
  <c r="E74" i="6" s="1"/>
  <c r="U55" i="1"/>
  <c r="Q74" i="6" s="1"/>
  <c r="Z55" i="1"/>
  <c r="V74" i="6" s="1"/>
  <c r="Q52" i="1"/>
  <c r="M71" i="6" s="1"/>
  <c r="O52" i="1"/>
  <c r="K71" i="6" s="1"/>
  <c r="L52" i="1"/>
  <c r="H71" i="6" s="1"/>
  <c r="U48" i="1"/>
  <c r="Q67" i="6" s="1"/>
  <c r="S48" i="1"/>
  <c r="O67" i="6" s="1"/>
  <c r="Y51" i="1"/>
  <c r="U70" i="6" s="1"/>
  <c r="H51" i="1"/>
  <c r="D70" i="6" s="1"/>
  <c r="U51" i="1"/>
  <c r="Q70" i="6" s="1"/>
  <c r="F62" i="1"/>
  <c r="B81" i="6" s="1"/>
  <c r="K62" i="1"/>
  <c r="G81" i="6" s="1"/>
  <c r="W62" i="1"/>
  <c r="S81" i="6" s="1"/>
  <c r="I63" i="1"/>
  <c r="E82" i="6" s="1"/>
  <c r="U63" i="1"/>
  <c r="Q82" i="6" s="1"/>
  <c r="R63" i="1"/>
  <c r="N82" i="6" s="1"/>
  <c r="H49" i="1"/>
  <c r="D68" i="6" s="1"/>
  <c r="F49" i="1"/>
  <c r="B68" i="6" s="1"/>
  <c r="X59" i="1"/>
  <c r="T78" i="6" s="1"/>
  <c r="N59" i="1"/>
  <c r="J78" i="6" s="1"/>
  <c r="S59" i="1"/>
  <c r="O78" i="6" s="1"/>
  <c r="R60" i="1"/>
  <c r="N79" i="6" s="1"/>
  <c r="H60" i="1"/>
  <c r="D79" i="6" s="1"/>
  <c r="U60" i="1"/>
  <c r="Q79" i="6" s="1"/>
  <c r="S56" i="1"/>
  <c r="O75" i="6" s="1"/>
  <c r="W56" i="1"/>
  <c r="S75" i="6" s="1"/>
  <c r="T56" i="1"/>
  <c r="P75" i="6" s="1"/>
  <c r="R57" i="1"/>
  <c r="N76" i="6" s="1"/>
  <c r="H57" i="1"/>
  <c r="D76" i="6" s="1"/>
  <c r="U50" i="1"/>
  <c r="Q69" i="6" s="1"/>
  <c r="Y50" i="1"/>
  <c r="U69" i="6" s="1"/>
  <c r="O50" i="1"/>
  <c r="K69" i="6" s="1"/>
  <c r="AA53" i="1"/>
  <c r="W72" i="6" s="1"/>
  <c r="Q53" i="1"/>
  <c r="M72" i="6" s="1"/>
  <c r="M53" i="1"/>
  <c r="I72" i="6" s="1"/>
  <c r="U54" i="1"/>
  <c r="Q73" i="6" s="1"/>
  <c r="G54" i="1"/>
  <c r="C73" i="6" s="1"/>
  <c r="P54" i="1"/>
  <c r="L73" i="6" s="1"/>
  <c r="X64" i="1"/>
  <c r="T83" i="6" s="1"/>
  <c r="V64" i="1"/>
  <c r="R83" i="6" s="1"/>
  <c r="V58" i="1"/>
  <c r="R77" i="6" s="1"/>
  <c r="L58" i="1"/>
  <c r="H77" i="6" s="1"/>
  <c r="Y58" i="1"/>
  <c r="U77" i="6" s="1"/>
  <c r="AA61" i="1"/>
  <c r="W80" i="6" s="1"/>
  <c r="Q61" i="1"/>
  <c r="M80" i="6" s="1"/>
  <c r="M61" i="1"/>
  <c r="I80" i="6" s="1"/>
  <c r="W55" i="1"/>
  <c r="S74" i="6" s="1"/>
  <c r="M55" i="1"/>
  <c r="I74" i="6" s="1"/>
  <c r="R55" i="1"/>
  <c r="N74" i="6" s="1"/>
  <c r="I52" i="1"/>
  <c r="E71" i="6" s="1"/>
  <c r="G52" i="1"/>
  <c r="C71" i="6" s="1"/>
  <c r="M48" i="1"/>
  <c r="I67" i="6" s="1"/>
  <c r="K48" i="1"/>
  <c r="G67" i="6" s="1"/>
  <c r="X51" i="1"/>
  <c r="T70" i="6" s="1"/>
  <c r="S51" i="1"/>
  <c r="O70" i="6" s="1"/>
  <c r="M51" i="1"/>
  <c r="I70" i="6" s="1"/>
  <c r="U62" i="1"/>
  <c r="Q81" i="6" s="1"/>
  <c r="O62" i="1"/>
  <c r="K81" i="6" s="1"/>
  <c r="X62" i="1"/>
  <c r="T81" i="6" s="1"/>
  <c r="W63" i="1"/>
  <c r="S82" i="6" s="1"/>
  <c r="M63" i="1"/>
  <c r="I82" i="6" s="1"/>
  <c r="J63" i="1"/>
  <c r="F82" i="6" s="1"/>
  <c r="AA49" i="1"/>
  <c r="W68" i="6" s="1"/>
  <c r="U49" i="1"/>
  <c r="Q68" i="6" s="1"/>
  <c r="W57" i="1"/>
  <c r="S76" i="6" s="1"/>
  <c r="R50" i="1"/>
  <c r="N69" i="6" s="1"/>
  <c r="AA50" i="1"/>
  <c r="W69" i="6" s="1"/>
  <c r="G50" i="1"/>
  <c r="C69" i="6" s="1"/>
  <c r="S53" i="1"/>
  <c r="O72" i="6" s="1"/>
  <c r="I53" i="1"/>
  <c r="E72" i="6" s="1"/>
  <c r="V53" i="1"/>
  <c r="R72" i="6" s="1"/>
  <c r="M54" i="1"/>
  <c r="I73" i="6" s="1"/>
  <c r="Z54" i="1"/>
  <c r="V73" i="6" s="1"/>
  <c r="H54" i="1"/>
  <c r="D73" i="6" s="1"/>
  <c r="P64" i="1"/>
  <c r="L83" i="6" s="1"/>
  <c r="N64" i="1"/>
  <c r="J83" i="6" s="1"/>
  <c r="N58" i="1"/>
  <c r="J77" i="6" s="1"/>
  <c r="AA58" i="1"/>
  <c r="W77" i="6" s="1"/>
  <c r="Q58" i="1"/>
  <c r="M77" i="6" s="1"/>
  <c r="S61" i="1"/>
  <c r="O80" i="6" s="1"/>
  <c r="I61" i="1"/>
  <c r="E80" i="6" s="1"/>
  <c r="V61" i="1"/>
  <c r="R80" i="6" s="1"/>
  <c r="O55" i="1"/>
  <c r="K74" i="6" s="1"/>
  <c r="T55" i="1"/>
  <c r="P74" i="6" s="1"/>
  <c r="J55" i="1"/>
  <c r="F74" i="6" s="1"/>
  <c r="S52" i="1"/>
  <c r="O71" i="6" s="1"/>
  <c r="V52" i="1"/>
  <c r="R71" i="6" s="1"/>
  <c r="W48" i="1"/>
  <c r="S67" i="6" s="1"/>
  <c r="P48" i="1"/>
  <c r="L67" i="6" s="1"/>
  <c r="Z48" i="1"/>
  <c r="V67" i="6" s="1"/>
  <c r="L51" i="1"/>
  <c r="H70" i="6" s="1"/>
  <c r="G51" i="1"/>
  <c r="C70" i="6" s="1"/>
  <c r="R51" i="1"/>
  <c r="N70" i="6" s="1"/>
  <c r="M62" i="1"/>
  <c r="I81" i="6" s="1"/>
  <c r="Z62" i="1"/>
  <c r="V81" i="6" s="1"/>
  <c r="P62" i="1"/>
  <c r="L81" i="6" s="1"/>
  <c r="O63" i="1"/>
  <c r="K82" i="6" s="1"/>
  <c r="T63" i="1"/>
  <c r="P82" i="6" s="1"/>
  <c r="W49" i="1"/>
  <c r="S68" i="6" s="1"/>
  <c r="G49" i="1"/>
  <c r="C68" i="6" s="1"/>
  <c r="M49" i="1"/>
  <c r="I68" i="6" s="1"/>
  <c r="H59" i="1"/>
  <c r="D78" i="6" s="1"/>
  <c r="Q59" i="1"/>
  <c r="M78" i="6" s="1"/>
  <c r="Y59" i="1"/>
  <c r="U78" i="6" s="1"/>
  <c r="S60" i="1"/>
  <c r="O79" i="6" s="1"/>
  <c r="O60" i="1"/>
  <c r="K79" i="6" s="1"/>
  <c r="T60" i="1"/>
  <c r="P79" i="6" s="1"/>
  <c r="Q56" i="1"/>
  <c r="M75" i="6" s="1"/>
  <c r="G56" i="1"/>
  <c r="C75" i="6" s="1"/>
  <c r="T57" i="1"/>
  <c r="P76" i="6" s="1"/>
  <c r="U57" i="1"/>
  <c r="Q76" i="6" s="1"/>
  <c r="O57" i="1"/>
  <c r="K76" i="6" s="1"/>
  <c r="Q50" i="1"/>
  <c r="M69" i="6" s="1"/>
  <c r="S50" i="1"/>
  <c r="O69" i="6" s="1"/>
  <c r="N50" i="1"/>
  <c r="J69" i="6" s="1"/>
  <c r="K53" i="1"/>
  <c r="G72" i="6" s="1"/>
  <c r="X53" i="1"/>
  <c r="T72" i="6" s="1"/>
  <c r="N53" i="1"/>
  <c r="J72" i="6" s="1"/>
  <c r="T54" i="1"/>
  <c r="P73" i="6" s="1"/>
  <c r="R54" i="1"/>
  <c r="N73" i="6" s="1"/>
  <c r="Z64" i="1"/>
  <c r="V83" i="6" s="1"/>
  <c r="H64" i="1"/>
  <c r="D83" i="6" s="1"/>
  <c r="F64" i="1"/>
  <c r="B83" i="6" s="1"/>
  <c r="F58" i="1"/>
  <c r="B77" i="6" s="1"/>
  <c r="S58" i="1"/>
  <c r="O77" i="6" s="1"/>
  <c r="I58" i="1"/>
  <c r="E77" i="6" s="1"/>
  <c r="K61" i="1"/>
  <c r="G80" i="6" s="1"/>
  <c r="X61" i="1"/>
  <c r="T80" i="6" s="1"/>
  <c r="N61" i="1"/>
  <c r="J80" i="6" s="1"/>
  <c r="G55" i="1"/>
  <c r="C74" i="6" s="1"/>
  <c r="L55" i="1"/>
  <c r="H74" i="6" s="1"/>
  <c r="Z52" i="1"/>
  <c r="V71" i="6" s="1"/>
  <c r="X52" i="1"/>
  <c r="T71" i="6" s="1"/>
  <c r="N52" i="1"/>
  <c r="J71" i="6" s="1"/>
  <c r="O48" i="1"/>
  <c r="K67" i="6" s="1"/>
  <c r="R48" i="1"/>
  <c r="N67" i="6" s="1"/>
  <c r="W51" i="1"/>
  <c r="S70" i="6" s="1"/>
  <c r="AA51" i="1"/>
  <c r="W70" i="6" s="1"/>
  <c r="J51" i="1"/>
  <c r="F70" i="6" s="1"/>
  <c r="T62" i="1"/>
  <c r="P81" i="6" s="1"/>
  <c r="R62" i="1"/>
  <c r="N81" i="6" s="1"/>
  <c r="H62" i="1"/>
  <c r="D81" i="6" s="1"/>
  <c r="G63" i="1"/>
  <c r="C82" i="6" s="1"/>
  <c r="L63" i="1"/>
  <c r="H82" i="6" s="1"/>
  <c r="S49" i="1"/>
  <c r="O68" i="6" s="1"/>
  <c r="Y49" i="1"/>
  <c r="U68" i="6" s="1"/>
  <c r="T49" i="1"/>
  <c r="P68" i="6" s="1"/>
  <c r="W59" i="1"/>
  <c r="S78" i="6" s="1"/>
  <c r="U59" i="1"/>
  <c r="Q78" i="6" s="1"/>
  <c r="Z59" i="1"/>
  <c r="V78" i="6" s="1"/>
  <c r="Y60" i="1"/>
  <c r="U79" i="6" s="1"/>
  <c r="G60" i="1"/>
  <c r="C79" i="6" s="1"/>
  <c r="L60" i="1"/>
  <c r="H79" i="6" s="1"/>
  <c r="I56" i="1"/>
  <c r="E75" i="6" s="1"/>
  <c r="V56" i="1"/>
  <c r="R75" i="6" s="1"/>
  <c r="L57" i="1"/>
  <c r="H76" i="6" s="1"/>
  <c r="Y57" i="1"/>
  <c r="U76" i="6" s="1"/>
  <c r="G57" i="1"/>
  <c r="C76" i="6" s="1"/>
  <c r="V50" i="1"/>
  <c r="R69" i="6" s="1"/>
  <c r="K50" i="1"/>
  <c r="G69" i="6" s="1"/>
  <c r="F50" i="1"/>
  <c r="B69" i="6" s="1"/>
  <c r="U53" i="1"/>
  <c r="Q72" i="6" s="1"/>
  <c r="P53" i="1"/>
  <c r="L72" i="6" s="1"/>
  <c r="F53" i="1"/>
  <c r="B72" i="6" s="1"/>
  <c r="L54" i="1"/>
  <c r="H73" i="6" s="1"/>
  <c r="J54" i="1"/>
  <c r="F73" i="6" s="1"/>
  <c r="R64" i="1"/>
  <c r="N83" i="6" s="1"/>
  <c r="K64" i="1"/>
  <c r="G83" i="6" s="1"/>
  <c r="U64" i="1"/>
  <c r="Q83" i="6" s="1"/>
  <c r="W58" i="1"/>
  <c r="S77" i="6" s="1"/>
  <c r="K58" i="1"/>
  <c r="G77" i="6" s="1"/>
  <c r="X58" i="1"/>
  <c r="T77" i="6" s="1"/>
  <c r="U61" i="1"/>
  <c r="Q80" i="6" s="1"/>
  <c r="P61" i="1"/>
  <c r="L80" i="6" s="1"/>
  <c r="F61" i="1"/>
  <c r="B80" i="6" s="1"/>
  <c r="Y55" i="1"/>
  <c r="U74" i="6" s="1"/>
  <c r="AA55" i="1"/>
  <c r="W74" i="6" s="1"/>
  <c r="R52" i="1"/>
  <c r="N71" i="6" s="1"/>
  <c r="P52" i="1"/>
  <c r="L71" i="6" s="1"/>
  <c r="F52" i="1"/>
  <c r="B71" i="6" s="1"/>
  <c r="G48" i="1"/>
  <c r="C67" i="6" s="1"/>
  <c r="T48" i="1"/>
  <c r="P67" i="6" s="1"/>
  <c r="J48" i="1"/>
  <c r="F67" i="6" s="1"/>
  <c r="K51" i="1"/>
  <c r="G70" i="6" s="1"/>
  <c r="Q51" i="1"/>
  <c r="M70" i="6" s="1"/>
  <c r="N51" i="1"/>
  <c r="J70" i="6" s="1"/>
  <c r="L62" i="1"/>
  <c r="H81" i="6" s="1"/>
  <c r="J62" i="1"/>
  <c r="F81" i="6" s="1"/>
  <c r="Q63" i="1"/>
  <c r="M82" i="6" s="1"/>
  <c r="Y63" i="1"/>
  <c r="U82" i="6" s="1"/>
  <c r="AA63" i="1"/>
  <c r="W82" i="6" s="1"/>
  <c r="X49" i="1"/>
  <c r="T68" i="6" s="1"/>
  <c r="Q49" i="1"/>
  <c r="M68" i="6" s="1"/>
  <c r="L49" i="1"/>
  <c r="H68" i="6" s="1"/>
  <c r="O59" i="1"/>
  <c r="K78" i="6" s="1"/>
  <c r="M59" i="1"/>
  <c r="I78" i="6" s="1"/>
  <c r="R59" i="1"/>
  <c r="N78" i="6" s="1"/>
  <c r="Q60" i="1"/>
  <c r="M79" i="6" s="1"/>
  <c r="AA60" i="1"/>
  <c r="W79" i="6" s="1"/>
  <c r="AA56" i="1"/>
  <c r="W75" i="6" s="1"/>
  <c r="X56" i="1"/>
  <c r="T75" i="6" s="1"/>
  <c r="N56" i="1"/>
  <c r="J75" i="6" s="1"/>
  <c r="AA57" i="1"/>
  <c r="W76" i="6" s="1"/>
  <c r="Q57" i="1"/>
  <c r="M76" i="6" s="1"/>
  <c r="M57" i="1"/>
  <c r="I76" i="6" s="1"/>
  <c r="M50" i="1"/>
  <c r="I69" i="6" s="1"/>
  <c r="X50" i="1"/>
  <c r="T69" i="6" s="1"/>
  <c r="T50" i="1"/>
  <c r="P69" i="6" s="1"/>
  <c r="Z53" i="1"/>
  <c r="V72" i="6" s="1"/>
  <c r="H53" i="1"/>
  <c r="D72" i="6" s="1"/>
  <c r="W54" i="1"/>
  <c r="S73" i="6" s="1"/>
  <c r="O54" i="1"/>
  <c r="K73" i="6" s="1"/>
  <c r="Y54" i="1"/>
  <c r="U73" i="6" s="1"/>
  <c r="J64" i="1"/>
  <c r="F83" i="6" s="1"/>
  <c r="W64" i="1"/>
  <c r="S83" i="6" s="1"/>
  <c r="M64" i="1"/>
  <c r="I83" i="6" s="1"/>
  <c r="U58" i="1"/>
  <c r="Q77" i="6" s="1"/>
  <c r="O58" i="1"/>
  <c r="K77" i="6" s="1"/>
  <c r="P58" i="1"/>
  <c r="L77" i="6" s="1"/>
  <c r="Z61" i="1"/>
  <c r="V80" i="6" s="1"/>
  <c r="H61" i="1"/>
  <c r="D80" i="6" s="1"/>
  <c r="X55" i="1"/>
  <c r="T74" i="6" s="1"/>
  <c r="V55" i="1"/>
  <c r="R74" i="6" s="1"/>
  <c r="S55" i="1"/>
  <c r="O74" i="6" s="1"/>
  <c r="J52" i="1"/>
  <c r="F71" i="6" s="1"/>
  <c r="H52" i="1"/>
  <c r="D71" i="6" s="1"/>
  <c r="U52" i="1"/>
  <c r="Q71" i="6" s="1"/>
  <c r="V48" i="1"/>
  <c r="R67" i="6" s="1"/>
  <c r="L48" i="1"/>
  <c r="H67" i="6" s="1"/>
  <c r="Y48" i="1"/>
  <c r="U67" i="6" s="1"/>
  <c r="V51" i="1"/>
  <c r="R70" i="6" s="1"/>
  <c r="O51" i="1"/>
  <c r="K70" i="6" s="1"/>
  <c r="F51" i="1"/>
  <c r="B70" i="6" s="1"/>
  <c r="G62" i="1"/>
  <c r="C81" i="6" s="1"/>
  <c r="Y62" i="1"/>
  <c r="U81" i="6" s="1"/>
  <c r="X63" i="1"/>
  <c r="T82" i="6" s="1"/>
  <c r="V63" i="1"/>
  <c r="R82" i="6" s="1"/>
  <c r="S63" i="1"/>
  <c r="O82" i="6" s="1"/>
  <c r="P49" i="1"/>
  <c r="L68" i="6" s="1"/>
  <c r="I49" i="1"/>
  <c r="E68" i="6" s="1"/>
  <c r="Z49" i="1"/>
  <c r="V68" i="6" s="1"/>
  <c r="V57" i="1"/>
  <c r="R76" i="6" s="1"/>
  <c r="J50" i="1"/>
  <c r="F69" i="6" s="1"/>
  <c r="P50" i="1"/>
  <c r="L69" i="6" s="1"/>
  <c r="L50" i="1"/>
  <c r="H69" i="6" s="1"/>
  <c r="R53" i="1"/>
  <c r="N72" i="6" s="1"/>
  <c r="W53" i="1"/>
  <c r="S72" i="6" s="1"/>
  <c r="V54" i="1"/>
  <c r="R73" i="6" s="1"/>
  <c r="AA54" i="1"/>
  <c r="W73" i="6" s="1"/>
  <c r="Q54" i="1"/>
  <c r="M73" i="6" s="1"/>
  <c r="Y64" i="1"/>
  <c r="U83" i="6" s="1"/>
  <c r="O64" i="1"/>
  <c r="K83" i="6" s="1"/>
  <c r="AA64" i="1"/>
  <c r="W83" i="6" s="1"/>
  <c r="M58" i="1"/>
  <c r="I77" i="6" s="1"/>
  <c r="Z58" i="1"/>
  <c r="V77" i="6" s="1"/>
  <c r="H58" i="1"/>
  <c r="D77" i="6" s="1"/>
  <c r="R61" i="1"/>
  <c r="N80" i="6" s="1"/>
  <c r="W61" i="1"/>
  <c r="S80" i="6" s="1"/>
  <c r="P55" i="1"/>
  <c r="L74" i="6" s="1"/>
  <c r="N55" i="1"/>
  <c r="J74" i="6" s="1"/>
  <c r="K55" i="1"/>
  <c r="G74" i="6" s="1"/>
  <c r="K52" i="1"/>
  <c r="G71" i="6" s="1"/>
  <c r="AA52" i="1"/>
  <c r="W71" i="6" s="1"/>
  <c r="M52" i="1"/>
  <c r="I71" i="6" s="1"/>
  <c r="N48" i="1"/>
  <c r="J67" i="6" s="1"/>
  <c r="X48" i="1"/>
  <c r="T67" i="6" s="1"/>
  <c r="Q48" i="1"/>
  <c r="M67" i="6" s="1"/>
  <c r="I51" i="1"/>
  <c r="E70" i="6" s="1"/>
  <c r="Z51" i="1"/>
  <c r="V70" i="6" s="1"/>
  <c r="V62" i="1"/>
  <c r="R81" i="6" s="1"/>
  <c r="AA62" i="1"/>
  <c r="W81" i="6" s="1"/>
  <c r="Q62" i="1"/>
  <c r="M81" i="6" s="1"/>
  <c r="P63" i="1"/>
  <c r="L82" i="6" s="1"/>
  <c r="N63" i="1"/>
  <c r="J82" i="6" s="1"/>
  <c r="K63" i="1"/>
  <c r="G82" i="6" s="1"/>
  <c r="O49" i="1"/>
  <c r="K68" i="6" s="1"/>
  <c r="V49" i="1"/>
  <c r="R68" i="6" s="1"/>
  <c r="R49" i="1"/>
  <c r="N68" i="6" s="1"/>
  <c r="I59" i="1"/>
  <c r="E78" i="6" s="1"/>
  <c r="K60" i="1"/>
  <c r="G79" i="6" s="1"/>
  <c r="X60" i="1"/>
  <c r="T79" i="6" s="1"/>
  <c r="R56" i="1"/>
  <c r="N75" i="6" s="1"/>
  <c r="H56" i="1"/>
  <c r="D75" i="6" s="1"/>
  <c r="K57" i="1"/>
  <c r="G76" i="6" s="1"/>
  <c r="X57" i="1"/>
  <c r="T76" i="6" s="1"/>
  <c r="Z50" i="1"/>
  <c r="V69" i="6" s="1"/>
  <c r="T53" i="1"/>
  <c r="P72" i="6" s="1"/>
  <c r="J53" i="1"/>
  <c r="F72" i="6" s="1"/>
  <c r="N54" i="1"/>
  <c r="J73" i="6" s="1"/>
  <c r="S54" i="1"/>
  <c r="O73" i="6" s="1"/>
  <c r="Q64" i="1"/>
  <c r="M83" i="6" s="1"/>
  <c r="G64" i="1"/>
  <c r="C83" i="6" s="1"/>
  <c r="G58" i="1"/>
  <c r="C77" i="6" s="1"/>
  <c r="T61" i="1"/>
  <c r="P80" i="6" s="1"/>
  <c r="J61" i="1"/>
  <c r="F80" i="6" s="1"/>
  <c r="H55" i="1"/>
  <c r="D74" i="6" s="1"/>
  <c r="F55" i="1"/>
  <c r="B74" i="6" s="1"/>
  <c r="Y52" i="1"/>
  <c r="U71" i="6" s="1"/>
  <c r="W52" i="1"/>
  <c r="S71" i="6" s="1"/>
  <c r="H48" i="1"/>
  <c r="D67" i="6" s="1"/>
  <c r="AA48" i="1"/>
  <c r="W67" i="6" s="1"/>
  <c r="T51" i="1"/>
  <c r="P70" i="6" s="1"/>
  <c r="N62" i="1"/>
  <c r="J81" i="6" s="1"/>
  <c r="S62" i="1"/>
  <c r="O81" i="6" s="1"/>
  <c r="H63" i="1"/>
  <c r="D82" i="6" s="1"/>
  <c r="F63" i="1"/>
  <c r="B82" i="6" s="1"/>
  <c r="K49" i="1"/>
  <c r="G68" i="6" s="1"/>
  <c r="N49" i="1"/>
  <c r="J68" i="6" s="1"/>
  <c r="Q116" i="2"/>
  <c r="Q117" i="2"/>
  <c r="W116" i="2"/>
  <c r="W117" i="2"/>
  <c r="L116" i="2"/>
  <c r="L117" i="2"/>
  <c r="X116" i="2"/>
  <c r="X117" i="2"/>
  <c r="N117" i="2"/>
  <c r="N116" i="2"/>
  <c r="S116" i="2"/>
  <c r="S117" i="2"/>
  <c r="P116" i="2"/>
  <c r="P117" i="2"/>
  <c r="V117" i="2"/>
  <c r="V116" i="2"/>
  <c r="I116" i="2"/>
  <c r="I117" i="2"/>
  <c r="K116" i="2"/>
  <c r="K117" i="2"/>
  <c r="T116" i="2"/>
  <c r="T117" i="2"/>
  <c r="G116" i="2"/>
  <c r="G117" i="2"/>
  <c r="U117" i="2"/>
  <c r="U116" i="2"/>
  <c r="H116" i="2"/>
  <c r="H117" i="2"/>
  <c r="M117" i="2"/>
  <c r="M116" i="2"/>
  <c r="R117" i="2"/>
  <c r="R116" i="2"/>
  <c r="O116" i="2"/>
  <c r="O117" i="2"/>
  <c r="J117" i="2"/>
  <c r="J116" i="2"/>
  <c r="F117" i="2"/>
  <c r="F116" i="2"/>
  <c r="U115" i="2"/>
  <c r="J115" i="2"/>
  <c r="O115" i="2"/>
  <c r="S115" i="2"/>
  <c r="V115" i="2"/>
  <c r="L115" i="2"/>
  <c r="P115" i="2"/>
  <c r="K115" i="2"/>
  <c r="N115" i="2"/>
  <c r="T115" i="2"/>
  <c r="R115" i="2"/>
  <c r="I115" i="2"/>
  <c r="H115" i="2"/>
  <c r="M115" i="2"/>
  <c r="F115" i="2"/>
  <c r="W115" i="2"/>
  <c r="G115" i="2"/>
  <c r="Q115" i="2"/>
  <c r="X115" i="2"/>
  <c r="Y119" i="1" l="1"/>
  <c r="Y118" i="1"/>
  <c r="N118" i="1"/>
  <c r="N119" i="1"/>
  <c r="R119" i="1"/>
  <c r="R118" i="1"/>
  <c r="Z117" i="1"/>
  <c r="Z116" i="1"/>
  <c r="P116" i="1"/>
  <c r="P117" i="1"/>
  <c r="P119" i="1"/>
  <c r="P118" i="1"/>
  <c r="S117" i="1"/>
  <c r="S116" i="1"/>
  <c r="AA117" i="1"/>
  <c r="AA116" i="1"/>
  <c r="L117" i="1"/>
  <c r="L116" i="1"/>
  <c r="T118" i="1"/>
  <c r="T119" i="1"/>
  <c r="M117" i="1"/>
  <c r="M116" i="1"/>
  <c r="V117" i="1"/>
  <c r="V116" i="1"/>
  <c r="Y116" i="1"/>
  <c r="Y117" i="1"/>
  <c r="G116" i="1"/>
  <c r="G117" i="1"/>
  <c r="I119" i="1"/>
  <c r="I118" i="1"/>
  <c r="R117" i="1"/>
  <c r="R116" i="1"/>
  <c r="M118" i="1"/>
  <c r="M119" i="1"/>
  <c r="T117" i="1"/>
  <c r="T116" i="1"/>
  <c r="F116" i="1"/>
  <c r="F117" i="1"/>
  <c r="U117" i="1"/>
  <c r="U116" i="1"/>
  <c r="V118" i="1"/>
  <c r="V119" i="1"/>
  <c r="AA119" i="1"/>
  <c r="AA118" i="1"/>
  <c r="F119" i="1"/>
  <c r="F118" i="1"/>
  <c r="O116" i="1"/>
  <c r="O117" i="1"/>
  <c r="J117" i="1"/>
  <c r="J116" i="1"/>
  <c r="Q116" i="1"/>
  <c r="Q117" i="1"/>
  <c r="K117" i="1"/>
  <c r="K116" i="1"/>
  <c r="X119" i="1"/>
  <c r="X118" i="1"/>
  <c r="G119" i="1"/>
  <c r="G118" i="1"/>
  <c r="O119" i="1"/>
  <c r="O118" i="1"/>
  <c r="L118" i="1"/>
  <c r="L119" i="1"/>
  <c r="S119" i="1"/>
  <c r="S118" i="1"/>
  <c r="X116" i="1"/>
  <c r="X117" i="1"/>
  <c r="Q119" i="1"/>
  <c r="Q118" i="1"/>
  <c r="H119" i="1"/>
  <c r="H118" i="1"/>
  <c r="N117" i="1"/>
  <c r="N116" i="1"/>
  <c r="I116" i="1"/>
  <c r="I117" i="1"/>
  <c r="W118" i="1"/>
  <c r="W119" i="1"/>
  <c r="Z119" i="1"/>
  <c r="Z118" i="1"/>
  <c r="U118" i="1"/>
  <c r="U119" i="1"/>
  <c r="K119" i="1"/>
  <c r="K118" i="1"/>
  <c r="H116" i="1"/>
  <c r="H117" i="1"/>
  <c r="W116" i="1"/>
  <c r="W117" i="1"/>
  <c r="J119" i="1"/>
  <c r="J118" i="1"/>
  <c r="F119" i="2"/>
  <c r="F118" i="2"/>
  <c r="M119" i="2"/>
  <c r="S119" i="2"/>
  <c r="V119" i="2"/>
  <c r="J119" i="2"/>
  <c r="U119" i="2"/>
  <c r="H119" i="2"/>
  <c r="O119" i="2"/>
  <c r="R119" i="2"/>
  <c r="L119" i="2"/>
  <c r="W119" i="2"/>
  <c r="P119" i="2"/>
  <c r="N119" i="2"/>
  <c r="K119" i="2"/>
  <c r="I119" i="2"/>
  <c r="G119" i="2"/>
  <c r="Q119" i="2"/>
  <c r="T119" i="2"/>
  <c r="X119" i="2"/>
  <c r="T118" i="2"/>
  <c r="X118" i="2"/>
  <c r="Q118" i="2"/>
  <c r="L118" i="2"/>
  <c r="W118" i="2"/>
  <c r="K118" i="2"/>
  <c r="S118" i="2"/>
  <c r="V118" i="2"/>
  <c r="J118" i="2"/>
  <c r="U118" i="2"/>
  <c r="H118" i="2"/>
  <c r="O118" i="2"/>
  <c r="R118" i="2"/>
  <c r="P118" i="2"/>
  <c r="N118" i="2"/>
  <c r="I118" i="2"/>
  <c r="G118" i="2"/>
  <c r="M118" i="2"/>
  <c r="O120" i="1" l="1"/>
  <c r="V120" i="1"/>
  <c r="P120" i="1"/>
  <c r="T121" i="1"/>
  <c r="R120" i="1"/>
  <c r="I120" i="1"/>
  <c r="N121" i="1"/>
  <c r="Y120" i="1"/>
  <c r="Z121" i="1"/>
  <c r="H120" i="1"/>
  <c r="L121" i="1"/>
  <c r="O121" i="1"/>
  <c r="J120" i="1"/>
  <c r="W120" i="1"/>
  <c r="H121" i="1"/>
  <c r="W121" i="1"/>
  <c r="X121" i="1"/>
  <c r="AA121" i="1"/>
  <c r="U121" i="1"/>
  <c r="S121" i="1"/>
  <c r="K121" i="1"/>
  <c r="G120" i="1"/>
  <c r="Z120" i="1"/>
  <c r="M121" i="1"/>
  <c r="U120" i="1"/>
  <c r="F120" i="1"/>
  <c r="M120" i="1"/>
  <c r="Y121" i="1"/>
  <c r="Q121" i="1"/>
  <c r="L120" i="1"/>
  <c r="Q120" i="1"/>
  <c r="K120" i="1"/>
  <c r="J121" i="1"/>
  <c r="X120" i="1"/>
  <c r="T120" i="1"/>
  <c r="V121" i="1"/>
  <c r="G121" i="1"/>
  <c r="P121" i="1"/>
  <c r="R121" i="1"/>
  <c r="F121" i="1"/>
  <c r="N120" i="1"/>
  <c r="AA120" i="1"/>
  <c r="I121" i="1"/>
  <c r="S120" i="1"/>
  <c r="G123" i="1" l="1"/>
  <c r="G1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IlIa</author>
  </authors>
  <commentList>
    <comment ref="B1" authorId="0" shapeId="0" xr:uid="{60919511-576E-402D-941D-A3F4FB68D2B7}">
      <text>
        <r>
          <rPr>
            <b/>
            <sz val="9"/>
            <color indexed="81"/>
            <rFont val="Tahoma"/>
            <family val="2"/>
            <charset val="204"/>
          </rPr>
          <t>IlIa:</t>
        </r>
        <r>
          <rPr>
            <sz val="9"/>
            <color indexed="81"/>
            <rFont val="Tahoma"/>
            <family val="2"/>
            <charset val="204"/>
          </rPr>
          <t xml:space="preserve">
s</t>
        </r>
      </text>
    </comment>
    <comment ref="C1" authorId="0" shapeId="0" xr:uid="{A4EC371B-3663-4345-954B-B15373471FBC}">
      <text>
        <r>
          <rPr>
            <b/>
            <sz val="9"/>
            <color indexed="81"/>
            <rFont val="Tahoma"/>
            <family val="2"/>
            <charset val="204"/>
          </rPr>
          <t>IlIa:</t>
        </r>
        <r>
          <rPr>
            <sz val="9"/>
            <color indexed="81"/>
            <rFont val="Tahoma"/>
            <family val="2"/>
            <charset val="204"/>
          </rPr>
          <t xml:space="preserve">
e</t>
        </r>
      </text>
    </comment>
    <comment ref="E1" authorId="0" shapeId="0" xr:uid="{57871F37-BF62-469A-9E87-AA0D67D5A6AE}">
      <text>
        <r>
          <rPr>
            <b/>
            <sz val="9"/>
            <color indexed="81"/>
            <rFont val="Tahoma"/>
            <family val="2"/>
            <charset val="204"/>
          </rPr>
          <t>IlIa:</t>
        </r>
        <r>
          <rPr>
            <sz val="9"/>
            <color indexed="81"/>
            <rFont val="Tahoma"/>
            <family val="2"/>
            <charset val="204"/>
          </rPr>
          <t xml:space="preserve">
n</t>
        </r>
      </text>
    </comment>
    <comment ref="H1" authorId="0" shapeId="0" xr:uid="{1D226F38-FD8C-4BC9-A7AC-F12A47EB839D}">
      <text>
        <r>
          <rPr>
            <b/>
            <sz val="9"/>
            <color indexed="81"/>
            <rFont val="Tahoma"/>
            <family val="2"/>
            <charset val="204"/>
          </rPr>
          <t>IlIa:</t>
        </r>
        <r>
          <rPr>
            <sz val="9"/>
            <color indexed="81"/>
            <rFont val="Tahoma"/>
            <family val="2"/>
            <charset val="204"/>
          </rPr>
          <t xml:space="preserve">
k
ЧЕРНЫЙ ЦВЕТ ВЫДЕЛЯЕТ СТРОЧКУ
С ТАМПЕРАТУРАМИ</t>
        </r>
      </text>
    </comment>
    <comment ref="J1" authorId="0" shapeId="0" xr:uid="{1F12E685-4F1C-4A05-92A6-55DD15239261}">
      <text>
        <r>
          <rPr>
            <b/>
            <sz val="9"/>
            <color indexed="81"/>
            <rFont val="Tahoma"/>
            <family val="2"/>
            <charset val="204"/>
          </rPr>
          <t>IlIa:</t>
        </r>
        <r>
          <rPr>
            <sz val="9"/>
            <color indexed="81"/>
            <rFont val="Tahoma"/>
            <family val="2"/>
            <charset val="204"/>
          </rPr>
          <t xml:space="preserve">
РЫЖИЙ ЦВЕТ ВЫДЕЛАЕТ СТРОЧКУ С ВЕЩЕСТВОМ</t>
        </r>
      </text>
    </comment>
  </commentList>
</comments>
</file>

<file path=xl/sharedStrings.xml><?xml version="1.0" encoding="utf-8"?>
<sst xmlns="http://schemas.openxmlformats.org/spreadsheetml/2006/main" count="623" uniqueCount="285">
  <si>
    <t>*Se[m]</t>
  </si>
  <si>
    <t>*Ga</t>
  </si>
  <si>
    <t>Ar</t>
  </si>
  <si>
    <t>(l)Ge</t>
  </si>
  <si>
    <t>(l)GeSe</t>
  </si>
  <si>
    <t>(l)Ga</t>
  </si>
  <si>
    <t>Vapor</t>
  </si>
  <si>
    <t>(l)Ga2Se3</t>
  </si>
  <si>
    <t>Se</t>
  </si>
  <si>
    <t>Ge</t>
  </si>
  <si>
    <t>Ga</t>
  </si>
  <si>
    <t>Первоначальные данные</t>
  </si>
  <si>
    <t>Состав смеси в атомах</t>
  </si>
  <si>
    <t>Состав смеси в атомных долях</t>
  </si>
  <si>
    <t>Сумма</t>
  </si>
  <si>
    <t>Набор фаз</t>
  </si>
  <si>
    <t>Реальный расчет</t>
  </si>
  <si>
    <t>H(289)</t>
  </si>
  <si>
    <t>T (K)</t>
  </si>
  <si>
    <t>G(T)-H(0) (J)</t>
  </si>
  <si>
    <t>G(T)-H(298) (J)</t>
  </si>
  <si>
    <t>G(T) (J)</t>
  </si>
  <si>
    <t>*Ge[c]</t>
  </si>
  <si>
    <t>*Ge[l]</t>
  </si>
  <si>
    <t>(l)Ge[l]</t>
  </si>
  <si>
    <t>(l)Ga[l]</t>
  </si>
  <si>
    <t>(l)Se[l]</t>
  </si>
  <si>
    <t>Solution #1</t>
  </si>
  <si>
    <t>Se7</t>
  </si>
  <si>
    <t>Se4</t>
  </si>
  <si>
    <t>Se5</t>
  </si>
  <si>
    <t>Se6</t>
  </si>
  <si>
    <t>Se8</t>
  </si>
  <si>
    <t>Se3</t>
  </si>
  <si>
    <t>Ge2</t>
  </si>
  <si>
    <t>Se2</t>
  </si>
  <si>
    <t>Ga2Se</t>
  </si>
  <si>
    <t>Раствор формируется только из жидких, экстраполированных до температуры стеклования (Tg) компонентов. В CTC в поле Solid solutions остаётся раствор 2 - раствор жидких компонентов, а в поле Excluded species вносятся твёрдые компоненты. "Только жидкие комп-ты"</t>
  </si>
  <si>
    <t>Конденсированная часть рассматриваемой системы моделируется указанным выше жидким раствором и аналогичным раствором кристаллических компонентов. Графически представленные результаты расчета позволяют определить температурный интервал плавления стеклообразующей системы. В CTC в поле Solid solutions формируются два раствора: 1 – твёрдые компоненты, 2 – жидкие компоненты. «Основные данные (тв и ж р-ы)»</t>
  </si>
  <si>
    <t>*Ge</t>
  </si>
  <si>
    <t>*GeSe2</t>
  </si>
  <si>
    <t>Белым цветом выделены заполняемые ячейки (как правило из таблицы СТС), серым - заполняются формулами, желтые важные константы. Графики: газовой фазы - в логарифмичесой шкале; конденсированной - в обычной, сплошная линия по правой оси - жидкие фазы, пунктирные по левой - твердая фаза (если есть разделение осей).</t>
  </si>
  <si>
    <t>(l)Se</t>
  </si>
  <si>
    <t>(l)Se[r]</t>
  </si>
  <si>
    <t>Тип сорт/\ 0E- выбранный столбец, 1 по всей таблице</t>
  </si>
  <si>
    <t xml:space="preserve">Раствор 1(тв): </t>
  </si>
  <si>
    <t xml:space="preserve">Газовая: </t>
  </si>
  <si>
    <t xml:space="preserve">Газовая без Ar: </t>
  </si>
  <si>
    <t xml:space="preserve">Раствор 2 (жид): </t>
  </si>
  <si>
    <t>нет жидкой фазы</t>
  </si>
  <si>
    <t xml:space="preserve">Раствор (жид): </t>
  </si>
  <si>
    <t xml:space="preserve">Раствор + газовая: </t>
  </si>
  <si>
    <t xml:space="preserve">Раствор + газовая без Ar: </t>
  </si>
  <si>
    <t>Кристаллические компоненты представлены отдельными конденсированными фазами (фактически не смешивающимися) и жидкий раствор. Разница химпотенциалов компонентов, представленными отдельными кристаллическими фазами и компонентов раствора в Варианте 1 L определяет количественную характеристику пересыщения на кристаллизацию сравниваемых компонентов. В CTC в поле Solid solutions остаётся только раствор 2 - раствор жидких компонентов. «Основные данные (без тв раств)»</t>
  </si>
  <si>
    <t xml:space="preserve">Расвор: </t>
  </si>
  <si>
    <t>Из FLUID :</t>
  </si>
  <si>
    <t>ИЗ SOLIDDIFFER</t>
  </si>
  <si>
    <t>ИЗ ALL</t>
  </si>
  <si>
    <t>Начало/конец=</t>
  </si>
  <si>
    <t xml:space="preserve">Частота= </t>
  </si>
  <si>
    <t>Ряд температур</t>
  </si>
  <si>
    <t>От куда:</t>
  </si>
  <si>
    <t>(l)Se[m]</t>
  </si>
  <si>
    <t>(l)Se[a]</t>
  </si>
  <si>
    <t>(l)GeSe2</t>
  </si>
  <si>
    <t>Температура</t>
  </si>
  <si>
    <t>Раствор + газовая без Ar</t>
  </si>
  <si>
    <t xml:space="preserve"> </t>
  </si>
  <si>
    <t>*GeSe</t>
  </si>
  <si>
    <t>H(Ar)</t>
  </si>
  <si>
    <t>H(Ga)</t>
  </si>
  <si>
    <t>H(Ge)</t>
  </si>
  <si>
    <t>H(Se)</t>
  </si>
  <si>
    <t>(l)Ge[c]</t>
  </si>
  <si>
    <t>Ga2Se3</t>
  </si>
  <si>
    <t>0,0000E+00</t>
  </si>
  <si>
    <t>2,0000E-01</t>
  </si>
  <si>
    <t>-1,907E+01</t>
  </si>
  <si>
    <t>-1,903E+01</t>
  </si>
  <si>
    <t>-1,917E+01</t>
  </si>
  <si>
    <t>-1,931E+01</t>
  </si>
  <si>
    <t>4,8000E-01</t>
  </si>
  <si>
    <t>-1,957E+01</t>
  </si>
  <si>
    <t>6,0000E-02</t>
  </si>
  <si>
    <t>-1,982E+01</t>
  </si>
  <si>
    <t>-2,005E+01</t>
  </si>
  <si>
    <t>-2,011E+01</t>
  </si>
  <si>
    <t>-2,026E+01</t>
  </si>
  <si>
    <t>-2,046E+01</t>
  </si>
  <si>
    <t>-2,065E+01</t>
  </si>
  <si>
    <t xml:space="preserve">Раствор 1 + газовая без Ar: </t>
  </si>
  <si>
    <t xml:space="preserve">Раствор 1 + газовая: </t>
  </si>
  <si>
    <t>1,0000E-01</t>
  </si>
  <si>
    <t>-2,047E+01</t>
  </si>
  <si>
    <t>-2,098E+01</t>
  </si>
  <si>
    <t>1,2000E-01</t>
  </si>
  <si>
    <t>-1,906E+01</t>
  </si>
  <si>
    <t>Convergency</t>
  </si>
  <si>
    <t>8,7129E-15</t>
  </si>
  <si>
    <t>-1,902E+01</t>
  </si>
  <si>
    <t>-6,099E+01</t>
  </si>
  <si>
    <t>-1,535E+01</t>
  </si>
  <si>
    <t>-2,189E+01</t>
  </si>
  <si>
    <t>3,0000E-01</t>
  </si>
  <si>
    <t>2,8507E-09</t>
  </si>
  <si>
    <t>9,8546E-09</t>
  </si>
  <si>
    <t>-5,539E+01</t>
  </si>
  <si>
    <t>-1,436E+01</t>
  </si>
  <si>
    <t>5,5795E-09</t>
  </si>
  <si>
    <t>3,7176E-10</t>
  </si>
  <si>
    <t>-4,892E+01</t>
  </si>
  <si>
    <t>-1,230E+01</t>
  </si>
  <si>
    <t>-1,997E+01</t>
  </si>
  <si>
    <t>3,9886E-09</t>
  </si>
  <si>
    <t>2,4355E-24</t>
  </si>
  <si>
    <t>3,6683E-12</t>
  </si>
  <si>
    <t>-1,911E+01</t>
  </si>
  <si>
    <t>-4,266E+01</t>
  </si>
  <si>
    <t>-1,001E+01</t>
  </si>
  <si>
    <t>5,0639E-09</t>
  </si>
  <si>
    <t>9,8691E-16</t>
  </si>
  <si>
    <t>2,1788E-17</t>
  </si>
  <si>
    <t>-3,728E+01</t>
  </si>
  <si>
    <t>-8,021E+00</t>
  </si>
  <si>
    <t>2,2963E-36</t>
  </si>
  <si>
    <t>1,7335E-09</t>
  </si>
  <si>
    <t>1,9322E-11</t>
  </si>
  <si>
    <t>1,9740E-29</t>
  </si>
  <si>
    <t>-1,923E+01</t>
  </si>
  <si>
    <t>-3,260E+01</t>
  </si>
  <si>
    <t>-6,280E+00</t>
  </si>
  <si>
    <t>-2,149E+01</t>
  </si>
  <si>
    <t>7,1299E-38</t>
  </si>
  <si>
    <t>4,9778E-09</t>
  </si>
  <si>
    <t>4,5760E-09</t>
  </si>
  <si>
    <t>2,5350E-33</t>
  </si>
  <si>
    <t>-1,930E+01</t>
  </si>
  <si>
    <t>-2,848E+01</t>
  </si>
  <si>
    <t>-4,736E+00</t>
  </si>
  <si>
    <t>-2,201E+01</t>
  </si>
  <si>
    <t>6,4729E-09</t>
  </si>
  <si>
    <t>8,4005E-09</t>
  </si>
  <si>
    <t>1,5513E-01</t>
  </si>
  <si>
    <t>4,1270E-01</t>
  </si>
  <si>
    <t>2,2433E-02</t>
  </si>
  <si>
    <t>1,0518E-30</t>
  </si>
  <si>
    <t>-2,541E+01</t>
  </si>
  <si>
    <t>-4,141E+00</t>
  </si>
  <si>
    <t>-2,251E+01</t>
  </si>
  <si>
    <t>2,2243E-01</t>
  </si>
  <si>
    <t>2,1300E-43</t>
  </si>
  <si>
    <t>9,9393E-09</t>
  </si>
  <si>
    <t>5,4464E-24</t>
  </si>
  <si>
    <t>8,1328E-11</t>
  </si>
  <si>
    <t>4,7999E-01</t>
  </si>
  <si>
    <t>2,0362E-06</t>
  </si>
  <si>
    <t>4,1591E-36</t>
  </si>
  <si>
    <t>1,3863E-28</t>
  </si>
  <si>
    <t>2,0058E-22</t>
  </si>
  <si>
    <t>-2,673E+01</t>
  </si>
  <si>
    <t>-4,223E+00</t>
  </si>
  <si>
    <t>-2,302E+01</t>
  </si>
  <si>
    <t>1,2890E-20</t>
  </si>
  <si>
    <t>7,0783E-09</t>
  </si>
  <si>
    <t>2,7126E-13</t>
  </si>
  <si>
    <t>7,2549E-26</t>
  </si>
  <si>
    <t>7,7761E-20</t>
  </si>
  <si>
    <t>1,3659E-27</t>
  </si>
  <si>
    <t>5,5174E-22</t>
  </si>
  <si>
    <t>7,6131E-12</t>
  </si>
  <si>
    <t>-3,178E+01</t>
  </si>
  <si>
    <t>-4,553E+00</t>
  </si>
  <si>
    <t>-2,496E+01</t>
  </si>
  <si>
    <t>1,1103E-10</t>
  </si>
  <si>
    <t>3,0353E-09</t>
  </si>
  <si>
    <t>4,3305E-11</t>
  </si>
  <si>
    <t>2,5107E-30</t>
  </si>
  <si>
    <t>8,0203E-22</t>
  </si>
  <si>
    <t>1,6886E-17</t>
  </si>
  <si>
    <t>5,2134E-ll</t>
  </si>
  <si>
    <t>-3,628E+01</t>
  </si>
  <si>
    <t>-4,873E+00</t>
  </si>
  <si>
    <t>-2,677E+01</t>
  </si>
  <si>
    <t>2,7699E-10</t>
  </si>
  <si>
    <t>2,3158E-09</t>
  </si>
  <si>
    <t>1,4366E-09</t>
  </si>
  <si>
    <t>1,1605E-17</t>
  </si>
  <si>
    <t>2,9747E-14</t>
  </si>
  <si>
    <t>-4,005E+01</t>
  </si>
  <si>
    <t>-5,175E+00</t>
  </si>
  <si>
    <t>-2,849E+01</t>
  </si>
  <si>
    <t>3,6552E-09</t>
  </si>
  <si>
    <t>6,0803E-09</t>
  </si>
  <si>
    <t>2,4853E-09</t>
  </si>
  <si>
    <t>8,4931E-17</t>
  </si>
  <si>
    <t>1,4100E-13</t>
  </si>
  <si>
    <t>-1,988E+01</t>
  </si>
  <si>
    <t>-4,086E+01</t>
  </si>
  <si>
    <t>-5,247E+00</t>
  </si>
  <si>
    <t>-2,890E+01</t>
  </si>
  <si>
    <t>5,4224E-09</t>
  </si>
  <si>
    <t>5,6427E-09</t>
  </si>
  <si>
    <t>4,4833E-09</t>
  </si>
  <si>
    <t>5,4555E-16</t>
  </si>
  <si>
    <t>6,0427E-13</t>
  </si>
  <si>
    <t>-1,994E+01</t>
  </si>
  <si>
    <t>-4,161E+01</t>
  </si>
  <si>
    <t>-5,318E+00</t>
  </si>
  <si>
    <t>-2,931E+01</t>
  </si>
  <si>
    <t>8,4708E-09</t>
  </si>
  <si>
    <t>5,2987E-09</t>
  </si>
  <si>
    <t>1,1865E-08</t>
  </si>
  <si>
    <t>3,1138E-15</t>
  </si>
  <si>
    <t>2,3635E-12</t>
  </si>
  <si>
    <t>-2,000E+01</t>
  </si>
  <si>
    <t>-4,231E+01</t>
  </si>
  <si>
    <t>-5,389E+00</t>
  </si>
  <si>
    <t>-2,972E+01</t>
  </si>
  <si>
    <t>1,9588E-08</t>
  </si>
  <si>
    <t>6,9241E-09</t>
  </si>
  <si>
    <t>2,9401E-08</t>
  </si>
  <si>
    <t>1,5963E-14</t>
  </si>
  <si>
    <t>8,5073E-12</t>
  </si>
  <si>
    <t>-4,294E+01</t>
  </si>
  <si>
    <t>-5,458E+00</t>
  </si>
  <si>
    <t>-3,012E+01</t>
  </si>
  <si>
    <t>4,2759E-08</t>
  </si>
  <si>
    <t>7,7295E-09</t>
  </si>
  <si>
    <t>5,9994E-02</t>
  </si>
  <si>
    <t>5,8922E-06</t>
  </si>
  <si>
    <t>3,9471E-12</t>
  </si>
  <si>
    <t>6,6755E-10</t>
  </si>
  <si>
    <t>-4,486E+01</t>
  </si>
  <si>
    <t>-5,787E+00</t>
  </si>
  <si>
    <t>-3,169E+01</t>
  </si>
  <si>
    <t>2,7010E-08</t>
  </si>
  <si>
    <t>1,9743E-08</t>
  </si>
  <si>
    <t>1,7848E-10</t>
  </si>
  <si>
    <t>1,6446E-08</t>
  </si>
  <si>
    <t>-4,572E+01</t>
  </si>
  <si>
    <t>-6,388E+00</t>
  </si>
  <si>
    <t>-3,322E+01</t>
  </si>
  <si>
    <t>6,9147E-09</t>
  </si>
  <si>
    <t>1,4553E-08</t>
  </si>
  <si>
    <t>4,1200E-10</t>
  </si>
  <si>
    <t>3,3279E-08</t>
  </si>
  <si>
    <t>-2,051E+01</t>
  </si>
  <si>
    <t>-4,576E+01</t>
  </si>
  <si>
    <t>-6,525E+00</t>
  </si>
  <si>
    <t>-3,359E+01</t>
  </si>
  <si>
    <t>8,1772E-09</t>
  </si>
  <si>
    <t>8,2159E-09</t>
  </si>
  <si>
    <t>9,1375E-10</t>
  </si>
  <si>
    <t>6,5149E-08</t>
  </si>
  <si>
    <t>-2,056E+01</t>
  </si>
  <si>
    <t>-4,574E+01</t>
  </si>
  <si>
    <t>-6,658E+00</t>
  </si>
  <si>
    <t>-3,397E+01</t>
  </si>
  <si>
    <t>6,9154E-09</t>
  </si>
  <si>
    <t>7,8680E-09</t>
  </si>
  <si>
    <t>1,9525E-09</t>
  </si>
  <si>
    <t>1,2367E-07</t>
  </si>
  <si>
    <t>-2,060E+01</t>
  </si>
  <si>
    <t>-4,564E+01</t>
  </si>
  <si>
    <t>-6,787E+00</t>
  </si>
  <si>
    <t>-3,434E+01</t>
  </si>
  <si>
    <t>9,4338E-09</t>
  </si>
  <si>
    <t>6,0850E-09</t>
  </si>
  <si>
    <t>4,0296E-09</t>
  </si>
  <si>
    <t>2,2808E-07</t>
  </si>
  <si>
    <t>-4,547E+01</t>
  </si>
  <si>
    <t>-6,911E+00</t>
  </si>
  <si>
    <t>-3,471E+01</t>
  </si>
  <si>
    <t>9,9983E-09</t>
  </si>
  <si>
    <t>Относительная  концентрация в данной системе</t>
  </si>
  <si>
    <t>Энергия гиббса фаз в данной системе. КДж</t>
  </si>
  <si>
    <t>Общая энергия гиббса смесей, КДж</t>
  </si>
  <si>
    <t>Удельная энергия Гиббса отдельных веществ из потенциалов. Дж</t>
  </si>
  <si>
    <t>H (Ar)</t>
  </si>
  <si>
    <t>H (Ga)</t>
  </si>
  <si>
    <t>H (Ge)</t>
  </si>
  <si>
    <t>H (Se)</t>
  </si>
  <si>
    <t>H (Аг)</t>
  </si>
  <si>
    <t>All</t>
  </si>
  <si>
    <t>Solid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</si>
</sst>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28" x14ac:knownFonts="1">
    <font>
      <sz val="16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4"/>
      <name val="Calibri"/>
      <family val="2"/>
      <charset val="204"/>
      <scheme val="minor"/>
    </font>
    <font>
      <b/>
      <sz val="18"/>
      <color theme="0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16"/>
      <color theme="0" tint="-4.9989318521683403E-2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8"/>
      <color theme="0" tint="-4.9989318521683403E-2"/>
      <name val="Calibri"/>
      <family val="2"/>
      <charset val="204"/>
      <scheme val="minor"/>
    </font>
    <font>
      <b/>
      <sz val="14"/>
      <color theme="0" tint="-4.9989318521683403E-2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7.5"/>
      <name val="Arial"/>
      <family val="2"/>
      <charset val="204"/>
    </font>
    <font>
      <sz val="18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6"/>
      <color rgb="FF000000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20"/>
      <color theme="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8"/>
      <color theme="1"/>
      <name val="Calibri"/>
      <family val="2"/>
      <charset val="204"/>
      <scheme val="minor"/>
    </font>
    <font>
      <sz val="14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B9C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165" fontId="8" fillId="2" borderId="2">
      <alignment horizontal="left" vertical="center"/>
    </xf>
    <xf numFmtId="0" fontId="18" fillId="3" borderId="8" applyNumberFormat="0">
      <alignment horizontal="left" vertical="center"/>
    </xf>
    <xf numFmtId="164" fontId="17" fillId="0" borderId="0"/>
    <xf numFmtId="11" fontId="5" fillId="6" borderId="0">
      <alignment vertical="top"/>
    </xf>
    <xf numFmtId="0" fontId="20" fillId="4" borderId="0"/>
    <xf numFmtId="0" fontId="26" fillId="21" borderId="0" applyNumberFormat="0" applyBorder="0" applyAlignment="0" applyProtection="0"/>
    <xf numFmtId="0" fontId="25" fillId="5" borderId="0">
      <alignment horizontal="center" vertical="center"/>
    </xf>
  </cellStyleXfs>
  <cellXfs count="109">
    <xf numFmtId="0" fontId="0" fillId="0" borderId="0" xfId="0"/>
    <xf numFmtId="0" fontId="4" fillId="0" borderId="0" xfId="0" applyNumberFormat="1" applyFont="1" applyFill="1" applyBorder="1" applyAlignment="1" applyProtection="1">
      <alignment vertical="top"/>
    </xf>
    <xf numFmtId="0" fontId="2" fillId="5" borderId="0" xfId="0" applyFont="1" applyFill="1"/>
    <xf numFmtId="0" fontId="1" fillId="2" borderId="2" xfId="0" applyFont="1" applyFill="1" applyBorder="1" applyAlignment="1">
      <alignment horizontal="center" vertical="center"/>
    </xf>
    <xf numFmtId="0" fontId="0" fillId="6" borderId="0" xfId="0" applyFill="1"/>
    <xf numFmtId="0" fontId="7" fillId="6" borderId="0" xfId="0" applyFont="1" applyFill="1"/>
    <xf numFmtId="0" fontId="8" fillId="2" borderId="2" xfId="0" applyFont="1" applyFill="1" applyBorder="1"/>
    <xf numFmtId="0" fontId="9" fillId="3" borderId="1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0" fillId="4" borderId="7" xfId="0" applyFont="1" applyFill="1" applyBorder="1" applyAlignment="1"/>
    <xf numFmtId="0" fontId="6" fillId="8" borderId="6" xfId="0" applyFont="1" applyFill="1" applyBorder="1" applyAlignment="1"/>
    <xf numFmtId="0" fontId="6" fillId="8" borderId="7" xfId="0" applyFont="1" applyFill="1" applyBorder="1" applyAlignment="1"/>
    <xf numFmtId="0" fontId="1" fillId="8" borderId="5" xfId="0" applyFont="1" applyFill="1" applyBorder="1" applyAlignment="1"/>
    <xf numFmtId="0" fontId="1" fillId="4" borderId="0" xfId="0" applyFont="1" applyFill="1" applyAlignment="1"/>
    <xf numFmtId="0" fontId="6" fillId="8" borderId="5" xfId="0" applyFont="1" applyFill="1" applyBorder="1" applyAlignment="1"/>
    <xf numFmtId="0" fontId="1" fillId="2" borderId="10" xfId="0" applyFont="1" applyFill="1" applyBorder="1" applyAlignment="1">
      <alignment horizontal="center" vertical="center"/>
    </xf>
    <xf numFmtId="0" fontId="0" fillId="6" borderId="11" xfId="0" applyFill="1" applyBorder="1"/>
    <xf numFmtId="0" fontId="0" fillId="9" borderId="0" xfId="0" applyFill="1"/>
    <xf numFmtId="0" fontId="8" fillId="7" borderId="0" xfId="0" applyFont="1" applyFill="1"/>
    <xf numFmtId="0" fontId="8" fillId="2" borderId="12" xfId="0" applyFont="1" applyFill="1" applyBorder="1"/>
    <xf numFmtId="0" fontId="8" fillId="2" borderId="13" xfId="0" applyFont="1" applyFill="1" applyBorder="1"/>
    <xf numFmtId="0" fontId="11" fillId="2" borderId="12" xfId="0" applyFont="1" applyFill="1" applyBorder="1"/>
    <xf numFmtId="0" fontId="9" fillId="3" borderId="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1" fillId="4" borderId="16" xfId="0" applyFont="1" applyFill="1" applyBorder="1" applyAlignment="1"/>
    <xf numFmtId="0" fontId="8" fillId="2" borderId="17" xfId="0" applyFont="1" applyFill="1" applyBorder="1"/>
    <xf numFmtId="0" fontId="0" fillId="0" borderId="0" xfId="0" applyAlignment="1">
      <alignment wrapText="1"/>
    </xf>
    <xf numFmtId="0" fontId="13" fillId="0" borderId="0" xfId="0" applyNumberFormat="1" applyFont="1" applyFill="1" applyBorder="1" applyAlignment="1" applyProtection="1">
      <alignment vertical="top"/>
    </xf>
    <xf numFmtId="0" fontId="14" fillId="0" borderId="0" xfId="0" applyFont="1"/>
    <xf numFmtId="0" fontId="15" fillId="0" borderId="0" xfId="0" applyNumberFormat="1" applyFont="1" applyFill="1" applyBorder="1" applyAlignment="1" applyProtection="1">
      <alignment vertical="top"/>
    </xf>
    <xf numFmtId="0" fontId="3" fillId="0" borderId="0" xfId="0" applyNumberFormat="1" applyFont="1" applyFill="1" applyBorder="1" applyAlignment="1" applyProtection="1">
      <alignment vertical="top"/>
    </xf>
    <xf numFmtId="0" fontId="8" fillId="2" borderId="2" xfId="1" applyNumberFormat="1">
      <alignment horizontal="left" vertical="center"/>
    </xf>
    <xf numFmtId="164" fontId="17" fillId="0" borderId="0" xfId="3"/>
    <xf numFmtId="11" fontId="17" fillId="0" borderId="0" xfId="3" applyNumberFormat="1"/>
    <xf numFmtId="0" fontId="0" fillId="9" borderId="0" xfId="0" applyFill="1" applyAlignment="1">
      <alignment wrapText="1"/>
    </xf>
    <xf numFmtId="0" fontId="0" fillId="0" borderId="0" xfId="0" applyFill="1"/>
    <xf numFmtId="0" fontId="18" fillId="3" borderId="8" xfId="2" applyNumberFormat="1">
      <alignment horizontal="left" vertical="center"/>
    </xf>
    <xf numFmtId="0" fontId="18" fillId="3" borderId="8" xfId="2">
      <alignment horizontal="left" vertical="center"/>
    </xf>
    <xf numFmtId="0" fontId="6" fillId="8" borderId="14" xfId="0" applyFont="1" applyFill="1" applyBorder="1" applyAlignment="1"/>
    <xf numFmtId="0" fontId="6" fillId="8" borderId="16" xfId="0" applyFont="1" applyFill="1" applyBorder="1" applyAlignment="1"/>
    <xf numFmtId="11" fontId="5" fillId="6" borderId="0" xfId="4">
      <alignment vertical="top"/>
    </xf>
    <xf numFmtId="0" fontId="0" fillId="0" borderId="0" xfId="0" applyFill="1" applyAlignment="1">
      <alignment vertical="center" wrapText="1"/>
    </xf>
    <xf numFmtId="0" fontId="0" fillId="4" borderId="0" xfId="0" applyFill="1"/>
    <xf numFmtId="0" fontId="0" fillId="0" borderId="0" xfId="0" applyFill="1" applyAlignment="1">
      <alignment wrapText="1"/>
    </xf>
    <xf numFmtId="11" fontId="8" fillId="2" borderId="2" xfId="1" applyNumberFormat="1">
      <alignment horizontal="left" vertical="center"/>
    </xf>
    <xf numFmtId="11" fontId="0" fillId="0" borderId="0" xfId="0" applyNumberFormat="1"/>
    <xf numFmtId="0" fontId="0" fillId="0" borderId="0" xfId="0" applyAlignment="1"/>
    <xf numFmtId="0" fontId="0" fillId="0" borderId="0" xfId="0" applyAlignment="1">
      <alignment horizontal="right"/>
    </xf>
    <xf numFmtId="0" fontId="0" fillId="12" borderId="0" xfId="0" applyFill="1" applyAlignment="1">
      <alignment horizontal="right"/>
    </xf>
    <xf numFmtId="0" fontId="17" fillId="0" borderId="0" xfId="0" applyFont="1" applyAlignment="1">
      <alignment horizontal="right"/>
    </xf>
    <xf numFmtId="11" fontId="18" fillId="3" borderId="8" xfId="2" applyNumberFormat="1">
      <alignment horizontal="left" vertical="center"/>
    </xf>
    <xf numFmtId="0" fontId="20" fillId="4" borderId="0" xfId="0" applyFont="1" applyFill="1" applyAlignment="1"/>
    <xf numFmtId="0" fontId="20" fillId="4" borderId="0" xfId="5"/>
    <xf numFmtId="0" fontId="0" fillId="14" borderId="0" xfId="0" applyFill="1"/>
    <xf numFmtId="0" fontId="0" fillId="15" borderId="0" xfId="0" applyFill="1"/>
    <xf numFmtId="0" fontId="0" fillId="16" borderId="0" xfId="0" applyFill="1"/>
    <xf numFmtId="0" fontId="23" fillId="15" borderId="16" xfId="0" applyFont="1" applyFill="1" applyBorder="1" applyAlignment="1">
      <alignment horizontal="center" vertical="center"/>
    </xf>
    <xf numFmtId="0" fontId="23" fillId="15" borderId="15" xfId="0" applyFont="1" applyFill="1" applyBorder="1" applyAlignment="1">
      <alignment horizontal="center" vertical="center"/>
    </xf>
    <xf numFmtId="0" fontId="23" fillId="17" borderId="15" xfId="0" applyFont="1" applyFill="1" applyBorder="1" applyAlignment="1">
      <alignment horizontal="center" vertical="center"/>
    </xf>
    <xf numFmtId="0" fontId="23" fillId="18" borderId="14" xfId="0" applyFont="1" applyFill="1" applyBorder="1" applyAlignment="1">
      <alignment horizontal="left" vertical="center"/>
    </xf>
    <xf numFmtId="0" fontId="23" fillId="18" borderId="15" xfId="0" applyFont="1" applyFill="1" applyBorder="1" applyAlignment="1">
      <alignment horizontal="center" vertical="center"/>
    </xf>
    <xf numFmtId="0" fontId="23" fillId="19" borderId="15" xfId="0" applyFont="1" applyFill="1" applyBorder="1" applyAlignment="1">
      <alignment horizontal="center" vertical="center"/>
    </xf>
    <xf numFmtId="0" fontId="2" fillId="15" borderId="8" xfId="0" applyFont="1" applyFill="1" applyBorder="1" applyAlignment="1">
      <alignment horizontal="right" vertical="center"/>
    </xf>
    <xf numFmtId="0" fontId="2" fillId="17" borderId="8" xfId="0" applyFont="1" applyFill="1" applyBorder="1" applyAlignment="1">
      <alignment horizontal="right" vertical="center"/>
    </xf>
    <xf numFmtId="0" fontId="23" fillId="18" borderId="15" xfId="0" applyFont="1" applyFill="1" applyBorder="1" applyAlignment="1">
      <alignment horizontal="right" vertical="center"/>
    </xf>
    <xf numFmtId="0" fontId="23" fillId="19" borderId="8" xfId="0" applyFont="1" applyFill="1" applyBorder="1" applyAlignment="1">
      <alignment horizontal="right" vertical="center"/>
    </xf>
    <xf numFmtId="11" fontId="17" fillId="11" borderId="0" xfId="3" applyNumberFormat="1" applyFill="1"/>
    <xf numFmtId="0" fontId="17" fillId="0" borderId="0" xfId="3" applyNumberFormat="1"/>
    <xf numFmtId="0" fontId="0" fillId="0" borderId="0" xfId="0" applyFill="1" applyBorder="1" applyAlignment="1">
      <alignment horizontal="right"/>
    </xf>
    <xf numFmtId="3" fontId="0" fillId="6" borderId="0" xfId="0" applyNumberFormat="1" applyFill="1"/>
    <xf numFmtId="3" fontId="0" fillId="0" borderId="0" xfId="0" applyNumberFormat="1"/>
    <xf numFmtId="0" fontId="0" fillId="20" borderId="0" xfId="0" applyFill="1"/>
    <xf numFmtId="11" fontId="4" fillId="0" borderId="0" xfId="0" applyNumberFormat="1" applyFont="1" applyFill="1" applyBorder="1" applyAlignment="1" applyProtection="1">
      <alignment vertical="top"/>
    </xf>
    <xf numFmtId="11" fontId="3" fillId="0" borderId="0" xfId="0" applyNumberFormat="1" applyFont="1" applyFill="1" applyBorder="1" applyAlignment="1" applyProtection="1">
      <alignment vertical="top"/>
    </xf>
    <xf numFmtId="2" fontId="17" fillId="0" borderId="0" xfId="3" applyNumberFormat="1"/>
    <xf numFmtId="11" fontId="24" fillId="0" borderId="0" xfId="0" applyNumberFormat="1" applyFont="1" applyFill="1" applyBorder="1" applyAlignment="1" applyProtection="1">
      <alignment vertical="top"/>
    </xf>
    <xf numFmtId="164" fontId="0" fillId="0" borderId="0" xfId="0" applyNumberFormat="1"/>
    <xf numFmtId="164" fontId="0" fillId="6" borderId="0" xfId="0" applyNumberFormat="1" applyFill="1"/>
    <xf numFmtId="11" fontId="17" fillId="0" borderId="0" xfId="3" applyNumberFormat="1" applyFill="1"/>
    <xf numFmtId="165" fontId="8" fillId="2" borderId="2" xfId="1">
      <alignment horizontal="left" vertical="center"/>
    </xf>
    <xf numFmtId="1" fontId="5" fillId="6" borderId="0" xfId="4" applyNumberFormat="1">
      <alignment vertical="top"/>
    </xf>
    <xf numFmtId="0" fontId="25" fillId="5" borderId="0" xfId="7">
      <alignment horizontal="center" vertical="center"/>
    </xf>
    <xf numFmtId="0" fontId="20" fillId="22" borderId="0" xfId="5" applyFill="1"/>
    <xf numFmtId="0" fontId="0" fillId="22" borderId="0" xfId="0" applyFill="1"/>
    <xf numFmtId="0" fontId="1" fillId="22" borderId="0" xfId="0" applyFont="1" applyFill="1" applyAlignment="1"/>
    <xf numFmtId="0" fontId="10" fillId="22" borderId="7" xfId="0" applyFont="1" applyFill="1" applyBorder="1" applyAlignment="1"/>
    <xf numFmtId="0" fontId="1" fillId="22" borderId="16" xfId="0" applyFont="1" applyFill="1" applyBorder="1" applyAlignment="1"/>
    <xf numFmtId="0" fontId="0" fillId="22" borderId="16" xfId="0" applyFill="1" applyBorder="1"/>
    <xf numFmtId="0" fontId="0" fillId="22" borderId="15" xfId="0" applyFill="1" applyBorder="1"/>
    <xf numFmtId="1" fontId="18" fillId="3" borderId="8" xfId="2" applyNumberFormat="1">
      <alignment horizontal="left" vertical="center"/>
    </xf>
    <xf numFmtId="1" fontId="0" fillId="0" borderId="0" xfId="0" applyNumberFormat="1"/>
    <xf numFmtId="1" fontId="8" fillId="2" borderId="2" xfId="1" applyNumberFormat="1">
      <alignment horizontal="left" vertical="center"/>
    </xf>
    <xf numFmtId="0" fontId="18" fillId="3" borderId="15" xfId="2" applyBorder="1">
      <alignment horizontal="left" vertical="center"/>
    </xf>
    <xf numFmtId="11" fontId="5" fillId="6" borderId="18" xfId="4" applyBorder="1">
      <alignment vertical="top"/>
    </xf>
    <xf numFmtId="11" fontId="5" fillId="6" borderId="19" xfId="4" applyBorder="1">
      <alignment vertical="top"/>
    </xf>
    <xf numFmtId="11" fontId="5" fillId="6" borderId="0" xfId="4" applyBorder="1">
      <alignment vertical="top"/>
    </xf>
    <xf numFmtId="11" fontId="5" fillId="6" borderId="20" xfId="4" applyBorder="1">
      <alignment vertical="top"/>
    </xf>
    <xf numFmtId="11" fontId="5" fillId="6" borderId="21" xfId="4" applyBorder="1">
      <alignment vertical="top"/>
    </xf>
    <xf numFmtId="11" fontId="5" fillId="6" borderId="22" xfId="4" applyBorder="1">
      <alignment vertical="top"/>
    </xf>
    <xf numFmtId="165" fontId="8" fillId="2" borderId="10" xfId="1" applyBorder="1">
      <alignment horizontal="left" vertical="center"/>
    </xf>
    <xf numFmtId="0" fontId="18" fillId="23" borderId="15" xfId="2" applyFill="1" applyBorder="1">
      <alignment horizontal="left" vertical="center"/>
    </xf>
    <xf numFmtId="0" fontId="12" fillId="1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 vertical="center" wrapText="1"/>
    </xf>
    <xf numFmtId="0" fontId="19" fillId="13" borderId="0" xfId="0" applyFont="1" applyFill="1" applyAlignment="1">
      <alignment horizontal="center" vertical="center" wrapText="1"/>
    </xf>
    <xf numFmtId="0" fontId="27" fillId="0" borderId="24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</cellXfs>
  <cellStyles count="8">
    <cellStyle name="Выделение" xfId="7" xr:uid="{0F6AA409-7D93-4CC0-AD16-CBB408B703ED}"/>
    <cellStyle name="Данные" xfId="3" xr:uid="{00000000-0005-0000-0000-000000000000}"/>
    <cellStyle name="Заглавие" xfId="5" xr:uid="{2C99FE75-EF66-401A-8461-9A8FF66AAD70}"/>
    <cellStyle name="Заголовок" xfId="1" xr:uid="{00000000-0005-0000-0000-000001000000}"/>
    <cellStyle name="Заголовок2" xfId="2" xr:uid="{00000000-0005-0000-0000-000002000000}"/>
    <cellStyle name="Нейтральный" xfId="6" builtinId="28" hidden="1"/>
    <cellStyle name="Обычный" xfId="0" builtinId="0"/>
    <cellStyle name="Форм" xfId="4" xr:uid="{00000000-0005-0000-0000-000004000000}"/>
  </cellStyles>
  <dxfs count="13">
    <dxf>
      <font>
        <color theme="1"/>
      </font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ont>
        <b/>
        <i val="0"/>
        <color theme="0" tint="-4.9989318521683403E-2"/>
      </font>
      <fill>
        <patternFill>
          <bgColor theme="1" tint="0.24994659260841701"/>
        </patternFill>
      </fill>
    </dxf>
    <dxf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numFmt numFmtId="2" formatCode="0.00"/>
      <fill>
        <patternFill patternType="solid"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numFmt numFmtId="2" formatCode="0.00"/>
      <fill>
        <patternFill patternType="solid">
          <bgColor theme="0" tint="-0.14996795556505021"/>
        </patternFill>
      </fill>
    </dxf>
    <dxf>
      <font>
        <color theme="0" tint="-0.14996795556505021"/>
      </font>
      <numFmt numFmtId="2" formatCode="0.00"/>
      <fill>
        <patternFill patternType="solid">
          <bgColor theme="0" tint="-0.14996795556505021"/>
        </patternFill>
      </fill>
    </dxf>
    <dxf>
      <font>
        <color theme="0" tint="-0.14996795556505021"/>
      </font>
      <numFmt numFmtId="2" formatCode="0.00"/>
      <fill>
        <patternFill patternType="solid">
          <bgColor theme="0" tint="-0.14996795556505021"/>
        </patternFill>
      </fill>
    </dxf>
    <dxf>
      <font>
        <color theme="0" tint="-0.14996795556505021"/>
      </font>
      <numFmt numFmtId="2" formatCode="0.00"/>
      <fill>
        <patternFill patternType="solid"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579004454016617E-2"/>
          <c:y val="9.3034716533807502E-2"/>
          <c:w val="0.92172545969724562"/>
          <c:h val="0.8226108093903293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ALL!$F$37:$AA$37</c:f>
              <c:numCache>
                <c:formatCode>General</c:formatCode>
                <c:ptCount val="22"/>
                <c:pt idx="0">
                  <c:v>298.2</c:v>
                </c:pt>
                <c:pt idx="1">
                  <c:v>331.5</c:v>
                </c:pt>
                <c:pt idx="2">
                  <c:v>364.9</c:v>
                </c:pt>
                <c:pt idx="3">
                  <c:v>398.3</c:v>
                </c:pt>
                <c:pt idx="4">
                  <c:v>431.7</c:v>
                </c:pt>
                <c:pt idx="5">
                  <c:v>465.1</c:v>
                </c:pt>
                <c:pt idx="6">
                  <c:v>498.5</c:v>
                </c:pt>
                <c:pt idx="7">
                  <c:v>531.79999999999995</c:v>
                </c:pt>
                <c:pt idx="8">
                  <c:v>565.20000000000005</c:v>
                </c:pt>
                <c:pt idx="9">
                  <c:v>598.6</c:v>
                </c:pt>
                <c:pt idx="10">
                  <c:v>632</c:v>
                </c:pt>
                <c:pt idx="11">
                  <c:v>665.4</c:v>
                </c:pt>
                <c:pt idx="12">
                  <c:v>698.8</c:v>
                </c:pt>
                <c:pt idx="13">
                  <c:v>832.3</c:v>
                </c:pt>
                <c:pt idx="14">
                  <c:v>965.8</c:v>
                </c:pt>
                <c:pt idx="15">
                  <c:v>1099</c:v>
                </c:pt>
                <c:pt idx="16">
                  <c:v>1133</c:v>
                </c:pt>
                <c:pt idx="17">
                  <c:v>1166</c:v>
                </c:pt>
                <c:pt idx="18">
                  <c:v>1200</c:v>
                </c:pt>
                <c:pt idx="19">
                  <c:v>1233</c:v>
                </c:pt>
                <c:pt idx="20">
                  <c:v>1366</c:v>
                </c:pt>
                <c:pt idx="21">
                  <c:v>1500</c:v>
                </c:pt>
              </c:numCache>
            </c:numRef>
          </c:xVal>
          <c:yVal>
            <c:numRef>
              <c:f>ALL!$F$38:$AA$38</c:f>
              <c:numCache>
                <c:formatCode>General</c:formatCode>
                <c:ptCount val="22"/>
                <c:pt idx="0">
                  <c:v>-510.44729271900002</c:v>
                </c:pt>
                <c:pt idx="1">
                  <c:v>-520.43639953499996</c:v>
                </c:pt>
                <c:pt idx="2">
                  <c:v>-532.30846622249999</c:v>
                </c:pt>
                <c:pt idx="3">
                  <c:v>-545.47323090610018</c:v>
                </c:pt>
                <c:pt idx="4">
                  <c:v>-559.54204891230006</c:v>
                </c:pt>
                <c:pt idx="5">
                  <c:v>-575.38064399585016</c:v>
                </c:pt>
                <c:pt idx="6">
                  <c:v>-594.51041306700006</c:v>
                </c:pt>
                <c:pt idx="7">
                  <c:v>-635.13922895730002</c:v>
                </c:pt>
                <c:pt idx="8">
                  <c:v>-694.62581974020009</c:v>
                </c:pt>
                <c:pt idx="9">
                  <c:v>-756.71547482780011</c:v>
                </c:pt>
                <c:pt idx="10">
                  <c:v>-820.64174864400013</c:v>
                </c:pt>
                <c:pt idx="11">
                  <c:v>-886.60755157260007</c:v>
                </c:pt>
                <c:pt idx="12">
                  <c:v>-954.55131972980007</c:v>
                </c:pt>
                <c:pt idx="13">
                  <c:v>-1241.2434293255499</c:v>
                </c:pt>
                <c:pt idx="14">
                  <c:v>-1548.3322346415</c:v>
                </c:pt>
                <c:pt idx="15">
                  <c:v>-1868.2017614890001</c:v>
                </c:pt>
                <c:pt idx="16">
                  <c:v>-1950.6611422760002</c:v>
                </c:pt>
                <c:pt idx="17">
                  <c:v>-2031.6421883340004</c:v>
                </c:pt>
                <c:pt idx="18">
                  <c:v>-2114.4239112000005</c:v>
                </c:pt>
                <c:pt idx="19">
                  <c:v>-2195.8933648455004</c:v>
                </c:pt>
                <c:pt idx="20">
                  <c:v>-2521.3622529170002</c:v>
                </c:pt>
                <c:pt idx="21">
                  <c:v>-2840.5449937500002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78-4CCD-B663-3BEC038F1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631176"/>
        <c:axId val="391631568"/>
      </c:scatterChart>
      <c:valAx>
        <c:axId val="391631176"/>
        <c:scaling>
          <c:orientation val="minMax"/>
          <c:max val="15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631568"/>
        <c:crosses val="autoZero"/>
        <c:crossBetween val="midCat"/>
      </c:valAx>
      <c:valAx>
        <c:axId val="391631568"/>
        <c:scaling>
          <c:orientation val="minMax"/>
          <c:max val="0"/>
          <c:min val="-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631176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/>
              <a:t>Газовая</a:t>
            </a:r>
            <a:r>
              <a:rPr lang="ru-RU" sz="1800" baseline="0"/>
              <a:t> фаза </a:t>
            </a:r>
            <a:endParaRPr lang="ru-RU" sz="1800"/>
          </a:p>
        </c:rich>
      </c:tx>
      <c:layout>
        <c:manualLayout>
          <c:xMode val="edge"/>
          <c:yMode val="edge"/>
          <c:x val="0.4140374460316642"/>
          <c:y val="1.35660836514627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554096602767162"/>
          <c:y val="8.2117375328083983E-2"/>
          <c:w val="0.83553361749524424"/>
          <c:h val="0.77107340657712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FLUID!$E$4</c:f>
              <c:strCache>
                <c:ptCount val="1"/>
                <c:pt idx="0">
                  <c:v>Se3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FLUID!$F$3:$X$3</c:f>
              <c:numCache>
                <c:formatCode>General</c:formatCode>
                <c:ptCount val="19"/>
                <c:pt idx="0">
                  <c:v>298.2</c:v>
                </c:pt>
                <c:pt idx="1">
                  <c:v>431.7</c:v>
                </c:pt>
                <c:pt idx="2">
                  <c:v>465.1</c:v>
                </c:pt>
                <c:pt idx="3">
                  <c:v>498.5</c:v>
                </c:pt>
                <c:pt idx="4">
                  <c:v>531.79999999999995</c:v>
                </c:pt>
                <c:pt idx="5">
                  <c:v>565.20000000000005</c:v>
                </c:pt>
                <c:pt idx="6">
                  <c:v>698.8</c:v>
                </c:pt>
                <c:pt idx="7">
                  <c:v>732.2</c:v>
                </c:pt>
                <c:pt idx="8">
                  <c:v>765.5</c:v>
                </c:pt>
                <c:pt idx="9">
                  <c:v>798.9</c:v>
                </c:pt>
                <c:pt idx="10">
                  <c:v>832.3</c:v>
                </c:pt>
                <c:pt idx="11">
                  <c:v>965.8</c:v>
                </c:pt>
                <c:pt idx="12">
                  <c:v>999.2</c:v>
                </c:pt>
                <c:pt idx="13">
                  <c:v>1033</c:v>
                </c:pt>
                <c:pt idx="14">
                  <c:v>1066</c:v>
                </c:pt>
                <c:pt idx="15">
                  <c:v>1099</c:v>
                </c:pt>
                <c:pt idx="16">
                  <c:v>1233</c:v>
                </c:pt>
                <c:pt idx="17">
                  <c:v>1366</c:v>
                </c:pt>
                <c:pt idx="18">
                  <c:v>1500</c:v>
                </c:pt>
              </c:numCache>
            </c:numRef>
          </c:xVal>
          <c:yVal>
            <c:numRef>
              <c:f>FLUID!$F$4:$X$4</c:f>
              <c:numCache>
                <c:formatCode>0.0E+00</c:formatCode>
                <c:ptCount val="19"/>
                <c:pt idx="0">
                  <c:v>1.3056000000000001E-22</c:v>
                </c:pt>
                <c:pt idx="1">
                  <c:v>8.4706E-14</c:v>
                </c:pt>
                <c:pt idx="2">
                  <c:v>1.9731000000000001E-12</c:v>
                </c:pt>
                <c:pt idx="3">
                  <c:v>2.9366000000000002E-11</c:v>
                </c:pt>
                <c:pt idx="4">
                  <c:v>3.0681999999999998E-10</c:v>
                </c:pt>
                <c:pt idx="5">
                  <c:v>2.4323E-9</c:v>
                </c:pt>
                <c:pt idx="6">
                  <c:v>1.6574E-6</c:v>
                </c:pt>
                <c:pt idx="7">
                  <c:v>5.8046000000000003E-6</c:v>
                </c:pt>
                <c:pt idx="8">
                  <c:v>1.7708999999999999E-5</c:v>
                </c:pt>
                <c:pt idx="9">
                  <c:v>4.7824000000000002E-5</c:v>
                </c:pt>
                <c:pt idx="10">
                  <c:v>1.1595E-4</c:v>
                </c:pt>
                <c:pt idx="11">
                  <c:v>1.4264E-3</c:v>
                </c:pt>
                <c:pt idx="12">
                  <c:v>1.9935999999999999E-3</c:v>
                </c:pt>
                <c:pt idx="13">
                  <c:v>2.4840000000000001E-3</c:v>
                </c:pt>
                <c:pt idx="14">
                  <c:v>2.7785000000000002E-3</c:v>
                </c:pt>
                <c:pt idx="15">
                  <c:v>2.8771000000000001E-3</c:v>
                </c:pt>
                <c:pt idx="16">
                  <c:v>2.3430999999999999E-3</c:v>
                </c:pt>
                <c:pt idx="17">
                  <c:v>1.7071E-3</c:v>
                </c:pt>
                <c:pt idx="18">
                  <c:v>1.2738999999999999E-3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C4-4BA2-917D-592D5A2F5588}"/>
            </c:ext>
          </c:extLst>
        </c:ser>
        <c:ser>
          <c:idx val="1"/>
          <c:order val="1"/>
          <c:tx>
            <c:strRef>
              <c:f>FLUID!$E$5</c:f>
              <c:strCache>
                <c:ptCount val="1"/>
                <c:pt idx="0">
                  <c:v>Se4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FLUID!$F$3:$X$3</c:f>
              <c:numCache>
                <c:formatCode>General</c:formatCode>
                <c:ptCount val="19"/>
                <c:pt idx="0">
                  <c:v>298.2</c:v>
                </c:pt>
                <c:pt idx="1">
                  <c:v>431.7</c:v>
                </c:pt>
                <c:pt idx="2">
                  <c:v>465.1</c:v>
                </c:pt>
                <c:pt idx="3">
                  <c:v>498.5</c:v>
                </c:pt>
                <c:pt idx="4">
                  <c:v>531.79999999999995</c:v>
                </c:pt>
                <c:pt idx="5">
                  <c:v>565.20000000000005</c:v>
                </c:pt>
                <c:pt idx="6">
                  <c:v>698.8</c:v>
                </c:pt>
                <c:pt idx="7">
                  <c:v>732.2</c:v>
                </c:pt>
                <c:pt idx="8">
                  <c:v>765.5</c:v>
                </c:pt>
                <c:pt idx="9">
                  <c:v>798.9</c:v>
                </c:pt>
                <c:pt idx="10">
                  <c:v>832.3</c:v>
                </c:pt>
                <c:pt idx="11">
                  <c:v>965.8</c:v>
                </c:pt>
                <c:pt idx="12">
                  <c:v>999.2</c:v>
                </c:pt>
                <c:pt idx="13">
                  <c:v>1033</c:v>
                </c:pt>
                <c:pt idx="14">
                  <c:v>1066</c:v>
                </c:pt>
                <c:pt idx="15">
                  <c:v>1099</c:v>
                </c:pt>
                <c:pt idx="16">
                  <c:v>1233</c:v>
                </c:pt>
                <c:pt idx="17">
                  <c:v>1366</c:v>
                </c:pt>
                <c:pt idx="18">
                  <c:v>1500</c:v>
                </c:pt>
              </c:numCache>
            </c:numRef>
          </c:xVal>
          <c:yVal>
            <c:numRef>
              <c:f>FLUID!$F$5:$X$5</c:f>
              <c:numCache>
                <c:formatCode>0.0E+00</c:formatCode>
                <c:ptCount val="19"/>
                <c:pt idx="0">
                  <c:v>7.6378999999999993E-21</c:v>
                </c:pt>
                <c:pt idx="1">
                  <c:v>5.8909999999999998E-13</c:v>
                </c:pt>
                <c:pt idx="2">
                  <c:v>9.5009000000000004E-12</c:v>
                </c:pt>
                <c:pt idx="3">
                  <c:v>1.0218E-10</c:v>
                </c:pt>
                <c:pt idx="4">
                  <c:v>8.0013999999999999E-10</c:v>
                </c:pt>
                <c:pt idx="5">
                  <c:v>4.9136000000000001E-9</c:v>
                </c:pt>
                <c:pt idx="6">
                  <c:v>1.6022000000000001E-6</c:v>
                </c:pt>
                <c:pt idx="7">
                  <c:v>4.8679999999999998E-6</c:v>
                </c:pt>
                <c:pt idx="8">
                  <c:v>1.2958E-5</c:v>
                </c:pt>
                <c:pt idx="9">
                  <c:v>3.0632000000000001E-5</c:v>
                </c:pt>
                <c:pt idx="10">
                  <c:v>6.5072000000000003E-5</c:v>
                </c:pt>
                <c:pt idx="11">
                  <c:v>4.3741E-4</c:v>
                </c:pt>
                <c:pt idx="12">
                  <c:v>5.0403000000000004E-4</c:v>
                </c:pt>
                <c:pt idx="13">
                  <c:v>5.0903999999999999E-4</c:v>
                </c:pt>
                <c:pt idx="14">
                  <c:v>4.5489E-4</c:v>
                </c:pt>
                <c:pt idx="15">
                  <c:v>3.7399999999999998E-4</c:v>
                </c:pt>
                <c:pt idx="16">
                  <c:v>1.2596999999999999E-4</c:v>
                </c:pt>
                <c:pt idx="17">
                  <c:v>4.3619999999999999E-5</c:v>
                </c:pt>
                <c:pt idx="18">
                  <c:v>1.7612999999999999E-5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C4-4BA2-917D-592D5A2F5588}"/>
            </c:ext>
          </c:extLst>
        </c:ser>
        <c:ser>
          <c:idx val="2"/>
          <c:order val="2"/>
          <c:tx>
            <c:strRef>
              <c:f>FLUID!$E$6</c:f>
              <c:strCache>
                <c:ptCount val="1"/>
                <c:pt idx="0">
                  <c:v>Se5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FLUID!$F$3:$X$3</c:f>
              <c:numCache>
                <c:formatCode>General</c:formatCode>
                <c:ptCount val="19"/>
                <c:pt idx="0">
                  <c:v>298.2</c:v>
                </c:pt>
                <c:pt idx="1">
                  <c:v>431.7</c:v>
                </c:pt>
                <c:pt idx="2">
                  <c:v>465.1</c:v>
                </c:pt>
                <c:pt idx="3">
                  <c:v>498.5</c:v>
                </c:pt>
                <c:pt idx="4">
                  <c:v>531.79999999999995</c:v>
                </c:pt>
                <c:pt idx="5">
                  <c:v>565.20000000000005</c:v>
                </c:pt>
                <c:pt idx="6">
                  <c:v>698.8</c:v>
                </c:pt>
                <c:pt idx="7">
                  <c:v>732.2</c:v>
                </c:pt>
                <c:pt idx="8">
                  <c:v>765.5</c:v>
                </c:pt>
                <c:pt idx="9">
                  <c:v>798.9</c:v>
                </c:pt>
                <c:pt idx="10">
                  <c:v>832.3</c:v>
                </c:pt>
                <c:pt idx="11">
                  <c:v>965.8</c:v>
                </c:pt>
                <c:pt idx="12">
                  <c:v>999.2</c:v>
                </c:pt>
                <c:pt idx="13">
                  <c:v>1033</c:v>
                </c:pt>
                <c:pt idx="14">
                  <c:v>1066</c:v>
                </c:pt>
                <c:pt idx="15">
                  <c:v>1099</c:v>
                </c:pt>
                <c:pt idx="16">
                  <c:v>1233</c:v>
                </c:pt>
                <c:pt idx="17">
                  <c:v>1366</c:v>
                </c:pt>
                <c:pt idx="18">
                  <c:v>1500</c:v>
                </c:pt>
              </c:numCache>
            </c:numRef>
          </c:xVal>
          <c:yVal>
            <c:numRef>
              <c:f>FLUID!$F$6:$X$6</c:f>
              <c:numCache>
                <c:formatCode>0.0E+00</c:formatCode>
                <c:ptCount val="19"/>
                <c:pt idx="0">
                  <c:v>1.3752E-17</c:v>
                </c:pt>
                <c:pt idx="1">
                  <c:v>1.9065000000000001E-10</c:v>
                </c:pt>
                <c:pt idx="2">
                  <c:v>2.2833000000000002E-9</c:v>
                </c:pt>
                <c:pt idx="3">
                  <c:v>1.8868999999999998E-8</c:v>
                </c:pt>
                <c:pt idx="4">
                  <c:v>1.1695E-7</c:v>
                </c:pt>
                <c:pt idx="5">
                  <c:v>5.8406999999999996E-7</c:v>
                </c:pt>
                <c:pt idx="6">
                  <c:v>1.0599000000000001E-4</c:v>
                </c:pt>
                <c:pt idx="7">
                  <c:v>2.8779000000000001E-4</c:v>
                </c:pt>
                <c:pt idx="8">
                  <c:v>6.8687999999999996E-4</c:v>
                </c:pt>
                <c:pt idx="9">
                  <c:v>1.4574E-3</c:v>
                </c:pt>
                <c:pt idx="10">
                  <c:v>2.7763000000000002E-3</c:v>
                </c:pt>
                <c:pt idx="11">
                  <c:v>1.1018999999999999E-2</c:v>
                </c:pt>
                <c:pt idx="12">
                  <c:v>1.064E-2</c:v>
                </c:pt>
                <c:pt idx="13">
                  <c:v>8.8444000000000005E-3</c:v>
                </c:pt>
                <c:pt idx="14">
                  <c:v>6.4056E-3</c:v>
                </c:pt>
                <c:pt idx="15">
                  <c:v>4.2385000000000001E-3</c:v>
                </c:pt>
                <c:pt idx="16">
                  <c:v>6.1879999999999997E-4</c:v>
                </c:pt>
                <c:pt idx="17">
                  <c:v>1.0581000000000001E-4</c:v>
                </c:pt>
                <c:pt idx="18">
                  <c:v>2.3858000000000001E-5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C4-4BA2-917D-592D5A2F5588}"/>
            </c:ext>
          </c:extLst>
        </c:ser>
        <c:ser>
          <c:idx val="3"/>
          <c:order val="3"/>
          <c:tx>
            <c:strRef>
              <c:f>FLUID!$E$7</c:f>
              <c:strCache>
                <c:ptCount val="1"/>
                <c:pt idx="0">
                  <c:v>Se6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FLUID!$F$3:$X$3</c:f>
              <c:numCache>
                <c:formatCode>General</c:formatCode>
                <c:ptCount val="19"/>
                <c:pt idx="0">
                  <c:v>298.2</c:v>
                </c:pt>
                <c:pt idx="1">
                  <c:v>431.7</c:v>
                </c:pt>
                <c:pt idx="2">
                  <c:v>465.1</c:v>
                </c:pt>
                <c:pt idx="3">
                  <c:v>498.5</c:v>
                </c:pt>
                <c:pt idx="4">
                  <c:v>531.79999999999995</c:v>
                </c:pt>
                <c:pt idx="5">
                  <c:v>565.20000000000005</c:v>
                </c:pt>
                <c:pt idx="6">
                  <c:v>698.8</c:v>
                </c:pt>
                <c:pt idx="7">
                  <c:v>732.2</c:v>
                </c:pt>
                <c:pt idx="8">
                  <c:v>765.5</c:v>
                </c:pt>
                <c:pt idx="9">
                  <c:v>798.9</c:v>
                </c:pt>
                <c:pt idx="10">
                  <c:v>832.3</c:v>
                </c:pt>
                <c:pt idx="11">
                  <c:v>965.8</c:v>
                </c:pt>
                <c:pt idx="12">
                  <c:v>999.2</c:v>
                </c:pt>
                <c:pt idx="13">
                  <c:v>1033</c:v>
                </c:pt>
                <c:pt idx="14">
                  <c:v>1066</c:v>
                </c:pt>
                <c:pt idx="15">
                  <c:v>1099</c:v>
                </c:pt>
                <c:pt idx="16">
                  <c:v>1233</c:v>
                </c:pt>
                <c:pt idx="17">
                  <c:v>1366</c:v>
                </c:pt>
                <c:pt idx="18">
                  <c:v>1500</c:v>
                </c:pt>
              </c:numCache>
            </c:numRef>
          </c:xVal>
          <c:yVal>
            <c:numRef>
              <c:f>FLUID!$F$7:$X$7</c:f>
              <c:numCache>
                <c:formatCode>0.0E+00</c:formatCode>
                <c:ptCount val="19"/>
                <c:pt idx="0">
                  <c:v>2.3151999999999998E-15</c:v>
                </c:pt>
                <c:pt idx="1">
                  <c:v>1.7347E-9</c:v>
                </c:pt>
                <c:pt idx="2">
                  <c:v>1.2705E-8</c:v>
                </c:pt>
                <c:pt idx="3">
                  <c:v>6.8158999999999995E-8</c:v>
                </c:pt>
                <c:pt idx="4">
                  <c:v>2.8845000000000002E-7</c:v>
                </c:pt>
                <c:pt idx="5">
                  <c:v>1.0280999999999999E-6</c:v>
                </c:pt>
                <c:pt idx="6">
                  <c:v>6.9690999999999994E-5</c:v>
                </c:pt>
                <c:pt idx="7">
                  <c:v>1.5655000000000001E-4</c:v>
                </c:pt>
                <c:pt idx="8">
                  <c:v>3.1220999999999999E-4</c:v>
                </c:pt>
                <c:pt idx="9">
                  <c:v>5.5734999999999997E-4</c:v>
                </c:pt>
                <c:pt idx="10">
                  <c:v>8.9707000000000003E-4</c:v>
                </c:pt>
                <c:pt idx="11">
                  <c:v>1.7256999999999999E-3</c:v>
                </c:pt>
                <c:pt idx="12">
                  <c:v>1.3401999999999999E-3</c:v>
                </c:pt>
                <c:pt idx="13">
                  <c:v>8.8225E-4</c:v>
                </c:pt>
                <c:pt idx="14">
                  <c:v>4.9950000000000005E-4</c:v>
                </c:pt>
                <c:pt idx="15">
                  <c:v>2.5712E-4</c:v>
                </c:pt>
                <c:pt idx="16">
                  <c:v>1.4467999999999999E-5</c:v>
                </c:pt>
                <c:pt idx="17">
                  <c:v>1.1112000000000001E-6</c:v>
                </c:pt>
                <c:pt idx="18">
                  <c:v>1.2944E-7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C4-4BA2-917D-592D5A2F5588}"/>
            </c:ext>
          </c:extLst>
        </c:ser>
        <c:ser>
          <c:idx val="4"/>
          <c:order val="4"/>
          <c:tx>
            <c:strRef>
              <c:f>FLUID!$E$8</c:f>
              <c:strCache>
                <c:ptCount val="1"/>
                <c:pt idx="0">
                  <c:v>Se7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FLUID!$F$3:$X$3</c:f>
              <c:numCache>
                <c:formatCode>General</c:formatCode>
                <c:ptCount val="19"/>
                <c:pt idx="0">
                  <c:v>298.2</c:v>
                </c:pt>
                <c:pt idx="1">
                  <c:v>431.7</c:v>
                </c:pt>
                <c:pt idx="2">
                  <c:v>465.1</c:v>
                </c:pt>
                <c:pt idx="3">
                  <c:v>498.5</c:v>
                </c:pt>
                <c:pt idx="4">
                  <c:v>531.79999999999995</c:v>
                </c:pt>
                <c:pt idx="5">
                  <c:v>565.20000000000005</c:v>
                </c:pt>
                <c:pt idx="6">
                  <c:v>698.8</c:v>
                </c:pt>
                <c:pt idx="7">
                  <c:v>732.2</c:v>
                </c:pt>
                <c:pt idx="8">
                  <c:v>765.5</c:v>
                </c:pt>
                <c:pt idx="9">
                  <c:v>798.9</c:v>
                </c:pt>
                <c:pt idx="10">
                  <c:v>832.3</c:v>
                </c:pt>
                <c:pt idx="11">
                  <c:v>965.8</c:v>
                </c:pt>
                <c:pt idx="12">
                  <c:v>999.2</c:v>
                </c:pt>
                <c:pt idx="13">
                  <c:v>1033</c:v>
                </c:pt>
                <c:pt idx="14">
                  <c:v>1066</c:v>
                </c:pt>
                <c:pt idx="15">
                  <c:v>1099</c:v>
                </c:pt>
                <c:pt idx="16">
                  <c:v>1233</c:v>
                </c:pt>
                <c:pt idx="17">
                  <c:v>1366</c:v>
                </c:pt>
                <c:pt idx="18">
                  <c:v>1500</c:v>
                </c:pt>
              </c:numCache>
            </c:numRef>
          </c:xVal>
          <c:yVal>
            <c:numRef>
              <c:f>FLUID!$F$8:$X$8</c:f>
              <c:numCache>
                <c:formatCode>0.0E+00</c:formatCode>
                <c:ptCount val="19"/>
                <c:pt idx="0">
                  <c:v>2.5534000000000002E-16</c:v>
                </c:pt>
                <c:pt idx="1">
                  <c:v>3.8947999999999998E-10</c:v>
                </c:pt>
                <c:pt idx="2">
                  <c:v>3.1175E-9</c:v>
                </c:pt>
                <c:pt idx="3">
                  <c:v>1.7949999999999999E-8</c:v>
                </c:pt>
                <c:pt idx="4">
                  <c:v>8.0486999999999998E-8</c:v>
                </c:pt>
                <c:pt idx="5">
                  <c:v>3.0162000000000002E-7</c:v>
                </c:pt>
                <c:pt idx="6">
                  <c:v>2.4817999999999999E-5</c:v>
                </c:pt>
                <c:pt idx="7">
                  <c:v>5.7896999999999998E-5</c:v>
                </c:pt>
                <c:pt idx="8">
                  <c:v>1.1872E-4</c:v>
                </c:pt>
                <c:pt idx="9">
                  <c:v>2.1565000000000001E-4</c:v>
                </c:pt>
                <c:pt idx="10">
                  <c:v>3.4928999999999998E-4</c:v>
                </c:pt>
                <c:pt idx="11">
                  <c:v>5.8067999999999998E-4</c:v>
                </c:pt>
                <c:pt idx="12">
                  <c:v>4.0905999999999999E-4</c:v>
                </c:pt>
                <c:pt idx="13">
                  <c:v>2.3866999999999999E-4</c:v>
                </c:pt>
                <c:pt idx="14">
                  <c:v>1.1739E-4</c:v>
                </c:pt>
                <c:pt idx="15">
                  <c:v>5.1907000000000003E-5</c:v>
                </c:pt>
                <c:pt idx="16">
                  <c:v>1.5858999999999999E-6</c:v>
                </c:pt>
                <c:pt idx="17">
                  <c:v>7.2071999999999998E-8</c:v>
                </c:pt>
                <c:pt idx="18">
                  <c:v>5.4396000000000001E-9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BC4-4BA2-917D-592D5A2F5588}"/>
            </c:ext>
          </c:extLst>
        </c:ser>
        <c:ser>
          <c:idx val="6"/>
          <c:order val="6"/>
          <c:tx>
            <c:strRef>
              <c:f>FLUID!$E$10</c:f>
              <c:strCache>
                <c:ptCount val="1"/>
                <c:pt idx="0">
                  <c:v>Se2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FLUID!$F$3:$X$3</c:f>
              <c:numCache>
                <c:formatCode>General</c:formatCode>
                <c:ptCount val="19"/>
                <c:pt idx="0">
                  <c:v>298.2</c:v>
                </c:pt>
                <c:pt idx="1">
                  <c:v>431.7</c:v>
                </c:pt>
                <c:pt idx="2">
                  <c:v>465.1</c:v>
                </c:pt>
                <c:pt idx="3">
                  <c:v>498.5</c:v>
                </c:pt>
                <c:pt idx="4">
                  <c:v>531.79999999999995</c:v>
                </c:pt>
                <c:pt idx="5">
                  <c:v>565.20000000000005</c:v>
                </c:pt>
                <c:pt idx="6">
                  <c:v>698.8</c:v>
                </c:pt>
                <c:pt idx="7">
                  <c:v>732.2</c:v>
                </c:pt>
                <c:pt idx="8">
                  <c:v>765.5</c:v>
                </c:pt>
                <c:pt idx="9">
                  <c:v>798.9</c:v>
                </c:pt>
                <c:pt idx="10">
                  <c:v>832.3</c:v>
                </c:pt>
                <c:pt idx="11">
                  <c:v>965.8</c:v>
                </c:pt>
                <c:pt idx="12">
                  <c:v>999.2</c:v>
                </c:pt>
                <c:pt idx="13">
                  <c:v>1033</c:v>
                </c:pt>
                <c:pt idx="14">
                  <c:v>1066</c:v>
                </c:pt>
                <c:pt idx="15">
                  <c:v>1099</c:v>
                </c:pt>
                <c:pt idx="16">
                  <c:v>1233</c:v>
                </c:pt>
                <c:pt idx="17">
                  <c:v>1366</c:v>
                </c:pt>
                <c:pt idx="18">
                  <c:v>1500</c:v>
                </c:pt>
              </c:numCache>
            </c:numRef>
          </c:xVal>
          <c:yVal>
            <c:numRef>
              <c:f>FLUID!$F$10:$X$10</c:f>
              <c:numCache>
                <c:formatCode>0.0E+00</c:formatCode>
                <c:ptCount val="19"/>
                <c:pt idx="0">
                  <c:v>5.9567000000000001E-18</c:v>
                </c:pt>
                <c:pt idx="1">
                  <c:v>1.1197E-10</c:v>
                </c:pt>
                <c:pt idx="2">
                  <c:v>1.5425E-9</c:v>
                </c:pt>
                <c:pt idx="3">
                  <c:v>1.4734E-8</c:v>
                </c:pt>
                <c:pt idx="4">
                  <c:v>1.0530999999999999E-7</c:v>
                </c:pt>
                <c:pt idx="5">
                  <c:v>5.9993000000000005E-7</c:v>
                </c:pt>
                <c:pt idx="6">
                  <c:v>1.4694E-4</c:v>
                </c:pt>
                <c:pt idx="7">
                  <c:v>4.2429000000000002E-4</c:v>
                </c:pt>
                <c:pt idx="8">
                  <c:v>1.0943000000000001E-3</c:v>
                </c:pt>
                <c:pt idx="9">
                  <c:v>2.5579000000000001E-3</c:v>
                </c:pt>
                <c:pt idx="10">
                  <c:v>5.4903E-3</c:v>
                </c:pt>
                <c:pt idx="11">
                  <c:v>5.3856000000000001E-2</c:v>
                </c:pt>
                <c:pt idx="12">
                  <c:v>7.6957999999999999E-2</c:v>
                </c:pt>
                <c:pt idx="13">
                  <c:v>0.1009</c:v>
                </c:pt>
                <c:pt idx="14">
                  <c:v>0.12180000000000001</c:v>
                </c:pt>
                <c:pt idx="15">
                  <c:v>0.13827999999999999</c:v>
                </c:pt>
                <c:pt idx="16">
                  <c:v>0.16958000000000001</c:v>
                </c:pt>
                <c:pt idx="17">
                  <c:v>0.17902000000000001</c:v>
                </c:pt>
                <c:pt idx="18">
                  <c:v>0.18295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BC4-4BA2-917D-592D5A2F5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619416"/>
        <c:axId val="39321534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FLUID!$E$9</c15:sqref>
                        </c15:formulaRef>
                      </c:ext>
                    </c:extLst>
                    <c:strCache>
                      <c:ptCount val="1"/>
                      <c:pt idx="0">
                        <c:v>Se8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FLUID!$F$3:$X$3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298.2</c:v>
                      </c:pt>
                      <c:pt idx="1">
                        <c:v>431.7</c:v>
                      </c:pt>
                      <c:pt idx="2">
                        <c:v>465.1</c:v>
                      </c:pt>
                      <c:pt idx="3">
                        <c:v>498.5</c:v>
                      </c:pt>
                      <c:pt idx="4">
                        <c:v>531.79999999999995</c:v>
                      </c:pt>
                      <c:pt idx="5">
                        <c:v>565.20000000000005</c:v>
                      </c:pt>
                      <c:pt idx="6">
                        <c:v>698.8</c:v>
                      </c:pt>
                      <c:pt idx="7">
                        <c:v>732.2</c:v>
                      </c:pt>
                      <c:pt idx="8">
                        <c:v>765.5</c:v>
                      </c:pt>
                      <c:pt idx="9">
                        <c:v>798.9</c:v>
                      </c:pt>
                      <c:pt idx="10">
                        <c:v>832.3</c:v>
                      </c:pt>
                      <c:pt idx="11">
                        <c:v>965.8</c:v>
                      </c:pt>
                      <c:pt idx="12">
                        <c:v>999.2</c:v>
                      </c:pt>
                      <c:pt idx="13">
                        <c:v>1033</c:v>
                      </c:pt>
                      <c:pt idx="14">
                        <c:v>1066</c:v>
                      </c:pt>
                      <c:pt idx="15">
                        <c:v>1099</c:v>
                      </c:pt>
                      <c:pt idx="16">
                        <c:v>1233</c:v>
                      </c:pt>
                      <c:pt idx="17">
                        <c:v>1366</c:v>
                      </c:pt>
                      <c:pt idx="18">
                        <c:v>1500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FLUID!$F$9:$X$9</c15:sqref>
                        </c15:formulaRef>
                      </c:ext>
                    </c:extLst>
                    <c:numCache>
                      <c:formatCode>0.0E+00</c:formatCode>
                      <c:ptCount val="19"/>
                      <c:pt idx="0">
                        <c:v>5.6206999999999997E-18</c:v>
                      </c:pt>
                      <c:pt idx="1">
                        <c:v>1.4855E-11</c:v>
                      </c:pt>
                      <c:pt idx="2">
                        <c:v>1.2668E-10</c:v>
                      </c:pt>
                      <c:pt idx="3">
                        <c:v>7.6573E-10</c:v>
                      </c:pt>
                      <c:pt idx="4">
                        <c:v>3.5687999999999999E-9</c:v>
                      </c:pt>
                      <c:pt idx="5">
                        <c:v>1.3825999999999999E-8</c:v>
                      </c:pt>
                      <c:pt idx="6">
                        <c:v>1.3120000000000001E-6</c:v>
                      </c:pt>
                      <c:pt idx="7">
                        <c:v>3.1472999999999999E-6</c:v>
                      </c:pt>
                      <c:pt idx="8">
                        <c:v>6.5763E-6</c:v>
                      </c:pt>
                      <c:pt idx="9">
                        <c:v>1.2055999999999999E-5</c:v>
                      </c:pt>
                      <c:pt idx="10">
                        <c:v>1.9502000000000001E-5</c:v>
                      </c:pt>
                      <c:pt idx="11">
                        <c:v>2.7330000000000001E-5</c:v>
                      </c:pt>
                      <c:pt idx="12">
                        <c:v>1.7374E-5</c:v>
                      </c:pt>
                      <c:pt idx="13">
                        <c:v>8.9414000000000005E-6</c:v>
                      </c:pt>
                      <c:pt idx="14">
                        <c:v>3.8031999999999999E-6</c:v>
                      </c:pt>
                      <c:pt idx="15">
                        <c:v>1.4384000000000001E-6</c:v>
                      </c:pt>
                      <c:pt idx="16">
                        <c:v>2.3513E-8</c:v>
                      </c:pt>
                      <c:pt idx="17">
                        <c:v>6.2489999999999998E-10</c:v>
                      </c:pt>
                      <c:pt idx="18">
                        <c:v>3.0264000000000003E-11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6BC4-4BA2-917D-592D5A2F558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FLUID!$E$11</c15:sqref>
                        </c15:formulaRef>
                      </c:ext>
                    </c:extLst>
                    <c:strCache>
                      <c:ptCount val="1"/>
                      <c:pt idx="0">
                        <c:v>Se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FLUID!$F$3:$X$3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298.2</c:v>
                      </c:pt>
                      <c:pt idx="1">
                        <c:v>431.7</c:v>
                      </c:pt>
                      <c:pt idx="2">
                        <c:v>465.1</c:v>
                      </c:pt>
                      <c:pt idx="3">
                        <c:v>498.5</c:v>
                      </c:pt>
                      <c:pt idx="4">
                        <c:v>531.79999999999995</c:v>
                      </c:pt>
                      <c:pt idx="5">
                        <c:v>565.20000000000005</c:v>
                      </c:pt>
                      <c:pt idx="6">
                        <c:v>698.8</c:v>
                      </c:pt>
                      <c:pt idx="7">
                        <c:v>732.2</c:v>
                      </c:pt>
                      <c:pt idx="8">
                        <c:v>765.5</c:v>
                      </c:pt>
                      <c:pt idx="9">
                        <c:v>798.9</c:v>
                      </c:pt>
                      <c:pt idx="10">
                        <c:v>832.3</c:v>
                      </c:pt>
                      <c:pt idx="11">
                        <c:v>965.8</c:v>
                      </c:pt>
                      <c:pt idx="12">
                        <c:v>999.2</c:v>
                      </c:pt>
                      <c:pt idx="13">
                        <c:v>1033</c:v>
                      </c:pt>
                      <c:pt idx="14">
                        <c:v>1066</c:v>
                      </c:pt>
                      <c:pt idx="15">
                        <c:v>1099</c:v>
                      </c:pt>
                      <c:pt idx="16">
                        <c:v>1233</c:v>
                      </c:pt>
                      <c:pt idx="17">
                        <c:v>1366</c:v>
                      </c:pt>
                      <c:pt idx="18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FLUID!$F$11:$X$11</c15:sqref>
                        </c15:formulaRef>
                      </c:ext>
                    </c:extLst>
                    <c:numCache>
                      <c:formatCode>0.0E+00</c:formatCode>
                      <c:ptCount val="19"/>
                      <c:pt idx="0">
                        <c:v>6.4033E-36</c:v>
                      </c:pt>
                      <c:pt idx="1">
                        <c:v>2.5945999999999999E-23</c:v>
                      </c:pt>
                      <c:pt idx="2">
                        <c:v>2.6408000000000001E-21</c:v>
                      </c:pt>
                      <c:pt idx="3">
                        <c:v>1.4384E-19</c:v>
                      </c:pt>
                      <c:pt idx="4">
                        <c:v>4.7421000000000004E-18</c:v>
                      </c:pt>
                      <c:pt idx="5">
                        <c:v>1.0437E-16</c:v>
                      </c:pt>
                      <c:pt idx="6">
                        <c:v>1.5332999999999999E-12</c:v>
                      </c:pt>
                      <c:pt idx="7">
                        <c:v>9.8017999999999997E-12</c:v>
                      </c:pt>
                      <c:pt idx="8">
                        <c:v>5.2666000000000002E-11</c:v>
                      </c:pt>
                      <c:pt idx="9">
                        <c:v>2.4358E-10</c:v>
                      </c:pt>
                      <c:pt idx="10">
                        <c:v>9.9060000000000007E-10</c:v>
                      </c:pt>
                      <c:pt idx="11">
                        <c:v>9.6452999999999997E-8</c:v>
                      </c:pt>
                      <c:pt idx="12">
                        <c:v>2.3846999999999999E-7</c:v>
                      </c:pt>
                      <c:pt idx="13">
                        <c:v>5.384E-7</c:v>
                      </c:pt>
                      <c:pt idx="14">
                        <c:v>1.1132E-6</c:v>
                      </c:pt>
                      <c:pt idx="15">
                        <c:v>2.1393E-6</c:v>
                      </c:pt>
                      <c:pt idx="16">
                        <c:v>1.7793000000000001E-5</c:v>
                      </c:pt>
                      <c:pt idx="17">
                        <c:v>9.1658999999999998E-5</c:v>
                      </c:pt>
                      <c:pt idx="18">
                        <c:v>3.4886999999999999E-4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BC4-4BA2-917D-592D5A2F558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FLUID!$E$12</c15:sqref>
                        </c15:formulaRef>
                      </c:ext>
                    </c:extLst>
                    <c:strCache>
                      <c:ptCount val="1"/>
                      <c:pt idx="0">
                        <c:v>Ga2Se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FLUID!$F$3:$X$3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298.2</c:v>
                      </c:pt>
                      <c:pt idx="1">
                        <c:v>431.7</c:v>
                      </c:pt>
                      <c:pt idx="2">
                        <c:v>465.1</c:v>
                      </c:pt>
                      <c:pt idx="3">
                        <c:v>498.5</c:v>
                      </c:pt>
                      <c:pt idx="4">
                        <c:v>531.79999999999995</c:v>
                      </c:pt>
                      <c:pt idx="5">
                        <c:v>565.20000000000005</c:v>
                      </c:pt>
                      <c:pt idx="6">
                        <c:v>698.8</c:v>
                      </c:pt>
                      <c:pt idx="7">
                        <c:v>732.2</c:v>
                      </c:pt>
                      <c:pt idx="8">
                        <c:v>765.5</c:v>
                      </c:pt>
                      <c:pt idx="9">
                        <c:v>798.9</c:v>
                      </c:pt>
                      <c:pt idx="10">
                        <c:v>832.3</c:v>
                      </c:pt>
                      <c:pt idx="11">
                        <c:v>965.8</c:v>
                      </c:pt>
                      <c:pt idx="12">
                        <c:v>999.2</c:v>
                      </c:pt>
                      <c:pt idx="13">
                        <c:v>1033</c:v>
                      </c:pt>
                      <c:pt idx="14">
                        <c:v>1066</c:v>
                      </c:pt>
                      <c:pt idx="15">
                        <c:v>1099</c:v>
                      </c:pt>
                      <c:pt idx="16">
                        <c:v>1233</c:v>
                      </c:pt>
                      <c:pt idx="17">
                        <c:v>1366</c:v>
                      </c:pt>
                      <c:pt idx="18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FLUID!$F$12:$X$12</c15:sqref>
                        </c15:formulaRef>
                      </c:ext>
                    </c:extLst>
                    <c:numCache>
                      <c:formatCode>0.0E+00</c:formatCode>
                      <c:ptCount val="19"/>
                      <c:pt idx="0">
                        <c:v>2.555E-9</c:v>
                      </c:pt>
                      <c:pt idx="1">
                        <c:v>4.7712E-5</c:v>
                      </c:pt>
                      <c:pt idx="2">
                        <c:v>2.1557E-4</c:v>
                      </c:pt>
                      <c:pt idx="3">
                        <c:v>7.7851000000000005E-4</c:v>
                      </c:pt>
                      <c:pt idx="4">
                        <c:v>2.3381000000000001E-3</c:v>
                      </c:pt>
                      <c:pt idx="5">
                        <c:v>5.9845999999999996E-3</c:v>
                      </c:pt>
                      <c:pt idx="6">
                        <c:v>5.2388999999999998E-2</c:v>
                      </c:pt>
                      <c:pt idx="7">
                        <c:v>6.318E-2</c:v>
                      </c:pt>
                      <c:pt idx="8">
                        <c:v>7.1395E-2</c:v>
                      </c:pt>
                      <c:pt idx="9">
                        <c:v>7.7561000000000005E-2</c:v>
                      </c:pt>
                      <c:pt idx="10">
                        <c:v>8.2317000000000001E-2</c:v>
                      </c:pt>
                      <c:pt idx="11">
                        <c:v>9.3668000000000001E-2</c:v>
                      </c:pt>
                      <c:pt idx="12">
                        <c:v>9.5077999999999996E-2</c:v>
                      </c:pt>
                      <c:pt idx="13">
                        <c:v>9.6074000000000007E-2</c:v>
                      </c:pt>
                      <c:pt idx="14">
                        <c:v>9.6721000000000001E-2</c:v>
                      </c:pt>
                      <c:pt idx="15">
                        <c:v>9.7151000000000001E-2</c:v>
                      </c:pt>
                      <c:pt idx="16">
                        <c:v>9.7881999999999997E-2</c:v>
                      </c:pt>
                      <c:pt idx="17">
                        <c:v>9.8086999999999994E-2</c:v>
                      </c:pt>
                      <c:pt idx="18">
                        <c:v>9.8153000000000004E-2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BC4-4BA2-917D-592D5A2F5588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FLUID!$E$13</c15:sqref>
                        </c15:formulaRef>
                      </c:ext>
                    </c:extLst>
                    <c:strCache>
                      <c:ptCount val="1"/>
                      <c:pt idx="0">
                        <c:v>Ar</c:v>
                      </c:pt>
                    </c:strCache>
                  </c:strRef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FLUID!$F$3:$X$3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298.2</c:v>
                      </c:pt>
                      <c:pt idx="1">
                        <c:v>431.7</c:v>
                      </c:pt>
                      <c:pt idx="2">
                        <c:v>465.1</c:v>
                      </c:pt>
                      <c:pt idx="3">
                        <c:v>498.5</c:v>
                      </c:pt>
                      <c:pt idx="4">
                        <c:v>531.79999999999995</c:v>
                      </c:pt>
                      <c:pt idx="5">
                        <c:v>565.20000000000005</c:v>
                      </c:pt>
                      <c:pt idx="6">
                        <c:v>698.8</c:v>
                      </c:pt>
                      <c:pt idx="7">
                        <c:v>732.2</c:v>
                      </c:pt>
                      <c:pt idx="8">
                        <c:v>765.5</c:v>
                      </c:pt>
                      <c:pt idx="9">
                        <c:v>798.9</c:v>
                      </c:pt>
                      <c:pt idx="10">
                        <c:v>832.3</c:v>
                      </c:pt>
                      <c:pt idx="11">
                        <c:v>965.8</c:v>
                      </c:pt>
                      <c:pt idx="12">
                        <c:v>999.2</c:v>
                      </c:pt>
                      <c:pt idx="13">
                        <c:v>1033</c:v>
                      </c:pt>
                      <c:pt idx="14">
                        <c:v>1066</c:v>
                      </c:pt>
                      <c:pt idx="15">
                        <c:v>1099</c:v>
                      </c:pt>
                      <c:pt idx="16">
                        <c:v>1233</c:v>
                      </c:pt>
                      <c:pt idx="17">
                        <c:v>1366</c:v>
                      </c:pt>
                      <c:pt idx="18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FLUID!$F$13:$X$13</c15:sqref>
                        </c15:formulaRef>
                      </c:ext>
                    </c:extLst>
                    <c:numCache>
                      <c:formatCode>0.0E+00</c:formatCode>
                      <c:ptCount val="19"/>
                      <c:pt idx="0">
                        <c:v>0.2</c:v>
                      </c:pt>
                      <c:pt idx="1">
                        <c:v>0.2</c:v>
                      </c:pt>
                      <c:pt idx="2">
                        <c:v>0.2</c:v>
                      </c:pt>
                      <c:pt idx="3">
                        <c:v>0.2</c:v>
                      </c:pt>
                      <c:pt idx="4">
                        <c:v>0.2</c:v>
                      </c:pt>
                      <c:pt idx="5">
                        <c:v>0.2</c:v>
                      </c:pt>
                      <c:pt idx="6">
                        <c:v>0.2</c:v>
                      </c:pt>
                      <c:pt idx="7">
                        <c:v>0.2</c:v>
                      </c:pt>
                      <c:pt idx="8">
                        <c:v>0.2</c:v>
                      </c:pt>
                      <c:pt idx="9">
                        <c:v>0.2</c:v>
                      </c:pt>
                      <c:pt idx="10">
                        <c:v>0.2</c:v>
                      </c:pt>
                      <c:pt idx="11">
                        <c:v>0.2</c:v>
                      </c:pt>
                      <c:pt idx="12">
                        <c:v>0.2</c:v>
                      </c:pt>
                      <c:pt idx="13">
                        <c:v>0.2</c:v>
                      </c:pt>
                      <c:pt idx="14">
                        <c:v>0.2</c:v>
                      </c:pt>
                      <c:pt idx="15">
                        <c:v>0.2</c:v>
                      </c:pt>
                      <c:pt idx="16">
                        <c:v>0.2</c:v>
                      </c:pt>
                      <c:pt idx="17">
                        <c:v>0.2</c:v>
                      </c:pt>
                      <c:pt idx="18">
                        <c:v>0.2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BC4-4BA2-917D-592D5A2F5588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FLUID!$E$14</c15:sqref>
                        </c15:formulaRef>
                      </c:ext>
                    </c:extLst>
                    <c:strCache>
                      <c:ptCount val="1"/>
                      <c:pt idx="0">
                        <c:v>(l)Ga[l]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FLUID!$F$3:$X$3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298.2</c:v>
                      </c:pt>
                      <c:pt idx="1">
                        <c:v>431.7</c:v>
                      </c:pt>
                      <c:pt idx="2">
                        <c:v>465.1</c:v>
                      </c:pt>
                      <c:pt idx="3">
                        <c:v>498.5</c:v>
                      </c:pt>
                      <c:pt idx="4">
                        <c:v>531.79999999999995</c:v>
                      </c:pt>
                      <c:pt idx="5">
                        <c:v>565.20000000000005</c:v>
                      </c:pt>
                      <c:pt idx="6">
                        <c:v>698.8</c:v>
                      </c:pt>
                      <c:pt idx="7">
                        <c:v>732.2</c:v>
                      </c:pt>
                      <c:pt idx="8">
                        <c:v>765.5</c:v>
                      </c:pt>
                      <c:pt idx="9">
                        <c:v>798.9</c:v>
                      </c:pt>
                      <c:pt idx="10">
                        <c:v>832.3</c:v>
                      </c:pt>
                      <c:pt idx="11">
                        <c:v>965.8</c:v>
                      </c:pt>
                      <c:pt idx="12">
                        <c:v>999.2</c:v>
                      </c:pt>
                      <c:pt idx="13">
                        <c:v>1033</c:v>
                      </c:pt>
                      <c:pt idx="14">
                        <c:v>1066</c:v>
                      </c:pt>
                      <c:pt idx="15">
                        <c:v>1099</c:v>
                      </c:pt>
                      <c:pt idx="16">
                        <c:v>1233</c:v>
                      </c:pt>
                      <c:pt idx="17">
                        <c:v>1366</c:v>
                      </c:pt>
                      <c:pt idx="18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FLUID!$F$14:$X$14</c15:sqref>
                        </c15:formulaRef>
                      </c:ext>
                    </c:extLst>
                    <c:numCache>
                      <c:formatCode>0.0E+00</c:formatCode>
                      <c:ptCount val="19"/>
                      <c:pt idx="0">
                        <c:v>0.2</c:v>
                      </c:pt>
                      <c:pt idx="1">
                        <c:v>0.19989999999999999</c:v>
                      </c:pt>
                      <c:pt idx="2">
                        <c:v>0.19957</c:v>
                      </c:pt>
                      <c:pt idx="3">
                        <c:v>0.19844000000000001</c:v>
                      </c:pt>
                      <c:pt idx="4">
                        <c:v>0.19531999999999999</c:v>
                      </c:pt>
                      <c:pt idx="5">
                        <c:v>0.18803</c:v>
                      </c:pt>
                      <c:pt idx="6">
                        <c:v>9.5223000000000002E-2</c:v>
                      </c:pt>
                      <c:pt idx="7">
                        <c:v>7.3639999999999997E-2</c:v>
                      </c:pt>
                      <c:pt idx="8">
                        <c:v>5.7209999999999997E-2</c:v>
                      </c:pt>
                      <c:pt idx="9">
                        <c:v>4.4878000000000001E-2</c:v>
                      </c:pt>
                      <c:pt idx="10">
                        <c:v>3.5367000000000003E-2</c:v>
                      </c:pt>
                      <c:pt idx="11">
                        <c:v>1.2664999999999999E-2</c:v>
                      </c:pt>
                      <c:pt idx="12">
                        <c:v>9.8434999999999998E-3</c:v>
                      </c:pt>
                      <c:pt idx="13">
                        <c:v>7.8524000000000007E-3</c:v>
                      </c:pt>
                      <c:pt idx="14">
                        <c:v>6.5586999999999998E-3</c:v>
                      </c:pt>
                      <c:pt idx="15">
                        <c:v>5.6974E-3</c:v>
                      </c:pt>
                      <c:pt idx="16">
                        <c:v>4.2364000000000004E-3</c:v>
                      </c:pt>
                      <c:pt idx="17">
                        <c:v>3.8252E-3</c:v>
                      </c:pt>
                      <c:pt idx="18">
                        <c:v>3.6916000000000002E-3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BC4-4BA2-917D-592D5A2F5588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FLUID!$E$15</c15:sqref>
                        </c15:formulaRef>
                      </c:ext>
                    </c:extLst>
                    <c:strCache>
                      <c:ptCount val="1"/>
                      <c:pt idx="0">
                        <c:v>(l)Ge[l]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FLUID!$F$3:$X$3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298.2</c:v>
                      </c:pt>
                      <c:pt idx="1">
                        <c:v>431.7</c:v>
                      </c:pt>
                      <c:pt idx="2">
                        <c:v>465.1</c:v>
                      </c:pt>
                      <c:pt idx="3">
                        <c:v>498.5</c:v>
                      </c:pt>
                      <c:pt idx="4">
                        <c:v>531.79999999999995</c:v>
                      </c:pt>
                      <c:pt idx="5">
                        <c:v>565.20000000000005</c:v>
                      </c:pt>
                      <c:pt idx="6">
                        <c:v>698.8</c:v>
                      </c:pt>
                      <c:pt idx="7">
                        <c:v>732.2</c:v>
                      </c:pt>
                      <c:pt idx="8">
                        <c:v>765.5</c:v>
                      </c:pt>
                      <c:pt idx="9">
                        <c:v>798.9</c:v>
                      </c:pt>
                      <c:pt idx="10">
                        <c:v>832.3</c:v>
                      </c:pt>
                      <c:pt idx="11">
                        <c:v>965.8</c:v>
                      </c:pt>
                      <c:pt idx="12">
                        <c:v>999.2</c:v>
                      </c:pt>
                      <c:pt idx="13">
                        <c:v>1033</c:v>
                      </c:pt>
                      <c:pt idx="14">
                        <c:v>1066</c:v>
                      </c:pt>
                      <c:pt idx="15">
                        <c:v>1099</c:v>
                      </c:pt>
                      <c:pt idx="16">
                        <c:v>1233</c:v>
                      </c:pt>
                      <c:pt idx="17">
                        <c:v>1366</c:v>
                      </c:pt>
                      <c:pt idx="18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FLUID!$F$15:$X$15</c15:sqref>
                        </c15:formulaRef>
                      </c:ext>
                    </c:extLst>
                    <c:numCache>
                      <c:formatCode>0.0E+00</c:formatCode>
                      <c:ptCount val="19"/>
                      <c:pt idx="0">
                        <c:v>0.12</c:v>
                      </c:pt>
                      <c:pt idx="1">
                        <c:v>0.12</c:v>
                      </c:pt>
                      <c:pt idx="2">
                        <c:v>0.12</c:v>
                      </c:pt>
                      <c:pt idx="3">
                        <c:v>0.12</c:v>
                      </c:pt>
                      <c:pt idx="4">
                        <c:v>0.12</c:v>
                      </c:pt>
                      <c:pt idx="5">
                        <c:v>0.12</c:v>
                      </c:pt>
                      <c:pt idx="6">
                        <c:v>0.12</c:v>
                      </c:pt>
                      <c:pt idx="7">
                        <c:v>0.12</c:v>
                      </c:pt>
                      <c:pt idx="8">
                        <c:v>0.12</c:v>
                      </c:pt>
                      <c:pt idx="9">
                        <c:v>0.12</c:v>
                      </c:pt>
                      <c:pt idx="10">
                        <c:v>0.12</c:v>
                      </c:pt>
                      <c:pt idx="11">
                        <c:v>0.12</c:v>
                      </c:pt>
                      <c:pt idx="12">
                        <c:v>0.12</c:v>
                      </c:pt>
                      <c:pt idx="13">
                        <c:v>0.12</c:v>
                      </c:pt>
                      <c:pt idx="14">
                        <c:v>0.12</c:v>
                      </c:pt>
                      <c:pt idx="15">
                        <c:v>0.12</c:v>
                      </c:pt>
                      <c:pt idx="16">
                        <c:v>0.12</c:v>
                      </c:pt>
                      <c:pt idx="17">
                        <c:v>0.12</c:v>
                      </c:pt>
                      <c:pt idx="18">
                        <c:v>0.12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BC4-4BA2-917D-592D5A2F5588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FLUID!$E$16</c15:sqref>
                        </c15:formulaRef>
                      </c:ext>
                    </c:extLst>
                    <c:strCache>
                      <c:ptCount val="1"/>
                      <c:pt idx="0">
                        <c:v>(l)Se[l]</c:v>
                      </c:pt>
                    </c:strCache>
                  </c:strRef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FLUID!$F$3:$X$3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298.2</c:v>
                      </c:pt>
                      <c:pt idx="1">
                        <c:v>431.7</c:v>
                      </c:pt>
                      <c:pt idx="2">
                        <c:v>465.1</c:v>
                      </c:pt>
                      <c:pt idx="3">
                        <c:v>498.5</c:v>
                      </c:pt>
                      <c:pt idx="4">
                        <c:v>531.79999999999995</c:v>
                      </c:pt>
                      <c:pt idx="5">
                        <c:v>565.20000000000005</c:v>
                      </c:pt>
                      <c:pt idx="6">
                        <c:v>698.8</c:v>
                      </c:pt>
                      <c:pt idx="7">
                        <c:v>732.2</c:v>
                      </c:pt>
                      <c:pt idx="8">
                        <c:v>765.5</c:v>
                      </c:pt>
                      <c:pt idx="9">
                        <c:v>798.9</c:v>
                      </c:pt>
                      <c:pt idx="10">
                        <c:v>832.3</c:v>
                      </c:pt>
                      <c:pt idx="11">
                        <c:v>965.8</c:v>
                      </c:pt>
                      <c:pt idx="12">
                        <c:v>999.2</c:v>
                      </c:pt>
                      <c:pt idx="13">
                        <c:v>1033</c:v>
                      </c:pt>
                      <c:pt idx="14">
                        <c:v>1066</c:v>
                      </c:pt>
                      <c:pt idx="15">
                        <c:v>1099</c:v>
                      </c:pt>
                      <c:pt idx="16">
                        <c:v>1233</c:v>
                      </c:pt>
                      <c:pt idx="17">
                        <c:v>1366</c:v>
                      </c:pt>
                      <c:pt idx="18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FLUID!$F$16:$X$16</c15:sqref>
                        </c15:formulaRef>
                      </c:ext>
                    </c:extLst>
                    <c:numCache>
                      <c:formatCode>0.0E+00</c:formatCode>
                      <c:ptCount val="19"/>
                      <c:pt idx="0">
                        <c:v>0.48</c:v>
                      </c:pt>
                      <c:pt idx="1">
                        <c:v>0.47994999999999999</c:v>
                      </c:pt>
                      <c:pt idx="2">
                        <c:v>0.47977999999999998</c:v>
                      </c:pt>
                      <c:pt idx="3">
                        <c:v>0.47921999999999998</c:v>
                      </c:pt>
                      <c:pt idx="4">
                        <c:v>0.47765999999999997</c:v>
                      </c:pt>
                      <c:pt idx="5">
                        <c:v>0.47399999999999998</c:v>
                      </c:pt>
                      <c:pt idx="6">
                        <c:v>0.42616999999999999</c:v>
                      </c:pt>
                      <c:pt idx="7">
                        <c:v>0.41313</c:v>
                      </c:pt>
                      <c:pt idx="8">
                        <c:v>0.40011999999999998</c:v>
                      </c:pt>
                      <c:pt idx="9">
                        <c:v>0.38482</c:v>
                      </c:pt>
                      <c:pt idx="10">
                        <c:v>0.36423</c:v>
                      </c:pt>
                      <c:pt idx="11">
                        <c:v>0.20286000000000001</c:v>
                      </c:pt>
                      <c:pt idx="12">
                        <c:v>0.15876999999999999</c:v>
                      </c:pt>
                      <c:pt idx="13">
                        <c:v>0.12138</c:v>
                      </c:pt>
                      <c:pt idx="14">
                        <c:v>9.3656000000000003E-2</c:v>
                      </c:pt>
                      <c:pt idx="15">
                        <c:v>7.3054999999999995E-2</c:v>
                      </c:pt>
                      <c:pt idx="16">
                        <c:v>3.2212999999999999E-2</c:v>
                      </c:pt>
                      <c:pt idx="17">
                        <c:v>1.7951000000000002E-2</c:v>
                      </c:pt>
                      <c:pt idx="18">
                        <c:v>1.1579000000000001E-2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BC4-4BA2-917D-592D5A2F5588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1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FLUID!$E$34:$E$35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460</c:v>
                      </c:pt>
                      <c:pt idx="1">
                        <c:v>460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FLUID!$F$34:$F$35</c15:sqref>
                        </c15:formulaRef>
                      </c:ext>
                    </c:extLst>
                    <c:numCache>
                      <c:formatCode>0.0E+00</c:formatCode>
                      <c:ptCount val="2"/>
                      <c:pt idx="0" formatCode="General">
                        <c:v>-21.53</c:v>
                      </c:pt>
                      <c:pt idx="1">
                        <c:v>5.367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0B8-40D4-85B6-EFC142DCCBB8}"/>
                  </c:ext>
                </c:extLst>
              </c15:ser>
            </c15:filteredScatterSeries>
          </c:ext>
        </c:extLst>
      </c:scatterChart>
      <c:valAx>
        <c:axId val="391619416"/>
        <c:scaling>
          <c:orientation val="minMax"/>
          <c:max val="12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</a:t>
                </a:r>
                <a:r>
                  <a:rPr lang="ru-RU" sz="1800"/>
                  <a:t>, К</a:t>
                </a:r>
              </a:p>
            </c:rich>
          </c:tx>
          <c:layout>
            <c:manualLayout>
              <c:xMode val="edge"/>
              <c:yMode val="edge"/>
              <c:x val="0.42423525471841778"/>
              <c:y val="0.92532084588982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215344"/>
        <c:crosses val="autoZero"/>
        <c:crossBetween val="midCat"/>
      </c:valAx>
      <c:valAx>
        <c:axId val="393215344"/>
        <c:scaling>
          <c:orientation val="minMax"/>
          <c:max val="1.2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Концентрация, моль/(моль*атом)</a:t>
                </a:r>
                <a:endParaRPr lang="ru-RU">
                  <a:effectLst/>
                </a:endParaRPr>
              </a:p>
            </c:rich>
          </c:tx>
          <c:layout>
            <c:manualLayout>
              <c:xMode val="edge"/>
              <c:yMode val="edge"/>
              <c:x val="7.8334982535866026E-3"/>
              <c:y val="0.19218689719276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619416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61674469222643"/>
          <c:y val="6.4670909795469883E-2"/>
          <c:w val="0.83226051765507369"/>
          <c:h val="0.80732479399238055"/>
        </c:manualLayout>
      </c:layout>
      <c:scatterChart>
        <c:scatterStyle val="smoothMarker"/>
        <c:varyColors val="0"/>
        <c:ser>
          <c:idx val="10"/>
          <c:order val="10"/>
          <c:tx>
            <c:strRef>
              <c:f>FLUID!$E$14</c:f>
              <c:strCache>
                <c:ptCount val="1"/>
                <c:pt idx="0">
                  <c:v>(l)Ga[l]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FLUID!$F$3:$X$3</c:f>
              <c:numCache>
                <c:formatCode>General</c:formatCode>
                <c:ptCount val="19"/>
                <c:pt idx="0">
                  <c:v>298.2</c:v>
                </c:pt>
                <c:pt idx="1">
                  <c:v>431.7</c:v>
                </c:pt>
                <c:pt idx="2">
                  <c:v>465.1</c:v>
                </c:pt>
                <c:pt idx="3">
                  <c:v>498.5</c:v>
                </c:pt>
                <c:pt idx="4">
                  <c:v>531.79999999999995</c:v>
                </c:pt>
                <c:pt idx="5">
                  <c:v>565.20000000000005</c:v>
                </c:pt>
                <c:pt idx="6">
                  <c:v>698.8</c:v>
                </c:pt>
                <c:pt idx="7">
                  <c:v>732.2</c:v>
                </c:pt>
                <c:pt idx="8">
                  <c:v>765.5</c:v>
                </c:pt>
                <c:pt idx="9">
                  <c:v>798.9</c:v>
                </c:pt>
                <c:pt idx="10">
                  <c:v>832.3</c:v>
                </c:pt>
                <c:pt idx="11">
                  <c:v>965.8</c:v>
                </c:pt>
                <c:pt idx="12">
                  <c:v>999.2</c:v>
                </c:pt>
                <c:pt idx="13">
                  <c:v>1033</c:v>
                </c:pt>
                <c:pt idx="14">
                  <c:v>1066</c:v>
                </c:pt>
                <c:pt idx="15">
                  <c:v>1099</c:v>
                </c:pt>
                <c:pt idx="16">
                  <c:v>1233</c:v>
                </c:pt>
                <c:pt idx="17">
                  <c:v>1366</c:v>
                </c:pt>
                <c:pt idx="18">
                  <c:v>1500</c:v>
                </c:pt>
              </c:numCache>
            </c:numRef>
          </c:xVal>
          <c:yVal>
            <c:numRef>
              <c:f>FLUID!$F$14:$X$14</c:f>
              <c:numCache>
                <c:formatCode>0.0E+00</c:formatCode>
                <c:ptCount val="19"/>
                <c:pt idx="0">
                  <c:v>0.2</c:v>
                </c:pt>
                <c:pt idx="1">
                  <c:v>0.19989999999999999</c:v>
                </c:pt>
                <c:pt idx="2">
                  <c:v>0.19957</c:v>
                </c:pt>
                <c:pt idx="3">
                  <c:v>0.19844000000000001</c:v>
                </c:pt>
                <c:pt idx="4">
                  <c:v>0.19531999999999999</c:v>
                </c:pt>
                <c:pt idx="5">
                  <c:v>0.18803</c:v>
                </c:pt>
                <c:pt idx="6">
                  <c:v>9.5223000000000002E-2</c:v>
                </c:pt>
                <c:pt idx="7">
                  <c:v>7.3639999999999997E-2</c:v>
                </c:pt>
                <c:pt idx="8">
                  <c:v>5.7209999999999997E-2</c:v>
                </c:pt>
                <c:pt idx="9">
                  <c:v>4.4878000000000001E-2</c:v>
                </c:pt>
                <c:pt idx="10">
                  <c:v>3.5367000000000003E-2</c:v>
                </c:pt>
                <c:pt idx="11">
                  <c:v>1.2664999999999999E-2</c:v>
                </c:pt>
                <c:pt idx="12">
                  <c:v>9.8434999999999998E-3</c:v>
                </c:pt>
                <c:pt idx="13">
                  <c:v>7.8524000000000007E-3</c:v>
                </c:pt>
                <c:pt idx="14">
                  <c:v>6.5586999999999998E-3</c:v>
                </c:pt>
                <c:pt idx="15">
                  <c:v>5.6974E-3</c:v>
                </c:pt>
                <c:pt idx="16">
                  <c:v>4.2364000000000004E-3</c:v>
                </c:pt>
                <c:pt idx="17">
                  <c:v>3.8252E-3</c:v>
                </c:pt>
                <c:pt idx="18">
                  <c:v>3.6916000000000002E-3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89-45A5-BD17-4BF5D2007501}"/>
            </c:ext>
          </c:extLst>
        </c:ser>
        <c:ser>
          <c:idx val="11"/>
          <c:order val="11"/>
          <c:tx>
            <c:strRef>
              <c:f>FLUID!$E$15</c:f>
              <c:strCache>
                <c:ptCount val="1"/>
                <c:pt idx="0">
                  <c:v>(l)Ge[l]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FLUID!$F$3:$X$3</c:f>
              <c:numCache>
                <c:formatCode>General</c:formatCode>
                <c:ptCount val="19"/>
                <c:pt idx="0">
                  <c:v>298.2</c:v>
                </c:pt>
                <c:pt idx="1">
                  <c:v>431.7</c:v>
                </c:pt>
                <c:pt idx="2">
                  <c:v>465.1</c:v>
                </c:pt>
                <c:pt idx="3">
                  <c:v>498.5</c:v>
                </c:pt>
                <c:pt idx="4">
                  <c:v>531.79999999999995</c:v>
                </c:pt>
                <c:pt idx="5">
                  <c:v>565.20000000000005</c:v>
                </c:pt>
                <c:pt idx="6">
                  <c:v>698.8</c:v>
                </c:pt>
                <c:pt idx="7">
                  <c:v>732.2</c:v>
                </c:pt>
                <c:pt idx="8">
                  <c:v>765.5</c:v>
                </c:pt>
                <c:pt idx="9">
                  <c:v>798.9</c:v>
                </c:pt>
                <c:pt idx="10">
                  <c:v>832.3</c:v>
                </c:pt>
                <c:pt idx="11">
                  <c:v>965.8</c:v>
                </c:pt>
                <c:pt idx="12">
                  <c:v>999.2</c:v>
                </c:pt>
                <c:pt idx="13">
                  <c:v>1033</c:v>
                </c:pt>
                <c:pt idx="14">
                  <c:v>1066</c:v>
                </c:pt>
                <c:pt idx="15">
                  <c:v>1099</c:v>
                </c:pt>
                <c:pt idx="16">
                  <c:v>1233</c:v>
                </c:pt>
                <c:pt idx="17">
                  <c:v>1366</c:v>
                </c:pt>
                <c:pt idx="18">
                  <c:v>1500</c:v>
                </c:pt>
              </c:numCache>
            </c:numRef>
          </c:xVal>
          <c:yVal>
            <c:numRef>
              <c:f>FLUID!$F$15:$X$15</c:f>
              <c:numCache>
                <c:formatCode>0.0E+00</c:formatCode>
                <c:ptCount val="19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89-45A5-BD17-4BF5D2007501}"/>
            </c:ext>
          </c:extLst>
        </c:ser>
        <c:ser>
          <c:idx val="12"/>
          <c:order val="12"/>
          <c:tx>
            <c:strRef>
              <c:f>FLUID!$E$16</c:f>
              <c:strCache>
                <c:ptCount val="1"/>
                <c:pt idx="0">
                  <c:v>(l)Se[l]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FLUID!$F$3:$X$3</c:f>
              <c:numCache>
                <c:formatCode>General</c:formatCode>
                <c:ptCount val="19"/>
                <c:pt idx="0">
                  <c:v>298.2</c:v>
                </c:pt>
                <c:pt idx="1">
                  <c:v>431.7</c:v>
                </c:pt>
                <c:pt idx="2">
                  <c:v>465.1</c:v>
                </c:pt>
                <c:pt idx="3">
                  <c:v>498.5</c:v>
                </c:pt>
                <c:pt idx="4">
                  <c:v>531.79999999999995</c:v>
                </c:pt>
                <c:pt idx="5">
                  <c:v>565.20000000000005</c:v>
                </c:pt>
                <c:pt idx="6">
                  <c:v>698.8</c:v>
                </c:pt>
                <c:pt idx="7">
                  <c:v>732.2</c:v>
                </c:pt>
                <c:pt idx="8">
                  <c:v>765.5</c:v>
                </c:pt>
                <c:pt idx="9">
                  <c:v>798.9</c:v>
                </c:pt>
                <c:pt idx="10">
                  <c:v>832.3</c:v>
                </c:pt>
                <c:pt idx="11">
                  <c:v>965.8</c:v>
                </c:pt>
                <c:pt idx="12">
                  <c:v>999.2</c:v>
                </c:pt>
                <c:pt idx="13">
                  <c:v>1033</c:v>
                </c:pt>
                <c:pt idx="14">
                  <c:v>1066</c:v>
                </c:pt>
                <c:pt idx="15">
                  <c:v>1099</c:v>
                </c:pt>
                <c:pt idx="16">
                  <c:v>1233</c:v>
                </c:pt>
                <c:pt idx="17">
                  <c:v>1366</c:v>
                </c:pt>
                <c:pt idx="18">
                  <c:v>1500</c:v>
                </c:pt>
              </c:numCache>
            </c:numRef>
          </c:xVal>
          <c:yVal>
            <c:numRef>
              <c:f>FLUID!$F$16:$X$16</c:f>
              <c:numCache>
                <c:formatCode>0.0E+00</c:formatCode>
                <c:ptCount val="19"/>
                <c:pt idx="0">
                  <c:v>0.48</c:v>
                </c:pt>
                <c:pt idx="1">
                  <c:v>0.47994999999999999</c:v>
                </c:pt>
                <c:pt idx="2">
                  <c:v>0.47977999999999998</c:v>
                </c:pt>
                <c:pt idx="3">
                  <c:v>0.47921999999999998</c:v>
                </c:pt>
                <c:pt idx="4">
                  <c:v>0.47765999999999997</c:v>
                </c:pt>
                <c:pt idx="5">
                  <c:v>0.47399999999999998</c:v>
                </c:pt>
                <c:pt idx="6">
                  <c:v>0.42616999999999999</c:v>
                </c:pt>
                <c:pt idx="7">
                  <c:v>0.41313</c:v>
                </c:pt>
                <c:pt idx="8">
                  <c:v>0.40011999999999998</c:v>
                </c:pt>
                <c:pt idx="9">
                  <c:v>0.38482</c:v>
                </c:pt>
                <c:pt idx="10">
                  <c:v>0.36423</c:v>
                </c:pt>
                <c:pt idx="11">
                  <c:v>0.20286000000000001</c:v>
                </c:pt>
                <c:pt idx="12">
                  <c:v>0.15876999999999999</c:v>
                </c:pt>
                <c:pt idx="13">
                  <c:v>0.12138</c:v>
                </c:pt>
                <c:pt idx="14">
                  <c:v>9.3656000000000003E-2</c:v>
                </c:pt>
                <c:pt idx="15">
                  <c:v>7.3054999999999995E-2</c:v>
                </c:pt>
                <c:pt idx="16">
                  <c:v>3.2212999999999999E-2</c:v>
                </c:pt>
                <c:pt idx="17">
                  <c:v>1.7951000000000002E-2</c:v>
                </c:pt>
                <c:pt idx="18">
                  <c:v>1.1579000000000001E-2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289-45A5-BD17-4BF5D2007501}"/>
            </c:ext>
          </c:extLst>
        </c:ser>
        <c:ser>
          <c:idx val="13"/>
          <c:order val="13"/>
          <c:tx>
            <c:v>1</c:v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FLUID!$E$34:$E$35</c:f>
              <c:numCache>
                <c:formatCode>General</c:formatCode>
                <c:ptCount val="2"/>
                <c:pt idx="0">
                  <c:v>460</c:v>
                </c:pt>
                <c:pt idx="1">
                  <c:v>460</c:v>
                </c:pt>
              </c:numCache>
            </c:numRef>
          </c:xVal>
          <c:yVal>
            <c:numRef>
              <c:f>FLUID!$F$34:$F$35</c:f>
              <c:numCache>
                <c:formatCode>0.0E+00</c:formatCode>
                <c:ptCount val="2"/>
                <c:pt idx="0" formatCode="General">
                  <c:v>-21.53</c:v>
                </c:pt>
                <c:pt idx="1">
                  <c:v>5.367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289-45A5-BD17-4BF5D2007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13776"/>
        <c:axId val="3932118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FLUID!$E$4</c15:sqref>
                        </c15:formulaRef>
                      </c:ext>
                    </c:extLst>
                    <c:strCache>
                      <c:ptCount val="1"/>
                      <c:pt idx="0">
                        <c:v>Se3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FLUID!$F$3:$X$3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298.2</c:v>
                      </c:pt>
                      <c:pt idx="1">
                        <c:v>431.7</c:v>
                      </c:pt>
                      <c:pt idx="2">
                        <c:v>465.1</c:v>
                      </c:pt>
                      <c:pt idx="3">
                        <c:v>498.5</c:v>
                      </c:pt>
                      <c:pt idx="4">
                        <c:v>531.79999999999995</c:v>
                      </c:pt>
                      <c:pt idx="5">
                        <c:v>565.20000000000005</c:v>
                      </c:pt>
                      <c:pt idx="6">
                        <c:v>698.8</c:v>
                      </c:pt>
                      <c:pt idx="7">
                        <c:v>732.2</c:v>
                      </c:pt>
                      <c:pt idx="8">
                        <c:v>765.5</c:v>
                      </c:pt>
                      <c:pt idx="9">
                        <c:v>798.9</c:v>
                      </c:pt>
                      <c:pt idx="10">
                        <c:v>832.3</c:v>
                      </c:pt>
                      <c:pt idx="11">
                        <c:v>965.8</c:v>
                      </c:pt>
                      <c:pt idx="12">
                        <c:v>999.2</c:v>
                      </c:pt>
                      <c:pt idx="13">
                        <c:v>1033</c:v>
                      </c:pt>
                      <c:pt idx="14">
                        <c:v>1066</c:v>
                      </c:pt>
                      <c:pt idx="15">
                        <c:v>1099</c:v>
                      </c:pt>
                      <c:pt idx="16">
                        <c:v>1233</c:v>
                      </c:pt>
                      <c:pt idx="17">
                        <c:v>1366</c:v>
                      </c:pt>
                      <c:pt idx="18">
                        <c:v>1500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FLUID!$F$4:$X$4</c15:sqref>
                        </c15:formulaRef>
                      </c:ext>
                    </c:extLst>
                    <c:numCache>
                      <c:formatCode>0.0E+00</c:formatCode>
                      <c:ptCount val="19"/>
                      <c:pt idx="0">
                        <c:v>1.3056000000000001E-22</c:v>
                      </c:pt>
                      <c:pt idx="1">
                        <c:v>8.4706E-14</c:v>
                      </c:pt>
                      <c:pt idx="2">
                        <c:v>1.9731000000000001E-12</c:v>
                      </c:pt>
                      <c:pt idx="3">
                        <c:v>2.9366000000000002E-11</c:v>
                      </c:pt>
                      <c:pt idx="4">
                        <c:v>3.0681999999999998E-10</c:v>
                      </c:pt>
                      <c:pt idx="5">
                        <c:v>2.4323E-9</c:v>
                      </c:pt>
                      <c:pt idx="6">
                        <c:v>1.6574E-6</c:v>
                      </c:pt>
                      <c:pt idx="7">
                        <c:v>5.8046000000000003E-6</c:v>
                      </c:pt>
                      <c:pt idx="8">
                        <c:v>1.7708999999999999E-5</c:v>
                      </c:pt>
                      <c:pt idx="9">
                        <c:v>4.7824000000000002E-5</c:v>
                      </c:pt>
                      <c:pt idx="10">
                        <c:v>1.1595E-4</c:v>
                      </c:pt>
                      <c:pt idx="11">
                        <c:v>1.4264E-3</c:v>
                      </c:pt>
                      <c:pt idx="12">
                        <c:v>1.9935999999999999E-3</c:v>
                      </c:pt>
                      <c:pt idx="13">
                        <c:v>2.4840000000000001E-3</c:v>
                      </c:pt>
                      <c:pt idx="14">
                        <c:v>2.7785000000000002E-3</c:v>
                      </c:pt>
                      <c:pt idx="15">
                        <c:v>2.8771000000000001E-3</c:v>
                      </c:pt>
                      <c:pt idx="16">
                        <c:v>2.3430999999999999E-3</c:v>
                      </c:pt>
                      <c:pt idx="17">
                        <c:v>1.7071E-3</c:v>
                      </c:pt>
                      <c:pt idx="18">
                        <c:v>1.2738999999999999E-3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EBB-417F-BF8D-5355D01212B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FLUID!$E$5</c15:sqref>
                        </c15:formulaRef>
                      </c:ext>
                    </c:extLst>
                    <c:strCache>
                      <c:ptCount val="1"/>
                      <c:pt idx="0">
                        <c:v>Se4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FLUID!$F$3:$X$3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298.2</c:v>
                      </c:pt>
                      <c:pt idx="1">
                        <c:v>431.7</c:v>
                      </c:pt>
                      <c:pt idx="2">
                        <c:v>465.1</c:v>
                      </c:pt>
                      <c:pt idx="3">
                        <c:v>498.5</c:v>
                      </c:pt>
                      <c:pt idx="4">
                        <c:v>531.79999999999995</c:v>
                      </c:pt>
                      <c:pt idx="5">
                        <c:v>565.20000000000005</c:v>
                      </c:pt>
                      <c:pt idx="6">
                        <c:v>698.8</c:v>
                      </c:pt>
                      <c:pt idx="7">
                        <c:v>732.2</c:v>
                      </c:pt>
                      <c:pt idx="8">
                        <c:v>765.5</c:v>
                      </c:pt>
                      <c:pt idx="9">
                        <c:v>798.9</c:v>
                      </c:pt>
                      <c:pt idx="10">
                        <c:v>832.3</c:v>
                      </c:pt>
                      <c:pt idx="11">
                        <c:v>965.8</c:v>
                      </c:pt>
                      <c:pt idx="12">
                        <c:v>999.2</c:v>
                      </c:pt>
                      <c:pt idx="13">
                        <c:v>1033</c:v>
                      </c:pt>
                      <c:pt idx="14">
                        <c:v>1066</c:v>
                      </c:pt>
                      <c:pt idx="15">
                        <c:v>1099</c:v>
                      </c:pt>
                      <c:pt idx="16">
                        <c:v>1233</c:v>
                      </c:pt>
                      <c:pt idx="17">
                        <c:v>1366</c:v>
                      </c:pt>
                      <c:pt idx="18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FLUID!$F$5:$X$5</c15:sqref>
                        </c15:formulaRef>
                      </c:ext>
                    </c:extLst>
                    <c:numCache>
                      <c:formatCode>0.0E+00</c:formatCode>
                      <c:ptCount val="19"/>
                      <c:pt idx="0">
                        <c:v>7.6378999999999993E-21</c:v>
                      </c:pt>
                      <c:pt idx="1">
                        <c:v>5.8909999999999998E-13</c:v>
                      </c:pt>
                      <c:pt idx="2">
                        <c:v>9.5009000000000004E-12</c:v>
                      </c:pt>
                      <c:pt idx="3">
                        <c:v>1.0218E-10</c:v>
                      </c:pt>
                      <c:pt idx="4">
                        <c:v>8.0013999999999999E-10</c:v>
                      </c:pt>
                      <c:pt idx="5">
                        <c:v>4.9136000000000001E-9</c:v>
                      </c:pt>
                      <c:pt idx="6">
                        <c:v>1.6022000000000001E-6</c:v>
                      </c:pt>
                      <c:pt idx="7">
                        <c:v>4.8679999999999998E-6</c:v>
                      </c:pt>
                      <c:pt idx="8">
                        <c:v>1.2958E-5</c:v>
                      </c:pt>
                      <c:pt idx="9">
                        <c:v>3.0632000000000001E-5</c:v>
                      </c:pt>
                      <c:pt idx="10">
                        <c:v>6.5072000000000003E-5</c:v>
                      </c:pt>
                      <c:pt idx="11">
                        <c:v>4.3741E-4</c:v>
                      </c:pt>
                      <c:pt idx="12">
                        <c:v>5.0403000000000004E-4</c:v>
                      </c:pt>
                      <c:pt idx="13">
                        <c:v>5.0903999999999999E-4</c:v>
                      </c:pt>
                      <c:pt idx="14">
                        <c:v>4.5489E-4</c:v>
                      </c:pt>
                      <c:pt idx="15">
                        <c:v>3.7399999999999998E-4</c:v>
                      </c:pt>
                      <c:pt idx="16">
                        <c:v>1.2596999999999999E-4</c:v>
                      </c:pt>
                      <c:pt idx="17">
                        <c:v>4.3619999999999999E-5</c:v>
                      </c:pt>
                      <c:pt idx="18">
                        <c:v>1.7612999999999999E-5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EBB-417F-BF8D-5355D01212B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FLUID!$E$6</c15:sqref>
                        </c15:formulaRef>
                      </c:ext>
                    </c:extLst>
                    <c:strCache>
                      <c:ptCount val="1"/>
                      <c:pt idx="0">
                        <c:v>Se5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FLUID!$F$3:$X$3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298.2</c:v>
                      </c:pt>
                      <c:pt idx="1">
                        <c:v>431.7</c:v>
                      </c:pt>
                      <c:pt idx="2">
                        <c:v>465.1</c:v>
                      </c:pt>
                      <c:pt idx="3">
                        <c:v>498.5</c:v>
                      </c:pt>
                      <c:pt idx="4">
                        <c:v>531.79999999999995</c:v>
                      </c:pt>
                      <c:pt idx="5">
                        <c:v>565.20000000000005</c:v>
                      </c:pt>
                      <c:pt idx="6">
                        <c:v>698.8</c:v>
                      </c:pt>
                      <c:pt idx="7">
                        <c:v>732.2</c:v>
                      </c:pt>
                      <c:pt idx="8">
                        <c:v>765.5</c:v>
                      </c:pt>
                      <c:pt idx="9">
                        <c:v>798.9</c:v>
                      </c:pt>
                      <c:pt idx="10">
                        <c:v>832.3</c:v>
                      </c:pt>
                      <c:pt idx="11">
                        <c:v>965.8</c:v>
                      </c:pt>
                      <c:pt idx="12">
                        <c:v>999.2</c:v>
                      </c:pt>
                      <c:pt idx="13">
                        <c:v>1033</c:v>
                      </c:pt>
                      <c:pt idx="14">
                        <c:v>1066</c:v>
                      </c:pt>
                      <c:pt idx="15">
                        <c:v>1099</c:v>
                      </c:pt>
                      <c:pt idx="16">
                        <c:v>1233</c:v>
                      </c:pt>
                      <c:pt idx="17">
                        <c:v>1366</c:v>
                      </c:pt>
                      <c:pt idx="18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FLUID!$F$6:$X$6</c15:sqref>
                        </c15:formulaRef>
                      </c:ext>
                    </c:extLst>
                    <c:numCache>
                      <c:formatCode>0.0E+00</c:formatCode>
                      <c:ptCount val="19"/>
                      <c:pt idx="0">
                        <c:v>1.3752E-17</c:v>
                      </c:pt>
                      <c:pt idx="1">
                        <c:v>1.9065000000000001E-10</c:v>
                      </c:pt>
                      <c:pt idx="2">
                        <c:v>2.2833000000000002E-9</c:v>
                      </c:pt>
                      <c:pt idx="3">
                        <c:v>1.8868999999999998E-8</c:v>
                      </c:pt>
                      <c:pt idx="4">
                        <c:v>1.1695E-7</c:v>
                      </c:pt>
                      <c:pt idx="5">
                        <c:v>5.8406999999999996E-7</c:v>
                      </c:pt>
                      <c:pt idx="6">
                        <c:v>1.0599000000000001E-4</c:v>
                      </c:pt>
                      <c:pt idx="7">
                        <c:v>2.8779000000000001E-4</c:v>
                      </c:pt>
                      <c:pt idx="8">
                        <c:v>6.8687999999999996E-4</c:v>
                      </c:pt>
                      <c:pt idx="9">
                        <c:v>1.4574E-3</c:v>
                      </c:pt>
                      <c:pt idx="10">
                        <c:v>2.7763000000000002E-3</c:v>
                      </c:pt>
                      <c:pt idx="11">
                        <c:v>1.1018999999999999E-2</c:v>
                      </c:pt>
                      <c:pt idx="12">
                        <c:v>1.064E-2</c:v>
                      </c:pt>
                      <c:pt idx="13">
                        <c:v>8.8444000000000005E-3</c:v>
                      </c:pt>
                      <c:pt idx="14">
                        <c:v>6.4056E-3</c:v>
                      </c:pt>
                      <c:pt idx="15">
                        <c:v>4.2385000000000001E-3</c:v>
                      </c:pt>
                      <c:pt idx="16">
                        <c:v>6.1879999999999997E-4</c:v>
                      </c:pt>
                      <c:pt idx="17">
                        <c:v>1.0581000000000001E-4</c:v>
                      </c:pt>
                      <c:pt idx="18">
                        <c:v>2.3858000000000001E-5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EBB-417F-BF8D-5355D01212B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FLUID!$E$7</c15:sqref>
                        </c15:formulaRef>
                      </c:ext>
                    </c:extLst>
                    <c:strCache>
                      <c:ptCount val="1"/>
                      <c:pt idx="0">
                        <c:v>Se6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FLUID!$F$3:$X$3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298.2</c:v>
                      </c:pt>
                      <c:pt idx="1">
                        <c:v>431.7</c:v>
                      </c:pt>
                      <c:pt idx="2">
                        <c:v>465.1</c:v>
                      </c:pt>
                      <c:pt idx="3">
                        <c:v>498.5</c:v>
                      </c:pt>
                      <c:pt idx="4">
                        <c:v>531.79999999999995</c:v>
                      </c:pt>
                      <c:pt idx="5">
                        <c:v>565.20000000000005</c:v>
                      </c:pt>
                      <c:pt idx="6">
                        <c:v>698.8</c:v>
                      </c:pt>
                      <c:pt idx="7">
                        <c:v>732.2</c:v>
                      </c:pt>
                      <c:pt idx="8">
                        <c:v>765.5</c:v>
                      </c:pt>
                      <c:pt idx="9">
                        <c:v>798.9</c:v>
                      </c:pt>
                      <c:pt idx="10">
                        <c:v>832.3</c:v>
                      </c:pt>
                      <c:pt idx="11">
                        <c:v>965.8</c:v>
                      </c:pt>
                      <c:pt idx="12">
                        <c:v>999.2</c:v>
                      </c:pt>
                      <c:pt idx="13">
                        <c:v>1033</c:v>
                      </c:pt>
                      <c:pt idx="14">
                        <c:v>1066</c:v>
                      </c:pt>
                      <c:pt idx="15">
                        <c:v>1099</c:v>
                      </c:pt>
                      <c:pt idx="16">
                        <c:v>1233</c:v>
                      </c:pt>
                      <c:pt idx="17">
                        <c:v>1366</c:v>
                      </c:pt>
                      <c:pt idx="18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FLUID!$F$7:$X$7</c15:sqref>
                        </c15:formulaRef>
                      </c:ext>
                    </c:extLst>
                    <c:numCache>
                      <c:formatCode>0.0E+00</c:formatCode>
                      <c:ptCount val="19"/>
                      <c:pt idx="0">
                        <c:v>2.3151999999999998E-15</c:v>
                      </c:pt>
                      <c:pt idx="1">
                        <c:v>1.7347E-9</c:v>
                      </c:pt>
                      <c:pt idx="2">
                        <c:v>1.2705E-8</c:v>
                      </c:pt>
                      <c:pt idx="3">
                        <c:v>6.8158999999999995E-8</c:v>
                      </c:pt>
                      <c:pt idx="4">
                        <c:v>2.8845000000000002E-7</c:v>
                      </c:pt>
                      <c:pt idx="5">
                        <c:v>1.0280999999999999E-6</c:v>
                      </c:pt>
                      <c:pt idx="6">
                        <c:v>6.9690999999999994E-5</c:v>
                      </c:pt>
                      <c:pt idx="7">
                        <c:v>1.5655000000000001E-4</c:v>
                      </c:pt>
                      <c:pt idx="8">
                        <c:v>3.1220999999999999E-4</c:v>
                      </c:pt>
                      <c:pt idx="9">
                        <c:v>5.5734999999999997E-4</c:v>
                      </c:pt>
                      <c:pt idx="10">
                        <c:v>8.9707000000000003E-4</c:v>
                      </c:pt>
                      <c:pt idx="11">
                        <c:v>1.7256999999999999E-3</c:v>
                      </c:pt>
                      <c:pt idx="12">
                        <c:v>1.3401999999999999E-3</c:v>
                      </c:pt>
                      <c:pt idx="13">
                        <c:v>8.8225E-4</c:v>
                      </c:pt>
                      <c:pt idx="14">
                        <c:v>4.9950000000000005E-4</c:v>
                      </c:pt>
                      <c:pt idx="15">
                        <c:v>2.5712E-4</c:v>
                      </c:pt>
                      <c:pt idx="16">
                        <c:v>1.4467999999999999E-5</c:v>
                      </c:pt>
                      <c:pt idx="17">
                        <c:v>1.1112000000000001E-6</c:v>
                      </c:pt>
                      <c:pt idx="18">
                        <c:v>1.2944E-7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EBB-417F-BF8D-5355D01212B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FLUID!$E$8</c15:sqref>
                        </c15:formulaRef>
                      </c:ext>
                    </c:extLst>
                    <c:strCache>
                      <c:ptCount val="1"/>
                      <c:pt idx="0">
                        <c:v>Se7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FLUID!$F$3:$X$3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298.2</c:v>
                      </c:pt>
                      <c:pt idx="1">
                        <c:v>431.7</c:v>
                      </c:pt>
                      <c:pt idx="2">
                        <c:v>465.1</c:v>
                      </c:pt>
                      <c:pt idx="3">
                        <c:v>498.5</c:v>
                      </c:pt>
                      <c:pt idx="4">
                        <c:v>531.79999999999995</c:v>
                      </c:pt>
                      <c:pt idx="5">
                        <c:v>565.20000000000005</c:v>
                      </c:pt>
                      <c:pt idx="6">
                        <c:v>698.8</c:v>
                      </c:pt>
                      <c:pt idx="7">
                        <c:v>732.2</c:v>
                      </c:pt>
                      <c:pt idx="8">
                        <c:v>765.5</c:v>
                      </c:pt>
                      <c:pt idx="9">
                        <c:v>798.9</c:v>
                      </c:pt>
                      <c:pt idx="10">
                        <c:v>832.3</c:v>
                      </c:pt>
                      <c:pt idx="11">
                        <c:v>965.8</c:v>
                      </c:pt>
                      <c:pt idx="12">
                        <c:v>999.2</c:v>
                      </c:pt>
                      <c:pt idx="13">
                        <c:v>1033</c:v>
                      </c:pt>
                      <c:pt idx="14">
                        <c:v>1066</c:v>
                      </c:pt>
                      <c:pt idx="15">
                        <c:v>1099</c:v>
                      </c:pt>
                      <c:pt idx="16">
                        <c:v>1233</c:v>
                      </c:pt>
                      <c:pt idx="17">
                        <c:v>1366</c:v>
                      </c:pt>
                      <c:pt idx="18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FLUID!$F$8:$X$8</c15:sqref>
                        </c15:formulaRef>
                      </c:ext>
                    </c:extLst>
                    <c:numCache>
                      <c:formatCode>0.0E+00</c:formatCode>
                      <c:ptCount val="19"/>
                      <c:pt idx="0">
                        <c:v>2.5534000000000002E-16</c:v>
                      </c:pt>
                      <c:pt idx="1">
                        <c:v>3.8947999999999998E-10</c:v>
                      </c:pt>
                      <c:pt idx="2">
                        <c:v>3.1175E-9</c:v>
                      </c:pt>
                      <c:pt idx="3">
                        <c:v>1.7949999999999999E-8</c:v>
                      </c:pt>
                      <c:pt idx="4">
                        <c:v>8.0486999999999998E-8</c:v>
                      </c:pt>
                      <c:pt idx="5">
                        <c:v>3.0162000000000002E-7</c:v>
                      </c:pt>
                      <c:pt idx="6">
                        <c:v>2.4817999999999999E-5</c:v>
                      </c:pt>
                      <c:pt idx="7">
                        <c:v>5.7896999999999998E-5</c:v>
                      </c:pt>
                      <c:pt idx="8">
                        <c:v>1.1872E-4</c:v>
                      </c:pt>
                      <c:pt idx="9">
                        <c:v>2.1565000000000001E-4</c:v>
                      </c:pt>
                      <c:pt idx="10">
                        <c:v>3.4928999999999998E-4</c:v>
                      </c:pt>
                      <c:pt idx="11">
                        <c:v>5.8067999999999998E-4</c:v>
                      </c:pt>
                      <c:pt idx="12">
                        <c:v>4.0905999999999999E-4</c:v>
                      </c:pt>
                      <c:pt idx="13">
                        <c:v>2.3866999999999999E-4</c:v>
                      </c:pt>
                      <c:pt idx="14">
                        <c:v>1.1739E-4</c:v>
                      </c:pt>
                      <c:pt idx="15">
                        <c:v>5.1907000000000003E-5</c:v>
                      </c:pt>
                      <c:pt idx="16">
                        <c:v>1.5858999999999999E-6</c:v>
                      </c:pt>
                      <c:pt idx="17">
                        <c:v>7.2071999999999998E-8</c:v>
                      </c:pt>
                      <c:pt idx="18">
                        <c:v>5.4396000000000001E-9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EBB-417F-BF8D-5355D01212B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FLUID!$E$9</c15:sqref>
                        </c15:formulaRef>
                      </c:ext>
                    </c:extLst>
                    <c:strCache>
                      <c:ptCount val="1"/>
                      <c:pt idx="0">
                        <c:v>Se8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FLUID!$F$3:$X$3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298.2</c:v>
                      </c:pt>
                      <c:pt idx="1">
                        <c:v>431.7</c:v>
                      </c:pt>
                      <c:pt idx="2">
                        <c:v>465.1</c:v>
                      </c:pt>
                      <c:pt idx="3">
                        <c:v>498.5</c:v>
                      </c:pt>
                      <c:pt idx="4">
                        <c:v>531.79999999999995</c:v>
                      </c:pt>
                      <c:pt idx="5">
                        <c:v>565.20000000000005</c:v>
                      </c:pt>
                      <c:pt idx="6">
                        <c:v>698.8</c:v>
                      </c:pt>
                      <c:pt idx="7">
                        <c:v>732.2</c:v>
                      </c:pt>
                      <c:pt idx="8">
                        <c:v>765.5</c:v>
                      </c:pt>
                      <c:pt idx="9">
                        <c:v>798.9</c:v>
                      </c:pt>
                      <c:pt idx="10">
                        <c:v>832.3</c:v>
                      </c:pt>
                      <c:pt idx="11">
                        <c:v>965.8</c:v>
                      </c:pt>
                      <c:pt idx="12">
                        <c:v>999.2</c:v>
                      </c:pt>
                      <c:pt idx="13">
                        <c:v>1033</c:v>
                      </c:pt>
                      <c:pt idx="14">
                        <c:v>1066</c:v>
                      </c:pt>
                      <c:pt idx="15">
                        <c:v>1099</c:v>
                      </c:pt>
                      <c:pt idx="16">
                        <c:v>1233</c:v>
                      </c:pt>
                      <c:pt idx="17">
                        <c:v>1366</c:v>
                      </c:pt>
                      <c:pt idx="18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FLUID!$F$9:$X$9</c15:sqref>
                        </c15:formulaRef>
                      </c:ext>
                    </c:extLst>
                    <c:numCache>
                      <c:formatCode>0.0E+00</c:formatCode>
                      <c:ptCount val="19"/>
                      <c:pt idx="0">
                        <c:v>5.6206999999999997E-18</c:v>
                      </c:pt>
                      <c:pt idx="1">
                        <c:v>1.4855E-11</c:v>
                      </c:pt>
                      <c:pt idx="2">
                        <c:v>1.2668E-10</c:v>
                      </c:pt>
                      <c:pt idx="3">
                        <c:v>7.6573E-10</c:v>
                      </c:pt>
                      <c:pt idx="4">
                        <c:v>3.5687999999999999E-9</c:v>
                      </c:pt>
                      <c:pt idx="5">
                        <c:v>1.3825999999999999E-8</c:v>
                      </c:pt>
                      <c:pt idx="6">
                        <c:v>1.3120000000000001E-6</c:v>
                      </c:pt>
                      <c:pt idx="7">
                        <c:v>3.1472999999999999E-6</c:v>
                      </c:pt>
                      <c:pt idx="8">
                        <c:v>6.5763E-6</c:v>
                      </c:pt>
                      <c:pt idx="9">
                        <c:v>1.2055999999999999E-5</c:v>
                      </c:pt>
                      <c:pt idx="10">
                        <c:v>1.9502000000000001E-5</c:v>
                      </c:pt>
                      <c:pt idx="11">
                        <c:v>2.7330000000000001E-5</c:v>
                      </c:pt>
                      <c:pt idx="12">
                        <c:v>1.7374E-5</c:v>
                      </c:pt>
                      <c:pt idx="13">
                        <c:v>8.9414000000000005E-6</c:v>
                      </c:pt>
                      <c:pt idx="14">
                        <c:v>3.8031999999999999E-6</c:v>
                      </c:pt>
                      <c:pt idx="15">
                        <c:v>1.4384000000000001E-6</c:v>
                      </c:pt>
                      <c:pt idx="16">
                        <c:v>2.3513E-8</c:v>
                      </c:pt>
                      <c:pt idx="17">
                        <c:v>6.2489999999999998E-10</c:v>
                      </c:pt>
                      <c:pt idx="18">
                        <c:v>3.0264000000000003E-11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BB-417F-BF8D-5355D01212B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FLUID!$E$10</c15:sqref>
                        </c15:formulaRef>
                      </c:ext>
                    </c:extLst>
                    <c:strCache>
                      <c:ptCount val="1"/>
                      <c:pt idx="0">
                        <c:v>Se2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FLUID!$F$3:$X$3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298.2</c:v>
                      </c:pt>
                      <c:pt idx="1">
                        <c:v>431.7</c:v>
                      </c:pt>
                      <c:pt idx="2">
                        <c:v>465.1</c:v>
                      </c:pt>
                      <c:pt idx="3">
                        <c:v>498.5</c:v>
                      </c:pt>
                      <c:pt idx="4">
                        <c:v>531.79999999999995</c:v>
                      </c:pt>
                      <c:pt idx="5">
                        <c:v>565.20000000000005</c:v>
                      </c:pt>
                      <c:pt idx="6">
                        <c:v>698.8</c:v>
                      </c:pt>
                      <c:pt idx="7">
                        <c:v>732.2</c:v>
                      </c:pt>
                      <c:pt idx="8">
                        <c:v>765.5</c:v>
                      </c:pt>
                      <c:pt idx="9">
                        <c:v>798.9</c:v>
                      </c:pt>
                      <c:pt idx="10">
                        <c:v>832.3</c:v>
                      </c:pt>
                      <c:pt idx="11">
                        <c:v>965.8</c:v>
                      </c:pt>
                      <c:pt idx="12">
                        <c:v>999.2</c:v>
                      </c:pt>
                      <c:pt idx="13">
                        <c:v>1033</c:v>
                      </c:pt>
                      <c:pt idx="14">
                        <c:v>1066</c:v>
                      </c:pt>
                      <c:pt idx="15">
                        <c:v>1099</c:v>
                      </c:pt>
                      <c:pt idx="16">
                        <c:v>1233</c:v>
                      </c:pt>
                      <c:pt idx="17">
                        <c:v>1366</c:v>
                      </c:pt>
                      <c:pt idx="18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FLUID!$F$10:$X$10</c15:sqref>
                        </c15:formulaRef>
                      </c:ext>
                    </c:extLst>
                    <c:numCache>
                      <c:formatCode>0.0E+00</c:formatCode>
                      <c:ptCount val="19"/>
                      <c:pt idx="0">
                        <c:v>5.9567000000000001E-18</c:v>
                      </c:pt>
                      <c:pt idx="1">
                        <c:v>1.1197E-10</c:v>
                      </c:pt>
                      <c:pt idx="2">
                        <c:v>1.5425E-9</c:v>
                      </c:pt>
                      <c:pt idx="3">
                        <c:v>1.4734E-8</c:v>
                      </c:pt>
                      <c:pt idx="4">
                        <c:v>1.0530999999999999E-7</c:v>
                      </c:pt>
                      <c:pt idx="5">
                        <c:v>5.9993000000000005E-7</c:v>
                      </c:pt>
                      <c:pt idx="6">
                        <c:v>1.4694E-4</c:v>
                      </c:pt>
                      <c:pt idx="7">
                        <c:v>4.2429000000000002E-4</c:v>
                      </c:pt>
                      <c:pt idx="8">
                        <c:v>1.0943000000000001E-3</c:v>
                      </c:pt>
                      <c:pt idx="9">
                        <c:v>2.5579000000000001E-3</c:v>
                      </c:pt>
                      <c:pt idx="10">
                        <c:v>5.4903E-3</c:v>
                      </c:pt>
                      <c:pt idx="11">
                        <c:v>5.3856000000000001E-2</c:v>
                      </c:pt>
                      <c:pt idx="12">
                        <c:v>7.6957999999999999E-2</c:v>
                      </c:pt>
                      <c:pt idx="13">
                        <c:v>0.1009</c:v>
                      </c:pt>
                      <c:pt idx="14">
                        <c:v>0.12180000000000001</c:v>
                      </c:pt>
                      <c:pt idx="15">
                        <c:v>0.13827999999999999</c:v>
                      </c:pt>
                      <c:pt idx="16">
                        <c:v>0.16958000000000001</c:v>
                      </c:pt>
                      <c:pt idx="17">
                        <c:v>0.17902000000000001</c:v>
                      </c:pt>
                      <c:pt idx="18">
                        <c:v>0.18295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EBB-417F-BF8D-5355D01212B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FLUID!$E$11</c15:sqref>
                        </c15:formulaRef>
                      </c:ext>
                    </c:extLst>
                    <c:strCache>
                      <c:ptCount val="1"/>
                      <c:pt idx="0">
                        <c:v>Se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FLUID!$F$3:$X$3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298.2</c:v>
                      </c:pt>
                      <c:pt idx="1">
                        <c:v>431.7</c:v>
                      </c:pt>
                      <c:pt idx="2">
                        <c:v>465.1</c:v>
                      </c:pt>
                      <c:pt idx="3">
                        <c:v>498.5</c:v>
                      </c:pt>
                      <c:pt idx="4">
                        <c:v>531.79999999999995</c:v>
                      </c:pt>
                      <c:pt idx="5">
                        <c:v>565.20000000000005</c:v>
                      </c:pt>
                      <c:pt idx="6">
                        <c:v>698.8</c:v>
                      </c:pt>
                      <c:pt idx="7">
                        <c:v>732.2</c:v>
                      </c:pt>
                      <c:pt idx="8">
                        <c:v>765.5</c:v>
                      </c:pt>
                      <c:pt idx="9">
                        <c:v>798.9</c:v>
                      </c:pt>
                      <c:pt idx="10">
                        <c:v>832.3</c:v>
                      </c:pt>
                      <c:pt idx="11">
                        <c:v>965.8</c:v>
                      </c:pt>
                      <c:pt idx="12">
                        <c:v>999.2</c:v>
                      </c:pt>
                      <c:pt idx="13">
                        <c:v>1033</c:v>
                      </c:pt>
                      <c:pt idx="14">
                        <c:v>1066</c:v>
                      </c:pt>
                      <c:pt idx="15">
                        <c:v>1099</c:v>
                      </c:pt>
                      <c:pt idx="16">
                        <c:v>1233</c:v>
                      </c:pt>
                      <c:pt idx="17">
                        <c:v>1366</c:v>
                      </c:pt>
                      <c:pt idx="18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FLUID!$F$11:$X$11</c15:sqref>
                        </c15:formulaRef>
                      </c:ext>
                    </c:extLst>
                    <c:numCache>
                      <c:formatCode>0.0E+00</c:formatCode>
                      <c:ptCount val="19"/>
                      <c:pt idx="0">
                        <c:v>6.4033E-36</c:v>
                      </c:pt>
                      <c:pt idx="1">
                        <c:v>2.5945999999999999E-23</c:v>
                      </c:pt>
                      <c:pt idx="2">
                        <c:v>2.6408000000000001E-21</c:v>
                      </c:pt>
                      <c:pt idx="3">
                        <c:v>1.4384E-19</c:v>
                      </c:pt>
                      <c:pt idx="4">
                        <c:v>4.7421000000000004E-18</c:v>
                      </c:pt>
                      <c:pt idx="5">
                        <c:v>1.0437E-16</c:v>
                      </c:pt>
                      <c:pt idx="6">
                        <c:v>1.5332999999999999E-12</c:v>
                      </c:pt>
                      <c:pt idx="7">
                        <c:v>9.8017999999999997E-12</c:v>
                      </c:pt>
                      <c:pt idx="8">
                        <c:v>5.2666000000000002E-11</c:v>
                      </c:pt>
                      <c:pt idx="9">
                        <c:v>2.4358E-10</c:v>
                      </c:pt>
                      <c:pt idx="10">
                        <c:v>9.9060000000000007E-10</c:v>
                      </c:pt>
                      <c:pt idx="11">
                        <c:v>9.6452999999999997E-8</c:v>
                      </c:pt>
                      <c:pt idx="12">
                        <c:v>2.3846999999999999E-7</c:v>
                      </c:pt>
                      <c:pt idx="13">
                        <c:v>5.384E-7</c:v>
                      </c:pt>
                      <c:pt idx="14">
                        <c:v>1.1132E-6</c:v>
                      </c:pt>
                      <c:pt idx="15">
                        <c:v>2.1393E-6</c:v>
                      </c:pt>
                      <c:pt idx="16">
                        <c:v>1.7793000000000001E-5</c:v>
                      </c:pt>
                      <c:pt idx="17">
                        <c:v>9.1658999999999998E-5</c:v>
                      </c:pt>
                      <c:pt idx="18">
                        <c:v>3.4886999999999999E-4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289-45A5-BD17-4BF5D200750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FLUID!$E$12</c15:sqref>
                        </c15:formulaRef>
                      </c:ext>
                    </c:extLst>
                    <c:strCache>
                      <c:ptCount val="1"/>
                      <c:pt idx="0">
                        <c:v>Ga2Se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FLUID!$F$3:$X$3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298.2</c:v>
                      </c:pt>
                      <c:pt idx="1">
                        <c:v>431.7</c:v>
                      </c:pt>
                      <c:pt idx="2">
                        <c:v>465.1</c:v>
                      </c:pt>
                      <c:pt idx="3">
                        <c:v>498.5</c:v>
                      </c:pt>
                      <c:pt idx="4">
                        <c:v>531.79999999999995</c:v>
                      </c:pt>
                      <c:pt idx="5">
                        <c:v>565.20000000000005</c:v>
                      </c:pt>
                      <c:pt idx="6">
                        <c:v>698.8</c:v>
                      </c:pt>
                      <c:pt idx="7">
                        <c:v>732.2</c:v>
                      </c:pt>
                      <c:pt idx="8">
                        <c:v>765.5</c:v>
                      </c:pt>
                      <c:pt idx="9">
                        <c:v>798.9</c:v>
                      </c:pt>
                      <c:pt idx="10">
                        <c:v>832.3</c:v>
                      </c:pt>
                      <c:pt idx="11">
                        <c:v>965.8</c:v>
                      </c:pt>
                      <c:pt idx="12">
                        <c:v>999.2</c:v>
                      </c:pt>
                      <c:pt idx="13">
                        <c:v>1033</c:v>
                      </c:pt>
                      <c:pt idx="14">
                        <c:v>1066</c:v>
                      </c:pt>
                      <c:pt idx="15">
                        <c:v>1099</c:v>
                      </c:pt>
                      <c:pt idx="16">
                        <c:v>1233</c:v>
                      </c:pt>
                      <c:pt idx="17">
                        <c:v>1366</c:v>
                      </c:pt>
                      <c:pt idx="18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FLUID!$F$12:$X$12</c15:sqref>
                        </c15:formulaRef>
                      </c:ext>
                    </c:extLst>
                    <c:numCache>
                      <c:formatCode>0.0E+00</c:formatCode>
                      <c:ptCount val="19"/>
                      <c:pt idx="0">
                        <c:v>2.555E-9</c:v>
                      </c:pt>
                      <c:pt idx="1">
                        <c:v>4.7712E-5</c:v>
                      </c:pt>
                      <c:pt idx="2">
                        <c:v>2.1557E-4</c:v>
                      </c:pt>
                      <c:pt idx="3">
                        <c:v>7.7851000000000005E-4</c:v>
                      </c:pt>
                      <c:pt idx="4">
                        <c:v>2.3381000000000001E-3</c:v>
                      </c:pt>
                      <c:pt idx="5">
                        <c:v>5.9845999999999996E-3</c:v>
                      </c:pt>
                      <c:pt idx="6">
                        <c:v>5.2388999999999998E-2</c:v>
                      </c:pt>
                      <c:pt idx="7">
                        <c:v>6.318E-2</c:v>
                      </c:pt>
                      <c:pt idx="8">
                        <c:v>7.1395E-2</c:v>
                      </c:pt>
                      <c:pt idx="9">
                        <c:v>7.7561000000000005E-2</c:v>
                      </c:pt>
                      <c:pt idx="10">
                        <c:v>8.2317000000000001E-2</c:v>
                      </c:pt>
                      <c:pt idx="11">
                        <c:v>9.3668000000000001E-2</c:v>
                      </c:pt>
                      <c:pt idx="12">
                        <c:v>9.5077999999999996E-2</c:v>
                      </c:pt>
                      <c:pt idx="13">
                        <c:v>9.6074000000000007E-2</c:v>
                      </c:pt>
                      <c:pt idx="14">
                        <c:v>9.6721000000000001E-2</c:v>
                      </c:pt>
                      <c:pt idx="15">
                        <c:v>9.7151000000000001E-2</c:v>
                      </c:pt>
                      <c:pt idx="16">
                        <c:v>9.7881999999999997E-2</c:v>
                      </c:pt>
                      <c:pt idx="17">
                        <c:v>9.8086999999999994E-2</c:v>
                      </c:pt>
                      <c:pt idx="18">
                        <c:v>9.8153000000000004E-2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289-45A5-BD17-4BF5D2007501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FLUID!$E$13</c15:sqref>
                        </c15:formulaRef>
                      </c:ext>
                    </c:extLst>
                    <c:strCache>
                      <c:ptCount val="1"/>
                      <c:pt idx="0">
                        <c:v>Ar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FLUID!$F$3:$X$3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298.2</c:v>
                      </c:pt>
                      <c:pt idx="1">
                        <c:v>431.7</c:v>
                      </c:pt>
                      <c:pt idx="2">
                        <c:v>465.1</c:v>
                      </c:pt>
                      <c:pt idx="3">
                        <c:v>498.5</c:v>
                      </c:pt>
                      <c:pt idx="4">
                        <c:v>531.79999999999995</c:v>
                      </c:pt>
                      <c:pt idx="5">
                        <c:v>565.20000000000005</c:v>
                      </c:pt>
                      <c:pt idx="6">
                        <c:v>698.8</c:v>
                      </c:pt>
                      <c:pt idx="7">
                        <c:v>732.2</c:v>
                      </c:pt>
                      <c:pt idx="8">
                        <c:v>765.5</c:v>
                      </c:pt>
                      <c:pt idx="9">
                        <c:v>798.9</c:v>
                      </c:pt>
                      <c:pt idx="10">
                        <c:v>832.3</c:v>
                      </c:pt>
                      <c:pt idx="11">
                        <c:v>965.8</c:v>
                      </c:pt>
                      <c:pt idx="12">
                        <c:v>999.2</c:v>
                      </c:pt>
                      <c:pt idx="13">
                        <c:v>1033</c:v>
                      </c:pt>
                      <c:pt idx="14">
                        <c:v>1066</c:v>
                      </c:pt>
                      <c:pt idx="15">
                        <c:v>1099</c:v>
                      </c:pt>
                      <c:pt idx="16">
                        <c:v>1233</c:v>
                      </c:pt>
                      <c:pt idx="17">
                        <c:v>1366</c:v>
                      </c:pt>
                      <c:pt idx="18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FLUID!$F$13:$X$13</c15:sqref>
                        </c15:formulaRef>
                      </c:ext>
                    </c:extLst>
                    <c:numCache>
                      <c:formatCode>0.0E+00</c:formatCode>
                      <c:ptCount val="19"/>
                      <c:pt idx="0">
                        <c:v>0.2</c:v>
                      </c:pt>
                      <c:pt idx="1">
                        <c:v>0.2</c:v>
                      </c:pt>
                      <c:pt idx="2">
                        <c:v>0.2</c:v>
                      </c:pt>
                      <c:pt idx="3">
                        <c:v>0.2</c:v>
                      </c:pt>
                      <c:pt idx="4">
                        <c:v>0.2</c:v>
                      </c:pt>
                      <c:pt idx="5">
                        <c:v>0.2</c:v>
                      </c:pt>
                      <c:pt idx="6">
                        <c:v>0.2</c:v>
                      </c:pt>
                      <c:pt idx="7">
                        <c:v>0.2</c:v>
                      </c:pt>
                      <c:pt idx="8">
                        <c:v>0.2</c:v>
                      </c:pt>
                      <c:pt idx="9">
                        <c:v>0.2</c:v>
                      </c:pt>
                      <c:pt idx="10">
                        <c:v>0.2</c:v>
                      </c:pt>
                      <c:pt idx="11">
                        <c:v>0.2</c:v>
                      </c:pt>
                      <c:pt idx="12">
                        <c:v>0.2</c:v>
                      </c:pt>
                      <c:pt idx="13">
                        <c:v>0.2</c:v>
                      </c:pt>
                      <c:pt idx="14">
                        <c:v>0.2</c:v>
                      </c:pt>
                      <c:pt idx="15">
                        <c:v>0.2</c:v>
                      </c:pt>
                      <c:pt idx="16">
                        <c:v>0.2</c:v>
                      </c:pt>
                      <c:pt idx="17">
                        <c:v>0.2</c:v>
                      </c:pt>
                      <c:pt idx="18">
                        <c:v>0.2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289-45A5-BD17-4BF5D2007501}"/>
                  </c:ext>
                </c:extLst>
              </c15:ser>
            </c15:filteredScatterSeries>
          </c:ext>
        </c:extLst>
      </c:scatterChart>
      <c:valAx>
        <c:axId val="393213776"/>
        <c:scaling>
          <c:orientation val="minMax"/>
          <c:max val="15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</a:t>
                </a:r>
                <a:r>
                  <a:rPr lang="ru-RU" sz="1800" b="0" i="0" baseline="0">
                    <a:effectLst/>
                  </a:rPr>
                  <a:t>, К</a:t>
                </a:r>
                <a:endParaRPr lang="ru-RU">
                  <a:effectLst/>
                </a:endParaRPr>
              </a:p>
            </c:rich>
          </c:tx>
          <c:layout>
            <c:manualLayout>
              <c:xMode val="edge"/>
              <c:yMode val="edge"/>
              <c:x val="0.47497357974156512"/>
              <c:y val="0.94376075630889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211816"/>
        <c:crosses val="autoZero"/>
        <c:crossBetween val="midCat"/>
      </c:valAx>
      <c:valAx>
        <c:axId val="393211816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Концентрация, моль/(моль*атом)</a:t>
                </a:r>
                <a:endParaRPr lang="ru-RU">
                  <a:effectLst/>
                </a:endParaRPr>
              </a:p>
            </c:rich>
          </c:tx>
          <c:layout>
            <c:manualLayout>
              <c:xMode val="edge"/>
              <c:yMode val="edge"/>
              <c:x val="1.0175619604135116E-2"/>
              <c:y val="0.21977765040056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213776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579004454016617E-2"/>
          <c:y val="5.4916397774484829E-2"/>
          <c:w val="0.92172545969724562"/>
          <c:h val="0.85282888675332025"/>
        </c:manualLayout>
      </c:layout>
      <c:scatterChart>
        <c:scatterStyle val="lineMarker"/>
        <c:varyColors val="0"/>
        <c:ser>
          <c:idx val="0"/>
          <c:order val="0"/>
          <c:tx>
            <c:strRef>
              <c:f>SOLIDDIFER!$A$38</c:f>
              <c:strCache>
                <c:ptCount val="1"/>
                <c:pt idx="0">
                  <c:v>1,666666667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SOLIDDIFER!$F$37:$AJ$37</c:f>
              <c:numCache>
                <c:formatCode>General</c:formatCode>
                <c:ptCount val="31"/>
                <c:pt idx="0">
                  <c:v>298.2</c:v>
                </c:pt>
                <c:pt idx="1">
                  <c:v>331.5</c:v>
                </c:pt>
                <c:pt idx="2">
                  <c:v>364.9</c:v>
                </c:pt>
                <c:pt idx="3">
                  <c:v>398.3</c:v>
                </c:pt>
                <c:pt idx="4">
                  <c:v>431.7</c:v>
                </c:pt>
                <c:pt idx="5">
                  <c:v>465.1</c:v>
                </c:pt>
                <c:pt idx="6">
                  <c:v>498.5</c:v>
                </c:pt>
                <c:pt idx="7">
                  <c:v>531.79999999999995</c:v>
                </c:pt>
                <c:pt idx="8">
                  <c:v>565.20000000000005</c:v>
                </c:pt>
                <c:pt idx="9">
                  <c:v>698.8</c:v>
                </c:pt>
                <c:pt idx="10">
                  <c:v>832.3</c:v>
                </c:pt>
                <c:pt idx="11">
                  <c:v>965.8</c:v>
                </c:pt>
                <c:pt idx="12">
                  <c:v>999.2</c:v>
                </c:pt>
                <c:pt idx="13">
                  <c:v>1033</c:v>
                </c:pt>
                <c:pt idx="14">
                  <c:v>1066</c:v>
                </c:pt>
                <c:pt idx="15">
                  <c:v>1099</c:v>
                </c:pt>
                <c:pt idx="16">
                  <c:v>1233</c:v>
                </c:pt>
                <c:pt idx="17">
                  <c:v>1366</c:v>
                </c:pt>
                <c:pt idx="18">
                  <c:v>1400</c:v>
                </c:pt>
                <c:pt idx="19">
                  <c:v>1433</c:v>
                </c:pt>
                <c:pt idx="20">
                  <c:v>1467</c:v>
                </c:pt>
                <c:pt idx="21">
                  <c:v>1500</c:v>
                </c:pt>
              </c:numCache>
            </c:numRef>
          </c:xVal>
          <c:yVal>
            <c:numRef>
              <c:f>SOLIDDIFER!$F$38:$AJ$38</c:f>
              <c:numCache>
                <c:formatCode>0</c:formatCode>
                <c:ptCount val="31"/>
                <c:pt idx="0">
                  <c:v>-507.18277058400002</c:v>
                </c:pt>
                <c:pt idx="1">
                  <c:v>-515.74157553750013</c:v>
                </c:pt>
                <c:pt idx="2">
                  <c:v>-527.03948719900006</c:v>
                </c:pt>
                <c:pt idx="3">
                  <c:v>-539.76833539650011</c:v>
                </c:pt>
                <c:pt idx="4">
                  <c:v>-553.02973591065006</c:v>
                </c:pt>
                <c:pt idx="5">
                  <c:v>-566.80991909800002</c:v>
                </c:pt>
                <c:pt idx="6">
                  <c:v>-581.27475452200008</c:v>
                </c:pt>
                <c:pt idx="7">
                  <c:v>-603.69244633409994</c:v>
                </c:pt>
                <c:pt idx="8">
                  <c:v>-661.91830615620017</c:v>
                </c:pt>
                <c:pt idx="9">
                  <c:v>-914.28682361179995</c:v>
                </c:pt>
                <c:pt idx="10">
                  <c:v>-1193.1713959875501</c:v>
                </c:pt>
                <c:pt idx="11">
                  <c:v>-1492.6833360285</c:v>
                </c:pt>
                <c:pt idx="12">
                  <c:v>-1569.7430316348004</c:v>
                </c:pt>
                <c:pt idx="13">
                  <c:v>-1648.2744951780003</c:v>
                </c:pt>
                <c:pt idx="14">
                  <c:v>-1726.4354235829999</c:v>
                </c:pt>
                <c:pt idx="15">
                  <c:v>-1804.7256535490001</c:v>
                </c:pt>
                <c:pt idx="16">
                  <c:v>-2125.3337906895003</c:v>
                </c:pt>
                <c:pt idx="17">
                  <c:v>-2447.2008650760004</c:v>
                </c:pt>
                <c:pt idx="18">
                  <c:v>-2527.7105455000005</c:v>
                </c:pt>
                <c:pt idx="19">
                  <c:v>-2606.5901016830003</c:v>
                </c:pt>
                <c:pt idx="20">
                  <c:v>-2686.0279017105008</c:v>
                </c:pt>
                <c:pt idx="21">
                  <c:v>-2762.92082175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1-40E5-8F18-54EE353C7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22792"/>
        <c:axId val="393219264"/>
      </c:scatterChart>
      <c:valAx>
        <c:axId val="393222792"/>
        <c:scaling>
          <c:orientation val="minMax"/>
          <c:max val="15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\K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219264"/>
        <c:crosses val="autoZero"/>
        <c:crossBetween val="midCat"/>
      </c:valAx>
      <c:valAx>
        <c:axId val="393219264"/>
        <c:scaling>
          <c:orientation val="minMax"/>
          <c:min val="-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222792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/>
              <a:t>Газовая</a:t>
            </a:r>
            <a:r>
              <a:rPr lang="ru-RU" sz="2000" baseline="0"/>
              <a:t> фаза</a:t>
            </a:r>
            <a:r>
              <a:rPr lang="en-US" sz="2000" baseline="0"/>
              <a:t> </a:t>
            </a:r>
            <a:endParaRPr lang="ru-RU" sz="2000"/>
          </a:p>
        </c:rich>
      </c:tx>
      <c:layout>
        <c:manualLayout>
          <c:xMode val="edge"/>
          <c:yMode val="edge"/>
          <c:x val="0.38017891879219146"/>
          <c:y val="1.34974184858659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144039325304441"/>
          <c:y val="8.6225569984366424E-2"/>
          <c:w val="0.82219333821052498"/>
          <c:h val="0.78364352812551963"/>
        </c:manualLayout>
      </c:layout>
      <c:scatterChart>
        <c:scatterStyle val="smoothMarker"/>
        <c:varyColors val="0"/>
        <c:ser>
          <c:idx val="7"/>
          <c:order val="7"/>
          <c:tx>
            <c:strRef>
              <c:f>SOLIDDIFER!$E$11</c:f>
              <c:strCache>
                <c:ptCount val="1"/>
                <c:pt idx="0">
                  <c:v>Ga2Se3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SOLIDDIFER!$F$3:$AA$3</c:f>
              <c:numCache>
                <c:formatCode>General</c:formatCode>
                <c:ptCount val="22"/>
                <c:pt idx="0">
                  <c:v>298.2</c:v>
                </c:pt>
                <c:pt idx="1">
                  <c:v>331.5</c:v>
                </c:pt>
                <c:pt idx="2">
                  <c:v>364.9</c:v>
                </c:pt>
                <c:pt idx="3">
                  <c:v>398.3</c:v>
                </c:pt>
                <c:pt idx="4">
                  <c:v>431.7</c:v>
                </c:pt>
                <c:pt idx="5">
                  <c:v>465.1</c:v>
                </c:pt>
                <c:pt idx="6">
                  <c:v>498.5</c:v>
                </c:pt>
                <c:pt idx="7">
                  <c:v>531.79999999999995</c:v>
                </c:pt>
                <c:pt idx="8">
                  <c:v>565.20000000000005</c:v>
                </c:pt>
                <c:pt idx="9">
                  <c:v>698.8</c:v>
                </c:pt>
                <c:pt idx="10">
                  <c:v>832.3</c:v>
                </c:pt>
                <c:pt idx="11">
                  <c:v>965.8</c:v>
                </c:pt>
                <c:pt idx="12">
                  <c:v>999.2</c:v>
                </c:pt>
                <c:pt idx="13">
                  <c:v>1033</c:v>
                </c:pt>
                <c:pt idx="14">
                  <c:v>1066</c:v>
                </c:pt>
                <c:pt idx="15">
                  <c:v>1099</c:v>
                </c:pt>
                <c:pt idx="16">
                  <c:v>1233</c:v>
                </c:pt>
                <c:pt idx="17">
                  <c:v>1366</c:v>
                </c:pt>
                <c:pt idx="18">
                  <c:v>1400</c:v>
                </c:pt>
                <c:pt idx="19">
                  <c:v>1433</c:v>
                </c:pt>
                <c:pt idx="20">
                  <c:v>1467</c:v>
                </c:pt>
                <c:pt idx="21">
                  <c:v>1500</c:v>
                </c:pt>
              </c:numCache>
            </c:numRef>
          </c:xVal>
          <c:yVal>
            <c:numRef>
              <c:f>SOLIDDIFER!$F$11:$AA$11</c:f>
              <c:numCache>
                <c:formatCode>0.00E+00</c:formatCode>
                <c:ptCount val="2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2.2433000000000002E-2</c:v>
                </c:pt>
                <c:pt idx="8">
                  <c:v>2.0362000000000001E-6</c:v>
                </c:pt>
                <c:pt idx="9">
                  <c:v>7.7761000000000004E-20</c:v>
                </c:pt>
                <c:pt idx="10">
                  <c:v>2.5107E-30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68-490C-8D6D-76CC3C874F00}"/>
            </c:ext>
          </c:extLst>
        </c:ser>
        <c:ser>
          <c:idx val="9"/>
          <c:order val="9"/>
          <c:tx>
            <c:strRef>
              <c:f>SOLIDDIFER!$E$13</c:f>
              <c:strCache>
                <c:ptCount val="1"/>
                <c:pt idx="0">
                  <c:v>Ge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SOLIDDIFER!$F$3:$AA$3</c:f>
              <c:numCache>
                <c:formatCode>General</c:formatCode>
                <c:ptCount val="22"/>
                <c:pt idx="0">
                  <c:v>298.2</c:v>
                </c:pt>
                <c:pt idx="1">
                  <c:v>331.5</c:v>
                </c:pt>
                <c:pt idx="2">
                  <c:v>364.9</c:v>
                </c:pt>
                <c:pt idx="3">
                  <c:v>398.3</c:v>
                </c:pt>
                <c:pt idx="4">
                  <c:v>431.7</c:v>
                </c:pt>
                <c:pt idx="5">
                  <c:v>465.1</c:v>
                </c:pt>
                <c:pt idx="6">
                  <c:v>498.5</c:v>
                </c:pt>
                <c:pt idx="7">
                  <c:v>531.79999999999995</c:v>
                </c:pt>
                <c:pt idx="8">
                  <c:v>565.20000000000005</c:v>
                </c:pt>
                <c:pt idx="9">
                  <c:v>698.8</c:v>
                </c:pt>
                <c:pt idx="10">
                  <c:v>832.3</c:v>
                </c:pt>
                <c:pt idx="11">
                  <c:v>965.8</c:v>
                </c:pt>
                <c:pt idx="12">
                  <c:v>999.2</c:v>
                </c:pt>
                <c:pt idx="13">
                  <c:v>1033</c:v>
                </c:pt>
                <c:pt idx="14">
                  <c:v>1066</c:v>
                </c:pt>
                <c:pt idx="15">
                  <c:v>1099</c:v>
                </c:pt>
                <c:pt idx="16">
                  <c:v>1233</c:v>
                </c:pt>
                <c:pt idx="17">
                  <c:v>1366</c:v>
                </c:pt>
                <c:pt idx="18">
                  <c:v>1400</c:v>
                </c:pt>
                <c:pt idx="19">
                  <c:v>1433</c:v>
                </c:pt>
                <c:pt idx="20">
                  <c:v>1467</c:v>
                </c:pt>
                <c:pt idx="21">
                  <c:v>1500</c:v>
                </c:pt>
              </c:numCache>
            </c:numRef>
          </c:xVal>
          <c:yVal>
            <c:numRef>
              <c:f>SOLIDDIFER!$F$13:$AA$13</c:f>
              <c:numCache>
                <c:formatCode>0.00E+00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2.5350000000000001E-33</c:v>
                </c:pt>
                <c:pt idx="7">
                  <c:v>1.0517999999999999E-30</c:v>
                </c:pt>
                <c:pt idx="8">
                  <c:v>1.3863000000000001E-28</c:v>
                </c:pt>
                <c:pt idx="9">
                  <c:v>5.5174000000000001E-22</c:v>
                </c:pt>
                <c:pt idx="10">
                  <c:v>1.6886000000000001E-17</c:v>
                </c:pt>
                <c:pt idx="11">
                  <c:v>2.9747000000000003E-14</c:v>
                </c:pt>
                <c:pt idx="12">
                  <c:v>1.4100000000000001E-13</c:v>
                </c:pt>
                <c:pt idx="13">
                  <c:v>6.0427000000000001E-13</c:v>
                </c:pt>
                <c:pt idx="14">
                  <c:v>2.3635000000000002E-12</c:v>
                </c:pt>
                <c:pt idx="15">
                  <c:v>8.5073000000000003E-12</c:v>
                </c:pt>
                <c:pt idx="16">
                  <c:v>6.6755000000000004E-10</c:v>
                </c:pt>
                <c:pt idx="17">
                  <c:v>1.6446E-8</c:v>
                </c:pt>
                <c:pt idx="18">
                  <c:v>3.3279000000000003E-8</c:v>
                </c:pt>
                <c:pt idx="19">
                  <c:v>6.5148999999999997E-8</c:v>
                </c:pt>
                <c:pt idx="20">
                  <c:v>1.2367E-7</c:v>
                </c:pt>
                <c:pt idx="21">
                  <c:v>2.2807999999999999E-7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68-490C-8D6D-76CC3C874F00}"/>
            </c:ext>
          </c:extLst>
        </c:ser>
        <c:ser>
          <c:idx val="10"/>
          <c:order val="10"/>
          <c:tx>
            <c:strRef>
              <c:f>SOLIDDIFER!$E$14</c:f>
              <c:strCache>
                <c:ptCount val="1"/>
                <c:pt idx="0">
                  <c:v>Ar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SOLIDDIFER!$F$3:$AA$3</c:f>
              <c:numCache>
                <c:formatCode>General</c:formatCode>
                <c:ptCount val="22"/>
                <c:pt idx="0">
                  <c:v>298.2</c:v>
                </c:pt>
                <c:pt idx="1">
                  <c:v>331.5</c:v>
                </c:pt>
                <c:pt idx="2">
                  <c:v>364.9</c:v>
                </c:pt>
                <c:pt idx="3">
                  <c:v>398.3</c:v>
                </c:pt>
                <c:pt idx="4">
                  <c:v>431.7</c:v>
                </c:pt>
                <c:pt idx="5">
                  <c:v>465.1</c:v>
                </c:pt>
                <c:pt idx="6">
                  <c:v>498.5</c:v>
                </c:pt>
                <c:pt idx="7">
                  <c:v>531.79999999999995</c:v>
                </c:pt>
                <c:pt idx="8">
                  <c:v>565.20000000000005</c:v>
                </c:pt>
                <c:pt idx="9">
                  <c:v>698.8</c:v>
                </c:pt>
                <c:pt idx="10">
                  <c:v>832.3</c:v>
                </c:pt>
                <c:pt idx="11">
                  <c:v>965.8</c:v>
                </c:pt>
                <c:pt idx="12">
                  <c:v>999.2</c:v>
                </c:pt>
                <c:pt idx="13">
                  <c:v>1033</c:v>
                </c:pt>
                <c:pt idx="14">
                  <c:v>1066</c:v>
                </c:pt>
                <c:pt idx="15">
                  <c:v>1099</c:v>
                </c:pt>
                <c:pt idx="16">
                  <c:v>1233</c:v>
                </c:pt>
                <c:pt idx="17">
                  <c:v>1366</c:v>
                </c:pt>
                <c:pt idx="18">
                  <c:v>1400</c:v>
                </c:pt>
                <c:pt idx="19">
                  <c:v>1433</c:v>
                </c:pt>
                <c:pt idx="20">
                  <c:v>1467</c:v>
                </c:pt>
                <c:pt idx="21">
                  <c:v>1500</c:v>
                </c:pt>
              </c:numCache>
            </c:numRef>
          </c:xVal>
          <c:yVal>
            <c:numRef>
              <c:f>SOLIDDIFER!$F$14:$AA$14</c:f>
              <c:numCache>
                <c:formatCode>0.00E+00</c:formatCode>
                <c:ptCount val="2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68-490C-8D6D-76CC3C874F00}"/>
            </c:ext>
          </c:extLst>
        </c:ser>
        <c:ser>
          <c:idx val="12"/>
          <c:order val="12"/>
          <c:tx>
            <c:v>1</c:v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SOLIDDIFER!$E$34:$E$35</c:f>
              <c:numCache>
                <c:formatCode>General</c:formatCode>
                <c:ptCount val="2"/>
                <c:pt idx="0">
                  <c:v>460</c:v>
                </c:pt>
                <c:pt idx="1">
                  <c:v>460</c:v>
                </c:pt>
              </c:numCache>
            </c:numRef>
          </c:xVal>
          <c:yVal>
            <c:numRef>
              <c:f>SOLIDDIFER!$F$34:$F$35</c:f>
              <c:numCache>
                <c:formatCode>0.00E+00</c:formatCode>
                <c:ptCount val="2"/>
                <c:pt idx="0">
                  <c:v>-60.99</c:v>
                </c:pt>
                <c:pt idx="1">
                  <c:v>1.48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68-490C-8D6D-76CC3C874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12208"/>
        <c:axId val="3932184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SOLIDDIFER!$E$4</c15:sqref>
                        </c15:formulaRef>
                      </c:ext>
                    </c:extLst>
                    <c:strCache>
                      <c:ptCount val="1"/>
                      <c:pt idx="0">
                        <c:v>*Ge[l]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SOLIDDIFER!$F$3:$AA$3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698.8</c:v>
                      </c:pt>
                      <c:pt idx="10">
                        <c:v>832.3</c:v>
                      </c:pt>
                      <c:pt idx="11">
                        <c:v>965.8</c:v>
                      </c:pt>
                      <c:pt idx="12">
                        <c:v>999.2</c:v>
                      </c:pt>
                      <c:pt idx="13">
                        <c:v>1033</c:v>
                      </c:pt>
                      <c:pt idx="14">
                        <c:v>1066</c:v>
                      </c:pt>
                      <c:pt idx="15">
                        <c:v>1099</c:v>
                      </c:pt>
                      <c:pt idx="16">
                        <c:v>1233</c:v>
                      </c:pt>
                      <c:pt idx="17">
                        <c:v>1366</c:v>
                      </c:pt>
                      <c:pt idx="18">
                        <c:v>1400</c:v>
                      </c:pt>
                      <c:pt idx="19">
                        <c:v>1433</c:v>
                      </c:pt>
                      <c:pt idx="20">
                        <c:v>1467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SOLIDDIFER!$F$4:$AA$4</c15:sqref>
                        </c15:formulaRef>
                      </c:ext>
                    </c:extLst>
                    <c:numCache>
                      <c:formatCode>0.00E+00</c:formatCode>
                      <c:ptCount val="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5.4464E-24</c:v>
                      </c:pt>
                      <c:pt idx="9">
                        <c:v>2.7126E-13</c:v>
                      </c:pt>
                      <c:pt idx="10">
                        <c:v>4.3304999999999999E-11</c:v>
                      </c:pt>
                      <c:pt idx="11">
                        <c:v>1.4366E-9</c:v>
                      </c:pt>
                      <c:pt idx="12">
                        <c:v>2.4853000000000001E-9</c:v>
                      </c:pt>
                      <c:pt idx="13">
                        <c:v>4.4833E-9</c:v>
                      </c:pt>
                      <c:pt idx="14">
                        <c:v>1.1865000000000001E-8</c:v>
                      </c:pt>
                      <c:pt idx="15">
                        <c:v>2.9401E-8</c:v>
                      </c:pt>
                      <c:pt idx="16">
                        <c:v>5.9993999999999999E-2</c:v>
                      </c:pt>
                      <c:pt idx="17">
                        <c:v>0.06</c:v>
                      </c:pt>
                      <c:pt idx="18">
                        <c:v>0.06</c:v>
                      </c:pt>
                      <c:pt idx="19">
                        <c:v>0.06</c:v>
                      </c:pt>
                      <c:pt idx="20">
                        <c:v>0.06</c:v>
                      </c:pt>
                      <c:pt idx="21">
                        <c:v>0.06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F31-4368-B255-2EDC69BF288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SOLIDDIFER!$E$5</c15:sqref>
                        </c15:formulaRef>
                      </c:ext>
                    </c:extLst>
                    <c:strCache>
                      <c:ptCount val="1"/>
                      <c:pt idx="0">
                        <c:v>*Ge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698.8</c:v>
                      </c:pt>
                      <c:pt idx="10">
                        <c:v>832.3</c:v>
                      </c:pt>
                      <c:pt idx="11">
                        <c:v>965.8</c:v>
                      </c:pt>
                      <c:pt idx="12">
                        <c:v>999.2</c:v>
                      </c:pt>
                      <c:pt idx="13">
                        <c:v>1033</c:v>
                      </c:pt>
                      <c:pt idx="14">
                        <c:v>1066</c:v>
                      </c:pt>
                      <c:pt idx="15">
                        <c:v>1099</c:v>
                      </c:pt>
                      <c:pt idx="16">
                        <c:v>1233</c:v>
                      </c:pt>
                      <c:pt idx="17">
                        <c:v>1366</c:v>
                      </c:pt>
                      <c:pt idx="18">
                        <c:v>1400</c:v>
                      </c:pt>
                      <c:pt idx="19">
                        <c:v>1433</c:v>
                      </c:pt>
                      <c:pt idx="20">
                        <c:v>1467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SOLIDDIFER!$F$5:$AA$5</c15:sqref>
                        </c15:formulaRef>
                      </c:ext>
                    </c:extLst>
                    <c:numCache>
                      <c:formatCode>0.00E+00</c:formatCode>
                      <c:ptCount val="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2.4355E-24</c:v>
                      </c:pt>
                      <c:pt idx="4">
                        <c:v>9.869100000000001E-16</c:v>
                      </c:pt>
                      <c:pt idx="5">
                        <c:v>1.9321999999999999E-11</c:v>
                      </c:pt>
                      <c:pt idx="6">
                        <c:v>4.5759999999999999E-9</c:v>
                      </c:pt>
                      <c:pt idx="7">
                        <c:v>0.06</c:v>
                      </c:pt>
                      <c:pt idx="8">
                        <c:v>0.06</c:v>
                      </c:pt>
                      <c:pt idx="9">
                        <c:v>0.06</c:v>
                      </c:pt>
                      <c:pt idx="10">
                        <c:v>0.06</c:v>
                      </c:pt>
                      <c:pt idx="11">
                        <c:v>0.06</c:v>
                      </c:pt>
                      <c:pt idx="12">
                        <c:v>0.06</c:v>
                      </c:pt>
                      <c:pt idx="13">
                        <c:v>0.06</c:v>
                      </c:pt>
                      <c:pt idx="14">
                        <c:v>0.06</c:v>
                      </c:pt>
                      <c:pt idx="15">
                        <c:v>0.06</c:v>
                      </c:pt>
                      <c:pt idx="16">
                        <c:v>5.8922000000000001E-6</c:v>
                      </c:pt>
                      <c:pt idx="17">
                        <c:v>1.9743E-8</c:v>
                      </c:pt>
                      <c:pt idx="18">
                        <c:v>1.4553E-8</c:v>
                      </c:pt>
                      <c:pt idx="19">
                        <c:v>8.2159000000000001E-9</c:v>
                      </c:pt>
                      <c:pt idx="20">
                        <c:v>7.8679999999999997E-9</c:v>
                      </c:pt>
                      <c:pt idx="21">
                        <c:v>6.0850000000000004E-9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F31-4368-B255-2EDC69BF288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SOLIDDIFER!$E$6</c15:sqref>
                        </c15:formulaRef>
                      </c:ext>
                    </c:extLst>
                    <c:strCache>
                      <c:ptCount val="1"/>
                      <c:pt idx="0">
                        <c:v>*GeSe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698.8</c:v>
                      </c:pt>
                      <c:pt idx="10">
                        <c:v>832.3</c:v>
                      </c:pt>
                      <c:pt idx="11">
                        <c:v>965.8</c:v>
                      </c:pt>
                      <c:pt idx="12">
                        <c:v>999.2</c:v>
                      </c:pt>
                      <c:pt idx="13">
                        <c:v>1033</c:v>
                      </c:pt>
                      <c:pt idx="14">
                        <c:v>1066</c:v>
                      </c:pt>
                      <c:pt idx="15">
                        <c:v>1099</c:v>
                      </c:pt>
                      <c:pt idx="16">
                        <c:v>1233</c:v>
                      </c:pt>
                      <c:pt idx="17">
                        <c:v>1366</c:v>
                      </c:pt>
                      <c:pt idx="18">
                        <c:v>1400</c:v>
                      </c:pt>
                      <c:pt idx="19">
                        <c:v>1433</c:v>
                      </c:pt>
                      <c:pt idx="20">
                        <c:v>1467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SOLIDDIFER!$F$6:$AA$6</c15:sqref>
                        </c15:formulaRef>
                      </c:ext>
                    </c:extLst>
                    <c:numCache>
                      <c:formatCode>0.00E+00</c:formatCode>
                      <c:ptCount val="22"/>
                      <c:pt idx="0">
                        <c:v>0.06</c:v>
                      </c:pt>
                      <c:pt idx="1">
                        <c:v>0.06</c:v>
                      </c:pt>
                      <c:pt idx="2">
                        <c:v>0.12</c:v>
                      </c:pt>
                      <c:pt idx="3">
                        <c:v>0.12</c:v>
                      </c:pt>
                      <c:pt idx="4">
                        <c:v>0.12</c:v>
                      </c:pt>
                      <c:pt idx="5">
                        <c:v>0.12</c:v>
                      </c:pt>
                      <c:pt idx="6">
                        <c:v>0.12</c:v>
                      </c:pt>
                      <c:pt idx="7">
                        <c:v>8.4004999999999997E-9</c:v>
                      </c:pt>
                      <c:pt idx="8">
                        <c:v>8.1328000000000001E-11</c:v>
                      </c:pt>
                      <c:pt idx="9">
                        <c:v>7.2548999999999998E-26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F31-4368-B255-2EDC69BF288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SOLIDDIFER!$E$7</c15:sqref>
                        </c15:formulaRef>
                      </c:ext>
                    </c:extLst>
                    <c:strCache>
                      <c:ptCount val="1"/>
                      <c:pt idx="0">
                        <c:v>*Ga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698.8</c:v>
                      </c:pt>
                      <c:pt idx="10">
                        <c:v>832.3</c:v>
                      </c:pt>
                      <c:pt idx="11">
                        <c:v>965.8</c:v>
                      </c:pt>
                      <c:pt idx="12">
                        <c:v>999.2</c:v>
                      </c:pt>
                      <c:pt idx="13">
                        <c:v>1033</c:v>
                      </c:pt>
                      <c:pt idx="14">
                        <c:v>1066</c:v>
                      </c:pt>
                      <c:pt idx="15">
                        <c:v>1099</c:v>
                      </c:pt>
                      <c:pt idx="16">
                        <c:v>1233</c:v>
                      </c:pt>
                      <c:pt idx="17">
                        <c:v>1366</c:v>
                      </c:pt>
                      <c:pt idx="18">
                        <c:v>1400</c:v>
                      </c:pt>
                      <c:pt idx="19">
                        <c:v>1433</c:v>
                      </c:pt>
                      <c:pt idx="20">
                        <c:v>1467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SOLIDDIFER!$F$7:$AA$7</c15:sqref>
                        </c15:formulaRef>
                      </c:ext>
                    </c:extLst>
                    <c:numCache>
                      <c:formatCode>0.00E+00</c:formatCode>
                      <c:ptCount val="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0.15512999999999999</c:v>
                      </c:pt>
                      <c:pt idx="8">
                        <c:v>0.2</c:v>
                      </c:pt>
                      <c:pt idx="9">
                        <c:v>0.2</c:v>
                      </c:pt>
                      <c:pt idx="10">
                        <c:v>0.2</c:v>
                      </c:pt>
                      <c:pt idx="11">
                        <c:v>0.2</c:v>
                      </c:pt>
                      <c:pt idx="12">
                        <c:v>0.2</c:v>
                      </c:pt>
                      <c:pt idx="13">
                        <c:v>0.2</c:v>
                      </c:pt>
                      <c:pt idx="14">
                        <c:v>0.2</c:v>
                      </c:pt>
                      <c:pt idx="15">
                        <c:v>0.2</c:v>
                      </c:pt>
                      <c:pt idx="16">
                        <c:v>0.2</c:v>
                      </c:pt>
                      <c:pt idx="17">
                        <c:v>0.2</c:v>
                      </c:pt>
                      <c:pt idx="18">
                        <c:v>0.2</c:v>
                      </c:pt>
                      <c:pt idx="19">
                        <c:v>0.2</c:v>
                      </c:pt>
                      <c:pt idx="20">
                        <c:v>0.2</c:v>
                      </c:pt>
                      <c:pt idx="21">
                        <c:v>0.2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F31-4368-B255-2EDC69BF288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SOLIDDIFER!$E$8</c15:sqref>
                        </c15:formulaRef>
                      </c:ext>
                    </c:extLst>
                    <c:strCache>
                      <c:ptCount val="1"/>
                      <c:pt idx="0">
                        <c:v>*Ge[c]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698.8</c:v>
                      </c:pt>
                      <c:pt idx="10">
                        <c:v>832.3</c:v>
                      </c:pt>
                      <c:pt idx="11">
                        <c:v>965.8</c:v>
                      </c:pt>
                      <c:pt idx="12">
                        <c:v>999.2</c:v>
                      </c:pt>
                      <c:pt idx="13">
                        <c:v>1033</c:v>
                      </c:pt>
                      <c:pt idx="14">
                        <c:v>1066</c:v>
                      </c:pt>
                      <c:pt idx="15">
                        <c:v>1099</c:v>
                      </c:pt>
                      <c:pt idx="16">
                        <c:v>1233</c:v>
                      </c:pt>
                      <c:pt idx="17">
                        <c:v>1366</c:v>
                      </c:pt>
                      <c:pt idx="18">
                        <c:v>1400</c:v>
                      </c:pt>
                      <c:pt idx="19">
                        <c:v>1433</c:v>
                      </c:pt>
                      <c:pt idx="20">
                        <c:v>1467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SOLIDDIFER!$F$8:$AA$8</c15:sqref>
                        </c15:formulaRef>
                      </c:ext>
                    </c:extLst>
                    <c:numCache>
                      <c:formatCode>0.00E+00</c:formatCode>
                      <c:ptCount val="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2.4355E-24</c:v>
                      </c:pt>
                      <c:pt idx="4">
                        <c:v>9.869100000000001E-16</c:v>
                      </c:pt>
                      <c:pt idx="5">
                        <c:v>1.9321999999999999E-11</c:v>
                      </c:pt>
                      <c:pt idx="6">
                        <c:v>4.5759999999999999E-9</c:v>
                      </c:pt>
                      <c:pt idx="7">
                        <c:v>0.06</c:v>
                      </c:pt>
                      <c:pt idx="8">
                        <c:v>0.06</c:v>
                      </c:pt>
                      <c:pt idx="9">
                        <c:v>0.06</c:v>
                      </c:pt>
                      <c:pt idx="10">
                        <c:v>0.06</c:v>
                      </c:pt>
                      <c:pt idx="11">
                        <c:v>0.06</c:v>
                      </c:pt>
                      <c:pt idx="12">
                        <c:v>0.06</c:v>
                      </c:pt>
                      <c:pt idx="13">
                        <c:v>0.06</c:v>
                      </c:pt>
                      <c:pt idx="14">
                        <c:v>0.06</c:v>
                      </c:pt>
                      <c:pt idx="15">
                        <c:v>0.06</c:v>
                      </c:pt>
                      <c:pt idx="16">
                        <c:v>5.8922000000000001E-6</c:v>
                      </c:pt>
                      <c:pt idx="17">
                        <c:v>1.9743E-8</c:v>
                      </c:pt>
                      <c:pt idx="18">
                        <c:v>1.4553E-8</c:v>
                      </c:pt>
                      <c:pt idx="19">
                        <c:v>8.2159000000000001E-9</c:v>
                      </c:pt>
                      <c:pt idx="20">
                        <c:v>7.8679999999999997E-9</c:v>
                      </c:pt>
                      <c:pt idx="21">
                        <c:v>6.0850000000000004E-9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F31-4368-B255-2EDC69BF288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SOLIDDIFER!$E$9</c15:sqref>
                        </c15:formulaRef>
                      </c:ext>
                    </c:extLst>
                    <c:strCache>
                      <c:ptCount val="1"/>
                      <c:pt idx="0">
                        <c:v>*Se[m]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698.8</c:v>
                      </c:pt>
                      <c:pt idx="10">
                        <c:v>832.3</c:v>
                      </c:pt>
                      <c:pt idx="11">
                        <c:v>965.8</c:v>
                      </c:pt>
                      <c:pt idx="12">
                        <c:v>999.2</c:v>
                      </c:pt>
                      <c:pt idx="13">
                        <c:v>1033</c:v>
                      </c:pt>
                      <c:pt idx="14">
                        <c:v>1066</c:v>
                      </c:pt>
                      <c:pt idx="15">
                        <c:v>1099</c:v>
                      </c:pt>
                      <c:pt idx="16">
                        <c:v>1233</c:v>
                      </c:pt>
                      <c:pt idx="17">
                        <c:v>1366</c:v>
                      </c:pt>
                      <c:pt idx="18">
                        <c:v>1400</c:v>
                      </c:pt>
                      <c:pt idx="19">
                        <c:v>1433</c:v>
                      </c:pt>
                      <c:pt idx="20">
                        <c:v>1467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SOLIDDIFER!$F$9:$AA$9</c15:sqref>
                        </c15:formulaRef>
                      </c:ext>
                    </c:extLst>
                    <c:numCache>
                      <c:formatCode>0.00E+00</c:formatCode>
                      <c:ptCount val="22"/>
                      <c:pt idx="0">
                        <c:v>8.7129E-15</c:v>
                      </c:pt>
                      <c:pt idx="1">
                        <c:v>9.8545999999999994E-9</c:v>
                      </c:pt>
                      <c:pt idx="2">
                        <c:v>0.06</c:v>
                      </c:pt>
                      <c:pt idx="3">
                        <c:v>0.06</c:v>
                      </c:pt>
                      <c:pt idx="4">
                        <c:v>0.06</c:v>
                      </c:pt>
                      <c:pt idx="5">
                        <c:v>0.06</c:v>
                      </c:pt>
                      <c:pt idx="6">
                        <c:v>0.06</c:v>
                      </c:pt>
                      <c:pt idx="7">
                        <c:v>0.41270000000000001</c:v>
                      </c:pt>
                      <c:pt idx="8">
                        <c:v>0.47999000000000003</c:v>
                      </c:pt>
                      <c:pt idx="9">
                        <c:v>0.48</c:v>
                      </c:pt>
                      <c:pt idx="10">
                        <c:v>0.48</c:v>
                      </c:pt>
                      <c:pt idx="11">
                        <c:v>0.48</c:v>
                      </c:pt>
                      <c:pt idx="12">
                        <c:v>0.48</c:v>
                      </c:pt>
                      <c:pt idx="13">
                        <c:v>0.48</c:v>
                      </c:pt>
                      <c:pt idx="14">
                        <c:v>0.48</c:v>
                      </c:pt>
                      <c:pt idx="15">
                        <c:v>0.48</c:v>
                      </c:pt>
                      <c:pt idx="16">
                        <c:v>0.48</c:v>
                      </c:pt>
                      <c:pt idx="17">
                        <c:v>0.48</c:v>
                      </c:pt>
                      <c:pt idx="18">
                        <c:v>0.48</c:v>
                      </c:pt>
                      <c:pt idx="19">
                        <c:v>0.48</c:v>
                      </c:pt>
                      <c:pt idx="20">
                        <c:v>0.48</c:v>
                      </c:pt>
                      <c:pt idx="21">
                        <c:v>0.48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EB6-45C2-9E92-DC4250B3EF3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SOLIDDIFER!$E$10</c15:sqref>
                        </c15:formulaRef>
                      </c:ext>
                    </c:extLst>
                    <c:strCache>
                      <c:ptCount val="1"/>
                      <c:pt idx="0">
                        <c:v>*GeSe2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698.8</c:v>
                      </c:pt>
                      <c:pt idx="10">
                        <c:v>832.3</c:v>
                      </c:pt>
                      <c:pt idx="11">
                        <c:v>965.8</c:v>
                      </c:pt>
                      <c:pt idx="12">
                        <c:v>999.2</c:v>
                      </c:pt>
                      <c:pt idx="13">
                        <c:v>1033</c:v>
                      </c:pt>
                      <c:pt idx="14">
                        <c:v>1066</c:v>
                      </c:pt>
                      <c:pt idx="15">
                        <c:v>1099</c:v>
                      </c:pt>
                      <c:pt idx="16">
                        <c:v>1233</c:v>
                      </c:pt>
                      <c:pt idx="17">
                        <c:v>1366</c:v>
                      </c:pt>
                      <c:pt idx="18">
                        <c:v>1400</c:v>
                      </c:pt>
                      <c:pt idx="19">
                        <c:v>1433</c:v>
                      </c:pt>
                      <c:pt idx="20">
                        <c:v>1467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SOLIDDIFER!$F$10:$AA$10</c15:sqref>
                        </c15:formulaRef>
                      </c:ext>
                    </c:extLst>
                    <c:numCache>
                      <c:formatCode>0.00E+00</c:formatCode>
                      <c:ptCount val="22"/>
                      <c:pt idx="0">
                        <c:v>0.06</c:v>
                      </c:pt>
                      <c:pt idx="1">
                        <c:v>0.06</c:v>
                      </c:pt>
                      <c:pt idx="2">
                        <c:v>3.7176000000000002E-10</c:v>
                      </c:pt>
                      <c:pt idx="3">
                        <c:v>3.6682999999999996E-12</c:v>
                      </c:pt>
                      <c:pt idx="4">
                        <c:v>2.1788000000000001E-17</c:v>
                      </c:pt>
                      <c:pt idx="5">
                        <c:v>1.974E-29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768-490C-8D6D-76CC3C874F00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SOLIDDIFER!$E$12</c15:sqref>
                        </c15:formulaRef>
                      </c:ext>
                    </c:extLst>
                    <c:strCache>
                      <c:ptCount val="1"/>
                      <c:pt idx="0">
                        <c:v>Ge2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698.8</c:v>
                      </c:pt>
                      <c:pt idx="10">
                        <c:v>832.3</c:v>
                      </c:pt>
                      <c:pt idx="11">
                        <c:v>965.8</c:v>
                      </c:pt>
                      <c:pt idx="12">
                        <c:v>999.2</c:v>
                      </c:pt>
                      <c:pt idx="13">
                        <c:v>1033</c:v>
                      </c:pt>
                      <c:pt idx="14">
                        <c:v>1066</c:v>
                      </c:pt>
                      <c:pt idx="15">
                        <c:v>1099</c:v>
                      </c:pt>
                      <c:pt idx="16">
                        <c:v>1233</c:v>
                      </c:pt>
                      <c:pt idx="17">
                        <c:v>1366</c:v>
                      </c:pt>
                      <c:pt idx="18">
                        <c:v>1400</c:v>
                      </c:pt>
                      <c:pt idx="19">
                        <c:v>1433</c:v>
                      </c:pt>
                      <c:pt idx="20">
                        <c:v>1467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SOLIDDIFER!$F$12:$AA$12</c15:sqref>
                        </c15:formulaRef>
                      </c:ext>
                    </c:extLst>
                    <c:numCache>
                      <c:formatCode>0.00E+00</c:formatCode>
                      <c:ptCount val="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4.1590999999999998E-36</c:v>
                      </c:pt>
                      <c:pt idx="9">
                        <c:v>1.3659000000000001E-27</c:v>
                      </c:pt>
                      <c:pt idx="10">
                        <c:v>8.0203000000000004E-22</c:v>
                      </c:pt>
                      <c:pt idx="11">
                        <c:v>1.1604999999999999E-17</c:v>
                      </c:pt>
                      <c:pt idx="12">
                        <c:v>8.4930999999999999E-17</c:v>
                      </c:pt>
                      <c:pt idx="13">
                        <c:v>5.4554999999999996E-16</c:v>
                      </c:pt>
                      <c:pt idx="14">
                        <c:v>3.1137999999999998E-15</c:v>
                      </c:pt>
                      <c:pt idx="15">
                        <c:v>1.5962999999999998E-14</c:v>
                      </c:pt>
                      <c:pt idx="16">
                        <c:v>3.9470999999999996E-12</c:v>
                      </c:pt>
                      <c:pt idx="17">
                        <c:v>1.7847999999999999E-10</c:v>
                      </c:pt>
                      <c:pt idx="18">
                        <c:v>4.1200000000000002E-10</c:v>
                      </c:pt>
                      <c:pt idx="19">
                        <c:v>9.1374999999999997E-10</c:v>
                      </c:pt>
                      <c:pt idx="20">
                        <c:v>1.9525E-9</c:v>
                      </c:pt>
                      <c:pt idx="21">
                        <c:v>4.0296000000000002E-9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768-490C-8D6D-76CC3C874F00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SOLIDDIFER!$E$15</c15:sqref>
                        </c15:formulaRef>
                      </c:ext>
                    </c:extLst>
                    <c:strCache>
                      <c:ptCount val="1"/>
                      <c:pt idx="0">
                        <c:v>(l)Ge[l]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698.8</c:v>
                      </c:pt>
                      <c:pt idx="10">
                        <c:v>832.3</c:v>
                      </c:pt>
                      <c:pt idx="11">
                        <c:v>965.8</c:v>
                      </c:pt>
                      <c:pt idx="12">
                        <c:v>999.2</c:v>
                      </c:pt>
                      <c:pt idx="13">
                        <c:v>1033</c:v>
                      </c:pt>
                      <c:pt idx="14">
                        <c:v>1066</c:v>
                      </c:pt>
                      <c:pt idx="15">
                        <c:v>1099</c:v>
                      </c:pt>
                      <c:pt idx="16">
                        <c:v>1233</c:v>
                      </c:pt>
                      <c:pt idx="17">
                        <c:v>1366</c:v>
                      </c:pt>
                      <c:pt idx="18">
                        <c:v>1400</c:v>
                      </c:pt>
                      <c:pt idx="19">
                        <c:v>1433</c:v>
                      </c:pt>
                      <c:pt idx="20">
                        <c:v>1467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SOLIDDIFER!$F$15:$AA$15</c15:sqref>
                        </c15:formulaRef>
                      </c:ext>
                    </c:extLst>
                    <c:numCache>
                      <c:formatCode>0.00E+00</c:formatCode>
                      <c:ptCount val="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2.0058000000000001E-22</c:v>
                      </c:pt>
                      <c:pt idx="9">
                        <c:v>7.6130999999999995E-12</c:v>
                      </c:pt>
                      <c:pt idx="10">
                        <c:v>5.2134000000000001E-11</c:v>
                      </c:pt>
                      <c:pt idx="11">
                        <c:v>1.4366E-9</c:v>
                      </c:pt>
                      <c:pt idx="12">
                        <c:v>2.4853000000000001E-9</c:v>
                      </c:pt>
                      <c:pt idx="13">
                        <c:v>4.4833E-9</c:v>
                      </c:pt>
                      <c:pt idx="14">
                        <c:v>1.1865000000000001E-8</c:v>
                      </c:pt>
                      <c:pt idx="15">
                        <c:v>2.9401E-8</c:v>
                      </c:pt>
                      <c:pt idx="16">
                        <c:v>5.9993999999999999E-2</c:v>
                      </c:pt>
                      <c:pt idx="17">
                        <c:v>0.06</c:v>
                      </c:pt>
                      <c:pt idx="18">
                        <c:v>0.06</c:v>
                      </c:pt>
                      <c:pt idx="19">
                        <c:v>0.06</c:v>
                      </c:pt>
                      <c:pt idx="20">
                        <c:v>0.06</c:v>
                      </c:pt>
                      <c:pt idx="21">
                        <c:v>0.06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68-490C-8D6D-76CC3C874F00}"/>
                  </c:ext>
                </c:extLst>
              </c15:ser>
            </c15:filteredScatterSeries>
          </c:ext>
        </c:extLst>
      </c:scatterChart>
      <c:valAx>
        <c:axId val="393212208"/>
        <c:scaling>
          <c:orientation val="minMax"/>
          <c:max val="15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/>
                  <a:t>T</a:t>
                </a:r>
                <a:r>
                  <a:rPr lang="ru-RU" sz="1800" b="0"/>
                  <a:t>, К</a:t>
                </a:r>
              </a:p>
            </c:rich>
          </c:tx>
          <c:layout>
            <c:manualLayout>
              <c:xMode val="edge"/>
              <c:yMode val="edge"/>
              <c:x val="0.49814187866482268"/>
              <c:y val="0.92575399308460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218480"/>
        <c:crosses val="autoZero"/>
        <c:crossBetween val="midCat"/>
      </c:valAx>
      <c:valAx>
        <c:axId val="393218480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Концентрация, моль/(моль*атом)</a:t>
                </a:r>
                <a:endParaRPr lang="ru-RU" b="0">
                  <a:effectLst/>
                </a:endParaRPr>
              </a:p>
            </c:rich>
          </c:tx>
          <c:layout>
            <c:manualLayout>
              <c:xMode val="edge"/>
              <c:yMode val="edge"/>
              <c:x val="1.6302688053023765E-2"/>
              <c:y val="0.207410675898498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212208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68752435311094"/>
          <c:y val="4.7082474557637782E-2"/>
          <c:w val="0.81640958388220752"/>
          <c:h val="0.792703800403113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SOLIDDIFER!$E$116</c:f>
              <c:strCache>
                <c:ptCount val="1"/>
                <c:pt idx="0">
                  <c:v>Расвор: 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SOLIDDIFER!$F$115:$AJ$115</c:f>
              <c:numCache>
                <c:formatCode>General</c:formatCode>
                <c:ptCount val="31"/>
                <c:pt idx="0">
                  <c:v>298.2</c:v>
                </c:pt>
                <c:pt idx="1">
                  <c:v>331.5</c:v>
                </c:pt>
                <c:pt idx="2">
                  <c:v>364.9</c:v>
                </c:pt>
                <c:pt idx="3">
                  <c:v>398.3</c:v>
                </c:pt>
                <c:pt idx="4">
                  <c:v>431.7</c:v>
                </c:pt>
                <c:pt idx="5">
                  <c:v>465.1</c:v>
                </c:pt>
                <c:pt idx="6">
                  <c:v>498.5</c:v>
                </c:pt>
                <c:pt idx="7">
                  <c:v>531.79999999999995</c:v>
                </c:pt>
                <c:pt idx="8">
                  <c:v>565.20000000000005</c:v>
                </c:pt>
                <c:pt idx="9">
                  <c:v>698.8</c:v>
                </c:pt>
                <c:pt idx="10">
                  <c:v>832.3</c:v>
                </c:pt>
                <c:pt idx="11">
                  <c:v>965.8</c:v>
                </c:pt>
                <c:pt idx="12">
                  <c:v>999.2</c:v>
                </c:pt>
                <c:pt idx="13">
                  <c:v>1033</c:v>
                </c:pt>
                <c:pt idx="14">
                  <c:v>1066</c:v>
                </c:pt>
                <c:pt idx="15">
                  <c:v>1099</c:v>
                </c:pt>
                <c:pt idx="16">
                  <c:v>1233</c:v>
                </c:pt>
                <c:pt idx="17">
                  <c:v>1366</c:v>
                </c:pt>
                <c:pt idx="18">
                  <c:v>1400</c:v>
                </c:pt>
                <c:pt idx="19">
                  <c:v>1433</c:v>
                </c:pt>
                <c:pt idx="20">
                  <c:v>1467</c:v>
                </c:pt>
                <c:pt idx="21">
                  <c:v>1500</c:v>
                </c:pt>
              </c:numCache>
            </c:numRef>
          </c:xVal>
          <c:yVal>
            <c:numRef>
              <c:f>SOLIDDIFER!$F$116:$AJ$116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-3.3171549083295307E-20</c:v>
                </c:pt>
                <c:pt idx="9">
                  <c:v>-1.6782898676740513E-9</c:v>
                </c:pt>
                <c:pt idx="10">
                  <c:v>-1.4650493200802501E-8</c:v>
                </c:pt>
                <c:pt idx="11">
                  <c:v>-4.9749452873133752E-7</c:v>
                </c:pt>
                <c:pt idx="12">
                  <c:v>-9.028117463570371E-7</c:v>
                </c:pt>
                <c:pt idx="13">
                  <c:v>-1.7064805660882326E-6</c:v>
                </c:pt>
                <c:pt idx="14">
                  <c:v>-4.7226745938303771E-6</c:v>
                </c:pt>
                <c:pt idx="15">
                  <c:v>-1.2219353177076327E-5</c:v>
                </c:pt>
                <c:pt idx="16">
                  <c:v>-29.660554737641025</c:v>
                </c:pt>
                <c:pt idx="17">
                  <c:v>-36.276196758000005</c:v>
                </c:pt>
                <c:pt idx="18">
                  <c:v>-37.976478750000005</c:v>
                </c:pt>
                <c:pt idx="19">
                  <c:v>-39.663964726500012</c:v>
                </c:pt>
                <c:pt idx="20">
                  <c:v>-41.391780185250006</c:v>
                </c:pt>
                <c:pt idx="21">
                  <c:v>-43.096132125000004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B0-429A-AC13-9841C125A1B2}"/>
            </c:ext>
          </c:extLst>
        </c:ser>
        <c:ser>
          <c:idx val="3"/>
          <c:order val="3"/>
          <c:tx>
            <c:v>Энергия Гиббса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SOLIDDIFER!$F$37:$AJ$37</c:f>
              <c:numCache>
                <c:formatCode>General</c:formatCode>
                <c:ptCount val="31"/>
                <c:pt idx="0">
                  <c:v>298.2</c:v>
                </c:pt>
                <c:pt idx="1">
                  <c:v>331.5</c:v>
                </c:pt>
                <c:pt idx="2">
                  <c:v>364.9</c:v>
                </c:pt>
                <c:pt idx="3">
                  <c:v>398.3</c:v>
                </c:pt>
                <c:pt idx="4">
                  <c:v>431.7</c:v>
                </c:pt>
                <c:pt idx="5">
                  <c:v>465.1</c:v>
                </c:pt>
                <c:pt idx="6">
                  <c:v>498.5</c:v>
                </c:pt>
                <c:pt idx="7">
                  <c:v>531.79999999999995</c:v>
                </c:pt>
                <c:pt idx="8">
                  <c:v>565.20000000000005</c:v>
                </c:pt>
                <c:pt idx="9">
                  <c:v>698.8</c:v>
                </c:pt>
                <c:pt idx="10">
                  <c:v>832.3</c:v>
                </c:pt>
                <c:pt idx="11">
                  <c:v>965.8</c:v>
                </c:pt>
                <c:pt idx="12">
                  <c:v>999.2</c:v>
                </c:pt>
                <c:pt idx="13">
                  <c:v>1033</c:v>
                </c:pt>
                <c:pt idx="14">
                  <c:v>1066</c:v>
                </c:pt>
                <c:pt idx="15">
                  <c:v>1099</c:v>
                </c:pt>
                <c:pt idx="16">
                  <c:v>1233</c:v>
                </c:pt>
                <c:pt idx="17">
                  <c:v>1366</c:v>
                </c:pt>
                <c:pt idx="18">
                  <c:v>1400</c:v>
                </c:pt>
                <c:pt idx="19">
                  <c:v>1433</c:v>
                </c:pt>
                <c:pt idx="20">
                  <c:v>1467</c:v>
                </c:pt>
                <c:pt idx="21">
                  <c:v>1500</c:v>
                </c:pt>
              </c:numCache>
            </c:numRef>
          </c:xVal>
          <c:yVal>
            <c:numRef>
              <c:f>SOLIDDIFER!$F$38:$AJ$38</c:f>
              <c:numCache>
                <c:formatCode>0</c:formatCode>
                <c:ptCount val="31"/>
                <c:pt idx="0">
                  <c:v>-507.18277058400002</c:v>
                </c:pt>
                <c:pt idx="1">
                  <c:v>-515.74157553750013</c:v>
                </c:pt>
                <c:pt idx="2">
                  <c:v>-527.03948719900006</c:v>
                </c:pt>
                <c:pt idx="3">
                  <c:v>-539.76833539650011</c:v>
                </c:pt>
                <c:pt idx="4">
                  <c:v>-553.02973591065006</c:v>
                </c:pt>
                <c:pt idx="5">
                  <c:v>-566.80991909800002</c:v>
                </c:pt>
                <c:pt idx="6">
                  <c:v>-581.27475452200008</c:v>
                </c:pt>
                <c:pt idx="7">
                  <c:v>-603.69244633409994</c:v>
                </c:pt>
                <c:pt idx="8">
                  <c:v>-661.91830615620017</c:v>
                </c:pt>
                <c:pt idx="9">
                  <c:v>-914.28682361179995</c:v>
                </c:pt>
                <c:pt idx="10">
                  <c:v>-1193.1713959875501</c:v>
                </c:pt>
                <c:pt idx="11">
                  <c:v>-1492.6833360285</c:v>
                </c:pt>
                <c:pt idx="12">
                  <c:v>-1569.7430316348004</c:v>
                </c:pt>
                <c:pt idx="13">
                  <c:v>-1648.2744951780003</c:v>
                </c:pt>
                <c:pt idx="14">
                  <c:v>-1726.4354235829999</c:v>
                </c:pt>
                <c:pt idx="15">
                  <c:v>-1804.7256535490001</c:v>
                </c:pt>
                <c:pt idx="16">
                  <c:v>-2125.3337906895003</c:v>
                </c:pt>
                <c:pt idx="17">
                  <c:v>-2447.2008650760004</c:v>
                </c:pt>
                <c:pt idx="18">
                  <c:v>-2527.7105455000005</c:v>
                </c:pt>
                <c:pt idx="19">
                  <c:v>-2606.5901016830003</c:v>
                </c:pt>
                <c:pt idx="20">
                  <c:v>-2686.0279017105008</c:v>
                </c:pt>
                <c:pt idx="21">
                  <c:v>-2762.92082175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B0-429A-AC13-9841C125A1B2}"/>
            </c:ext>
          </c:extLst>
        </c:ser>
        <c:ser>
          <c:idx val="4"/>
          <c:order val="4"/>
          <c:tx>
            <c:strRef>
              <c:f>SOLIDDIFER!$E$120</c:f>
              <c:strCache>
                <c:ptCount val="1"/>
                <c:pt idx="0">
                  <c:v>Раствор + газовая без 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SOLIDDIFER!$F$115:$AJ$115</c:f>
              <c:numCache>
                <c:formatCode>General</c:formatCode>
                <c:ptCount val="31"/>
                <c:pt idx="0">
                  <c:v>298.2</c:v>
                </c:pt>
                <c:pt idx="1">
                  <c:v>331.5</c:v>
                </c:pt>
                <c:pt idx="2">
                  <c:v>364.9</c:v>
                </c:pt>
                <c:pt idx="3">
                  <c:v>398.3</c:v>
                </c:pt>
                <c:pt idx="4">
                  <c:v>431.7</c:v>
                </c:pt>
                <c:pt idx="5">
                  <c:v>465.1</c:v>
                </c:pt>
                <c:pt idx="6">
                  <c:v>498.5</c:v>
                </c:pt>
                <c:pt idx="7">
                  <c:v>531.79999999999995</c:v>
                </c:pt>
                <c:pt idx="8">
                  <c:v>565.20000000000005</c:v>
                </c:pt>
                <c:pt idx="9">
                  <c:v>698.8</c:v>
                </c:pt>
                <c:pt idx="10">
                  <c:v>832.3</c:v>
                </c:pt>
                <c:pt idx="11">
                  <c:v>965.8</c:v>
                </c:pt>
                <c:pt idx="12">
                  <c:v>999.2</c:v>
                </c:pt>
                <c:pt idx="13">
                  <c:v>1033</c:v>
                </c:pt>
                <c:pt idx="14">
                  <c:v>1066</c:v>
                </c:pt>
                <c:pt idx="15">
                  <c:v>1099</c:v>
                </c:pt>
                <c:pt idx="16">
                  <c:v>1233</c:v>
                </c:pt>
                <c:pt idx="17">
                  <c:v>1366</c:v>
                </c:pt>
                <c:pt idx="18">
                  <c:v>1400</c:v>
                </c:pt>
                <c:pt idx="19">
                  <c:v>1433</c:v>
                </c:pt>
                <c:pt idx="20">
                  <c:v>1467</c:v>
                </c:pt>
                <c:pt idx="21">
                  <c:v>1500</c:v>
                </c:pt>
              </c:numCache>
            </c:numRef>
          </c:xVal>
          <c:yVal>
            <c:numRef>
              <c:f>SOLIDDIFER!$F$120:$AJ$120</c:f>
              <c:numCache>
                <c:formatCode>0</c:formatCode>
                <c:ptCount val="31"/>
                <c:pt idx="0">
                  <c:v>-387.7136573625001</c:v>
                </c:pt>
                <c:pt idx="1">
                  <c:v>-393.01924374375011</c:v>
                </c:pt>
                <c:pt idx="2">
                  <c:v>-398.83946303124998</c:v>
                </c:pt>
                <c:pt idx="3">
                  <c:v>-404.93388067125011</c:v>
                </c:pt>
                <c:pt idx="4">
                  <c:v>-411.2819390625001</c:v>
                </c:pt>
                <c:pt idx="5">
                  <c:v>-417.86956591375014</c:v>
                </c:pt>
                <c:pt idx="6">
                  <c:v>-424.80523080625011</c:v>
                </c:pt>
                <c:pt idx="7">
                  <c:v>-97.82702426331339</c:v>
                </c:pt>
                <c:pt idx="8">
                  <c:v>-9.7697728422550829E-3</c:v>
                </c:pt>
                <c:pt idx="9">
                  <c:v>-1.6782903890278557E-9</c:v>
                </c:pt>
                <c:pt idx="10">
                  <c:v>-1.4650497946491081E-8</c:v>
                </c:pt>
                <c:pt idx="11">
                  <c:v>-4.9750483815399808E-7</c:v>
                </c:pt>
                <c:pt idx="12">
                  <c:v>-9.0286302781587314E-7</c:v>
                </c:pt>
                <c:pt idx="13">
                  <c:v>-1.7067109849655364E-6</c:v>
                </c:pt>
                <c:pt idx="14">
                  <c:v>-4.7236178262223547E-6</c:v>
                </c:pt>
                <c:pt idx="15">
                  <c:v>-1.2222902165830208E-5</c:v>
                </c:pt>
                <c:pt idx="16">
                  <c:v>-29.660555071575246</c:v>
                </c:pt>
                <c:pt idx="17">
                  <c:v>-36.276206917124725</c:v>
                </c:pt>
                <c:pt idx="18">
                  <c:v>-37.976500335197585</c:v>
                </c:pt>
                <c:pt idx="19">
                  <c:v>-39.664009002392234</c:v>
                </c:pt>
                <c:pt idx="20">
                  <c:v>-41.391868194522623</c:v>
                </c:pt>
                <c:pt idx="21">
                  <c:v>-43.096301736436054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16-4703-9D79-8FD2279F9B0E}"/>
            </c:ext>
          </c:extLst>
        </c:ser>
        <c:ser>
          <c:idx val="5"/>
          <c:order val="5"/>
          <c:tx>
            <c:strRef>
              <c:f>SOLIDDIFER!$E$122</c:f>
              <c:strCache>
                <c:ptCount val="1"/>
                <c:pt idx="0">
                  <c:v>Температура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SOLIDDIFER!$F$122:$F$123</c:f>
              <c:numCache>
                <c:formatCode>General</c:formatCode>
                <c:ptCount val="2"/>
                <c:pt idx="0">
                  <c:v>460</c:v>
                </c:pt>
                <c:pt idx="1">
                  <c:v>460</c:v>
                </c:pt>
              </c:numCache>
            </c:numRef>
          </c:xVal>
          <c:yVal>
            <c:numRef>
              <c:f>SOLIDDIFER!$G$122:$G$123</c:f>
              <c:numCache>
                <c:formatCode>General</c:formatCode>
                <c:ptCount val="2"/>
                <c:pt idx="0">
                  <c:v>1000000</c:v>
                </c:pt>
                <c:pt idx="1">
                  <c:v>-10000000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16-4703-9D79-8FD2279F9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879088"/>
        <c:axId val="4828806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SOLIDDIFER!$E$117</c15:sqref>
                        </c15:formulaRef>
                      </c:ext>
                    </c:extLst>
                    <c:strCache>
                      <c:ptCount val="1"/>
                      <c:pt idx="0">
                        <c:v>Газовая без Ar: 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SOLIDDIFER!$F$115:$AJ$115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698.8</c:v>
                      </c:pt>
                      <c:pt idx="10">
                        <c:v>832.3</c:v>
                      </c:pt>
                      <c:pt idx="11">
                        <c:v>965.8</c:v>
                      </c:pt>
                      <c:pt idx="12">
                        <c:v>999.2</c:v>
                      </c:pt>
                      <c:pt idx="13">
                        <c:v>1033</c:v>
                      </c:pt>
                      <c:pt idx="14">
                        <c:v>1066</c:v>
                      </c:pt>
                      <c:pt idx="15">
                        <c:v>1099</c:v>
                      </c:pt>
                      <c:pt idx="16">
                        <c:v>1233</c:v>
                      </c:pt>
                      <c:pt idx="17">
                        <c:v>1366</c:v>
                      </c:pt>
                      <c:pt idx="18">
                        <c:v>1400</c:v>
                      </c:pt>
                      <c:pt idx="19">
                        <c:v>1433</c:v>
                      </c:pt>
                      <c:pt idx="20">
                        <c:v>1467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SOLIDDIFER!$F$117:$AJ$117</c15:sqref>
                        </c15:formulaRef>
                      </c:ext>
                    </c:extLst>
                    <c:numCache>
                      <c:formatCode>#,##0</c:formatCode>
                      <c:ptCount val="31"/>
                      <c:pt idx="0">
                        <c:v>-387.7136573625001</c:v>
                      </c:pt>
                      <c:pt idx="1">
                        <c:v>-393.01924374375011</c:v>
                      </c:pt>
                      <c:pt idx="2">
                        <c:v>-398.83946303124998</c:v>
                      </c:pt>
                      <c:pt idx="3">
                        <c:v>-404.93388067125011</c:v>
                      </c:pt>
                      <c:pt idx="4">
                        <c:v>-411.2819390625001</c:v>
                      </c:pt>
                      <c:pt idx="5">
                        <c:v>-417.86956591375014</c:v>
                      </c:pt>
                      <c:pt idx="6">
                        <c:v>-424.80523080625011</c:v>
                      </c:pt>
                      <c:pt idx="7">
                        <c:v>-97.82702426331339</c:v>
                      </c:pt>
                      <c:pt idx="8">
                        <c:v>-9.7697728422550829E-3</c:v>
                      </c:pt>
                      <c:pt idx="9">
                        <c:v>-5.2135380437530261E-16</c:v>
                      </c:pt>
                      <c:pt idx="10">
                        <c:v>-4.74568858058136E-15</c:v>
                      </c:pt>
                      <c:pt idx="11">
                        <c:v>-1.0309422660575631E-11</c:v>
                      </c:pt>
                      <c:pt idx="12">
                        <c:v>-5.1281458836036665E-11</c:v>
                      </c:pt>
                      <c:pt idx="13">
                        <c:v>-2.3041887730372607E-10</c:v>
                      </c:pt>
                      <c:pt idx="14">
                        <c:v>-9.4323239197797161E-10</c:v>
                      </c:pt>
                      <c:pt idx="15">
                        <c:v>-3.5489887538815944E-9</c:v>
                      </c:pt>
                      <c:pt idx="16">
                        <c:v>-3.3393422119415529E-7</c:v>
                      </c:pt>
                      <c:pt idx="17">
                        <c:v>-1.0159124717946732E-5</c:v>
                      </c:pt>
                      <c:pt idx="18">
                        <c:v>-2.1585197580187506E-5</c:v>
                      </c:pt>
                      <c:pt idx="19">
                        <c:v>-4.4275892225073797E-5</c:v>
                      </c:pt>
                      <c:pt idx="20">
                        <c:v>-8.8009272618887836E-5</c:v>
                      </c:pt>
                      <c:pt idx="21">
                        <c:v>-1.6961143605152999E-4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50B0-429A-AC13-9841C125A1B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SOLIDDIFER!$E$118</c15:sqref>
                        </c15:formulaRef>
                      </c:ext>
                    </c:extLst>
                    <c:strCache>
                      <c:ptCount val="1"/>
                      <c:pt idx="0">
                        <c:v>Газовая: 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SOLIDDIFER!$F$115:$AJ$115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698.8</c:v>
                      </c:pt>
                      <c:pt idx="10">
                        <c:v>832.3</c:v>
                      </c:pt>
                      <c:pt idx="11">
                        <c:v>965.8</c:v>
                      </c:pt>
                      <c:pt idx="12">
                        <c:v>999.2</c:v>
                      </c:pt>
                      <c:pt idx="13">
                        <c:v>1033</c:v>
                      </c:pt>
                      <c:pt idx="14">
                        <c:v>1066</c:v>
                      </c:pt>
                      <c:pt idx="15">
                        <c:v>1099</c:v>
                      </c:pt>
                      <c:pt idx="16">
                        <c:v>1233</c:v>
                      </c:pt>
                      <c:pt idx="17">
                        <c:v>1366</c:v>
                      </c:pt>
                      <c:pt idx="18">
                        <c:v>1400</c:v>
                      </c:pt>
                      <c:pt idx="19">
                        <c:v>1433</c:v>
                      </c:pt>
                      <c:pt idx="20">
                        <c:v>1467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SOLIDDIFER!$F$118:$AJ$118</c15:sqref>
                        </c15:formulaRef>
                      </c:ext>
                    </c:extLst>
                    <c:numCache>
                      <c:formatCode>#,##0</c:formatCode>
                      <c:ptCount val="31"/>
                      <c:pt idx="0">
                        <c:v>-466.31012699250016</c:v>
                      </c:pt>
                      <c:pt idx="1">
                        <c:v>-480.43852033125012</c:v>
                      </c:pt>
                      <c:pt idx="2">
                        <c:v>-495.21829238625003</c:v>
                      </c:pt>
                      <c:pt idx="3">
                        <c:v>-510.41042206875011</c:v>
                      </c:pt>
                      <c:pt idx="4">
                        <c:v>-525.9622993800001</c:v>
                      </c:pt>
                      <c:pt idx="5">
                        <c:v>-541.80928601125026</c:v>
                      </c:pt>
                      <c:pt idx="6">
                        <c:v>-558.1289311812501</c:v>
                      </c:pt>
                      <c:pt idx="7">
                        <c:v>-238.3618350583134</c:v>
                      </c:pt>
                      <c:pt idx="8">
                        <c:v>-149.05765854284232</c:v>
                      </c:pt>
                      <c:pt idx="9">
                        <c:v>-186.99072151000004</c:v>
                      </c:pt>
                      <c:pt idx="10">
                        <c:v>-225.71249818250007</c:v>
                      </c:pt>
                      <c:pt idx="11">
                        <c:v>-265.26242677001039</c:v>
                      </c:pt>
                      <c:pt idx="12">
                        <c:v>-275.26671032005135</c:v>
                      </c:pt>
                      <c:pt idx="13">
                        <c:v>-285.43706215023053</c:v>
                      </c:pt>
                      <c:pt idx="14">
                        <c:v>-295.44190000094335</c:v>
                      </c:pt>
                      <c:pt idx="15">
                        <c:v>-305.34931962854904</c:v>
                      </c:pt>
                      <c:pt idx="16">
                        <c:v>-346.16838768393433</c:v>
                      </c:pt>
                      <c:pt idx="17">
                        <c:v>-387.29440885912487</c:v>
                      </c:pt>
                      <c:pt idx="18">
                        <c:v>-397.90427658519769</c:v>
                      </c:pt>
                      <c:pt idx="19">
                        <c:v>-408.27636087589241</c:v>
                      </c:pt>
                      <c:pt idx="20">
                        <c:v>-418.77650950927284</c:v>
                      </c:pt>
                      <c:pt idx="21">
                        <c:v>-429.23623211143621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B0-429A-AC13-9841C125A1B2}"/>
                  </c:ext>
                </c:extLst>
              </c15:ser>
            </c15:filteredScatterSeries>
          </c:ext>
        </c:extLst>
      </c:scatterChart>
      <c:valAx>
        <c:axId val="482879088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T, K</a:t>
                </a:r>
                <a:endParaRPr lang="ru-RU" sz="1800"/>
              </a:p>
            </c:rich>
          </c:tx>
          <c:layout>
            <c:manualLayout>
              <c:xMode val="edge"/>
              <c:yMode val="edge"/>
              <c:x val="0.53074875447084946"/>
              <c:y val="0.92269329867504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880656"/>
        <c:crosses val="autoZero"/>
        <c:crossBetween val="midCat"/>
      </c:valAx>
      <c:valAx>
        <c:axId val="482880656"/>
        <c:scaling>
          <c:orientation val="minMax"/>
          <c:max val="0"/>
          <c:min val="-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Энергия Гиббса, Дж/(моль*атом)</a:t>
                </a:r>
                <a:endParaRPr lang="ru-R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87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02587674796123"/>
          <c:y val="0.15861398121829673"/>
          <c:w val="0.22836552812246813"/>
          <c:h val="0.26955808808838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29554958666642"/>
          <c:y val="3.5361723953697993E-2"/>
          <c:w val="0.84010309212637069"/>
          <c:h val="0.82467777435757406"/>
        </c:manualLayout>
      </c:layout>
      <c:scatterChart>
        <c:scatterStyle val="smoothMarker"/>
        <c:varyColors val="0"/>
        <c:ser>
          <c:idx val="2"/>
          <c:order val="2"/>
          <c:tx>
            <c:strRef>
              <c:f>SOLIDDIFER!$E$6</c:f>
              <c:strCache>
                <c:ptCount val="1"/>
                <c:pt idx="0">
                  <c:v>*GeSe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SOLIDDIFER!$F$3:$AA$3</c:f>
              <c:numCache>
                <c:formatCode>General</c:formatCode>
                <c:ptCount val="22"/>
                <c:pt idx="0">
                  <c:v>298.2</c:v>
                </c:pt>
                <c:pt idx="1">
                  <c:v>331.5</c:v>
                </c:pt>
                <c:pt idx="2">
                  <c:v>364.9</c:v>
                </c:pt>
                <c:pt idx="3">
                  <c:v>398.3</c:v>
                </c:pt>
                <c:pt idx="4">
                  <c:v>431.7</c:v>
                </c:pt>
                <c:pt idx="5">
                  <c:v>465.1</c:v>
                </c:pt>
                <c:pt idx="6">
                  <c:v>498.5</c:v>
                </c:pt>
                <c:pt idx="7">
                  <c:v>531.79999999999995</c:v>
                </c:pt>
                <c:pt idx="8">
                  <c:v>565.20000000000005</c:v>
                </c:pt>
                <c:pt idx="9">
                  <c:v>698.8</c:v>
                </c:pt>
                <c:pt idx="10">
                  <c:v>832.3</c:v>
                </c:pt>
                <c:pt idx="11">
                  <c:v>965.8</c:v>
                </c:pt>
                <c:pt idx="12">
                  <c:v>999.2</c:v>
                </c:pt>
                <c:pt idx="13">
                  <c:v>1033</c:v>
                </c:pt>
                <c:pt idx="14">
                  <c:v>1066</c:v>
                </c:pt>
                <c:pt idx="15">
                  <c:v>1099</c:v>
                </c:pt>
                <c:pt idx="16">
                  <c:v>1233</c:v>
                </c:pt>
                <c:pt idx="17">
                  <c:v>1366</c:v>
                </c:pt>
                <c:pt idx="18">
                  <c:v>1400</c:v>
                </c:pt>
                <c:pt idx="19">
                  <c:v>1433</c:v>
                </c:pt>
                <c:pt idx="20">
                  <c:v>1467</c:v>
                </c:pt>
                <c:pt idx="21">
                  <c:v>1500</c:v>
                </c:pt>
              </c:numCache>
            </c:numRef>
          </c:xVal>
          <c:yVal>
            <c:numRef>
              <c:f>SOLIDDIFER!$F$6:$AA$6</c:f>
              <c:numCache>
                <c:formatCode>0.00E+00</c:formatCode>
                <c:ptCount val="22"/>
                <c:pt idx="0">
                  <c:v>0.06</c:v>
                </c:pt>
                <c:pt idx="1">
                  <c:v>0.06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8.4004999999999997E-9</c:v>
                </c:pt>
                <c:pt idx="8">
                  <c:v>8.1328000000000001E-11</c:v>
                </c:pt>
                <c:pt idx="9">
                  <c:v>7.2548999999999998E-26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C8-483E-8904-9DB1BFFE345E}"/>
            </c:ext>
          </c:extLst>
        </c:ser>
        <c:ser>
          <c:idx val="3"/>
          <c:order val="3"/>
          <c:tx>
            <c:strRef>
              <c:f>SOLIDDIFER!$E$7</c:f>
              <c:strCache>
                <c:ptCount val="1"/>
                <c:pt idx="0">
                  <c:v>*Ga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SOLIDDIFER!$F$3:$AA$3</c:f>
              <c:numCache>
                <c:formatCode>General</c:formatCode>
                <c:ptCount val="22"/>
                <c:pt idx="0">
                  <c:v>298.2</c:v>
                </c:pt>
                <c:pt idx="1">
                  <c:v>331.5</c:v>
                </c:pt>
                <c:pt idx="2">
                  <c:v>364.9</c:v>
                </c:pt>
                <c:pt idx="3">
                  <c:v>398.3</c:v>
                </c:pt>
                <c:pt idx="4">
                  <c:v>431.7</c:v>
                </c:pt>
                <c:pt idx="5">
                  <c:v>465.1</c:v>
                </c:pt>
                <c:pt idx="6">
                  <c:v>498.5</c:v>
                </c:pt>
                <c:pt idx="7">
                  <c:v>531.79999999999995</c:v>
                </c:pt>
                <c:pt idx="8">
                  <c:v>565.20000000000005</c:v>
                </c:pt>
                <c:pt idx="9">
                  <c:v>698.8</c:v>
                </c:pt>
                <c:pt idx="10">
                  <c:v>832.3</c:v>
                </c:pt>
                <c:pt idx="11">
                  <c:v>965.8</c:v>
                </c:pt>
                <c:pt idx="12">
                  <c:v>999.2</c:v>
                </c:pt>
                <c:pt idx="13">
                  <c:v>1033</c:v>
                </c:pt>
                <c:pt idx="14">
                  <c:v>1066</c:v>
                </c:pt>
                <c:pt idx="15">
                  <c:v>1099</c:v>
                </c:pt>
                <c:pt idx="16">
                  <c:v>1233</c:v>
                </c:pt>
                <c:pt idx="17">
                  <c:v>1366</c:v>
                </c:pt>
                <c:pt idx="18">
                  <c:v>1400</c:v>
                </c:pt>
                <c:pt idx="19">
                  <c:v>1433</c:v>
                </c:pt>
                <c:pt idx="20">
                  <c:v>1467</c:v>
                </c:pt>
                <c:pt idx="21">
                  <c:v>1500</c:v>
                </c:pt>
              </c:numCache>
            </c:numRef>
          </c:xVal>
          <c:yVal>
            <c:numRef>
              <c:f>SOLIDDIFER!$F$7:$AA$7</c:f>
              <c:numCache>
                <c:formatCode>0.00E+00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0.15512999999999999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C8-483E-8904-9DB1BFFE345E}"/>
            </c:ext>
          </c:extLst>
        </c:ser>
        <c:ser>
          <c:idx val="4"/>
          <c:order val="4"/>
          <c:tx>
            <c:strRef>
              <c:f>SOLIDDIFER!$E$8</c:f>
              <c:strCache>
                <c:ptCount val="1"/>
                <c:pt idx="0">
                  <c:v>*Ge[c]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SOLIDDIFER!$F$3:$AA$3</c:f>
              <c:numCache>
                <c:formatCode>General</c:formatCode>
                <c:ptCount val="22"/>
                <c:pt idx="0">
                  <c:v>298.2</c:v>
                </c:pt>
                <c:pt idx="1">
                  <c:v>331.5</c:v>
                </c:pt>
                <c:pt idx="2">
                  <c:v>364.9</c:v>
                </c:pt>
                <c:pt idx="3">
                  <c:v>398.3</c:v>
                </c:pt>
                <c:pt idx="4">
                  <c:v>431.7</c:v>
                </c:pt>
                <c:pt idx="5">
                  <c:v>465.1</c:v>
                </c:pt>
                <c:pt idx="6">
                  <c:v>498.5</c:v>
                </c:pt>
                <c:pt idx="7">
                  <c:v>531.79999999999995</c:v>
                </c:pt>
                <c:pt idx="8">
                  <c:v>565.20000000000005</c:v>
                </c:pt>
                <c:pt idx="9">
                  <c:v>698.8</c:v>
                </c:pt>
                <c:pt idx="10">
                  <c:v>832.3</c:v>
                </c:pt>
                <c:pt idx="11">
                  <c:v>965.8</c:v>
                </c:pt>
                <c:pt idx="12">
                  <c:v>999.2</c:v>
                </c:pt>
                <c:pt idx="13">
                  <c:v>1033</c:v>
                </c:pt>
                <c:pt idx="14">
                  <c:v>1066</c:v>
                </c:pt>
                <c:pt idx="15">
                  <c:v>1099</c:v>
                </c:pt>
                <c:pt idx="16">
                  <c:v>1233</c:v>
                </c:pt>
                <c:pt idx="17">
                  <c:v>1366</c:v>
                </c:pt>
                <c:pt idx="18">
                  <c:v>1400</c:v>
                </c:pt>
                <c:pt idx="19">
                  <c:v>1433</c:v>
                </c:pt>
                <c:pt idx="20">
                  <c:v>1467</c:v>
                </c:pt>
                <c:pt idx="21">
                  <c:v>1500</c:v>
                </c:pt>
              </c:numCache>
            </c:numRef>
          </c:xVal>
          <c:yVal>
            <c:numRef>
              <c:f>SOLIDDIFER!$F$8:$AA$8</c:f>
              <c:numCache>
                <c:formatCode>0.00E+00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2.4355E-24</c:v>
                </c:pt>
                <c:pt idx="4">
                  <c:v>9.869100000000001E-16</c:v>
                </c:pt>
                <c:pt idx="5">
                  <c:v>1.9321999999999999E-11</c:v>
                </c:pt>
                <c:pt idx="6">
                  <c:v>4.5759999999999999E-9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5.8922000000000001E-6</c:v>
                </c:pt>
                <c:pt idx="17">
                  <c:v>1.9743E-8</c:v>
                </c:pt>
                <c:pt idx="18">
                  <c:v>1.4553E-8</c:v>
                </c:pt>
                <c:pt idx="19">
                  <c:v>8.2159000000000001E-9</c:v>
                </c:pt>
                <c:pt idx="20">
                  <c:v>7.8679999999999997E-9</c:v>
                </c:pt>
                <c:pt idx="21">
                  <c:v>6.0850000000000004E-9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C8-483E-8904-9DB1BFFE345E}"/>
            </c:ext>
          </c:extLst>
        </c:ser>
        <c:ser>
          <c:idx val="5"/>
          <c:order val="5"/>
          <c:tx>
            <c:strRef>
              <c:f>SOLIDDIFER!$E$9</c:f>
              <c:strCache>
                <c:ptCount val="1"/>
                <c:pt idx="0">
                  <c:v>*Se[m]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SOLIDDIFER!$F$3:$AA$3</c:f>
              <c:numCache>
                <c:formatCode>General</c:formatCode>
                <c:ptCount val="22"/>
                <c:pt idx="0">
                  <c:v>298.2</c:v>
                </c:pt>
                <c:pt idx="1">
                  <c:v>331.5</c:v>
                </c:pt>
                <c:pt idx="2">
                  <c:v>364.9</c:v>
                </c:pt>
                <c:pt idx="3">
                  <c:v>398.3</c:v>
                </c:pt>
                <c:pt idx="4">
                  <c:v>431.7</c:v>
                </c:pt>
                <c:pt idx="5">
                  <c:v>465.1</c:v>
                </c:pt>
                <c:pt idx="6">
                  <c:v>498.5</c:v>
                </c:pt>
                <c:pt idx="7">
                  <c:v>531.79999999999995</c:v>
                </c:pt>
                <c:pt idx="8">
                  <c:v>565.20000000000005</c:v>
                </c:pt>
                <c:pt idx="9">
                  <c:v>698.8</c:v>
                </c:pt>
                <c:pt idx="10">
                  <c:v>832.3</c:v>
                </c:pt>
                <c:pt idx="11">
                  <c:v>965.8</c:v>
                </c:pt>
                <c:pt idx="12">
                  <c:v>999.2</c:v>
                </c:pt>
                <c:pt idx="13">
                  <c:v>1033</c:v>
                </c:pt>
                <c:pt idx="14">
                  <c:v>1066</c:v>
                </c:pt>
                <c:pt idx="15">
                  <c:v>1099</c:v>
                </c:pt>
                <c:pt idx="16">
                  <c:v>1233</c:v>
                </c:pt>
                <c:pt idx="17">
                  <c:v>1366</c:v>
                </c:pt>
                <c:pt idx="18">
                  <c:v>1400</c:v>
                </c:pt>
                <c:pt idx="19">
                  <c:v>1433</c:v>
                </c:pt>
                <c:pt idx="20">
                  <c:v>1467</c:v>
                </c:pt>
                <c:pt idx="21">
                  <c:v>1500</c:v>
                </c:pt>
              </c:numCache>
            </c:numRef>
          </c:xVal>
          <c:yVal>
            <c:numRef>
              <c:f>SOLIDDIFER!$F$9:$AA$9</c:f>
              <c:numCache>
                <c:formatCode>0.00E+00</c:formatCode>
                <c:ptCount val="22"/>
                <c:pt idx="0">
                  <c:v>8.7129E-15</c:v>
                </c:pt>
                <c:pt idx="1">
                  <c:v>9.8545999999999994E-9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0.41270000000000001</c:v>
                </c:pt>
                <c:pt idx="8">
                  <c:v>0.47999000000000003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0.48</c:v>
                </c:pt>
                <c:pt idx="18">
                  <c:v>0.48</c:v>
                </c:pt>
                <c:pt idx="19">
                  <c:v>0.48</c:v>
                </c:pt>
                <c:pt idx="20">
                  <c:v>0.48</c:v>
                </c:pt>
                <c:pt idx="21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C8-483E-8904-9DB1BFFE345E}"/>
            </c:ext>
          </c:extLst>
        </c:ser>
        <c:ser>
          <c:idx val="6"/>
          <c:order val="6"/>
          <c:tx>
            <c:strRef>
              <c:f>SOLIDDIFER!$E$10</c:f>
              <c:strCache>
                <c:ptCount val="1"/>
                <c:pt idx="0">
                  <c:v>*GeSe2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SOLIDDIFER!$F$3:$AA$3</c:f>
              <c:numCache>
                <c:formatCode>General</c:formatCode>
                <c:ptCount val="22"/>
                <c:pt idx="0">
                  <c:v>298.2</c:v>
                </c:pt>
                <c:pt idx="1">
                  <c:v>331.5</c:v>
                </c:pt>
                <c:pt idx="2">
                  <c:v>364.9</c:v>
                </c:pt>
                <c:pt idx="3">
                  <c:v>398.3</c:v>
                </c:pt>
                <c:pt idx="4">
                  <c:v>431.7</c:v>
                </c:pt>
                <c:pt idx="5">
                  <c:v>465.1</c:v>
                </c:pt>
                <c:pt idx="6">
                  <c:v>498.5</c:v>
                </c:pt>
                <c:pt idx="7">
                  <c:v>531.79999999999995</c:v>
                </c:pt>
                <c:pt idx="8">
                  <c:v>565.20000000000005</c:v>
                </c:pt>
                <c:pt idx="9">
                  <c:v>698.8</c:v>
                </c:pt>
                <c:pt idx="10">
                  <c:v>832.3</c:v>
                </c:pt>
                <c:pt idx="11">
                  <c:v>965.8</c:v>
                </c:pt>
                <c:pt idx="12">
                  <c:v>999.2</c:v>
                </c:pt>
                <c:pt idx="13">
                  <c:v>1033</c:v>
                </c:pt>
                <c:pt idx="14">
                  <c:v>1066</c:v>
                </c:pt>
                <c:pt idx="15">
                  <c:v>1099</c:v>
                </c:pt>
                <c:pt idx="16">
                  <c:v>1233</c:v>
                </c:pt>
                <c:pt idx="17">
                  <c:v>1366</c:v>
                </c:pt>
                <c:pt idx="18">
                  <c:v>1400</c:v>
                </c:pt>
                <c:pt idx="19">
                  <c:v>1433</c:v>
                </c:pt>
                <c:pt idx="20">
                  <c:v>1467</c:v>
                </c:pt>
                <c:pt idx="21">
                  <c:v>1500</c:v>
                </c:pt>
              </c:numCache>
            </c:numRef>
          </c:xVal>
          <c:yVal>
            <c:numRef>
              <c:f>SOLIDDIFER!$F$10:$AA$10</c:f>
              <c:numCache>
                <c:formatCode>0.00E+00</c:formatCode>
                <c:ptCount val="22"/>
                <c:pt idx="0">
                  <c:v>0.06</c:v>
                </c:pt>
                <c:pt idx="1">
                  <c:v>0.06</c:v>
                </c:pt>
                <c:pt idx="2">
                  <c:v>3.7176000000000002E-10</c:v>
                </c:pt>
                <c:pt idx="3">
                  <c:v>3.6682999999999996E-12</c:v>
                </c:pt>
                <c:pt idx="4">
                  <c:v>2.1788000000000001E-17</c:v>
                </c:pt>
                <c:pt idx="5">
                  <c:v>1.974E-29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AC8-483E-8904-9DB1BFFE345E}"/>
            </c:ext>
          </c:extLst>
        </c:ser>
        <c:ser>
          <c:idx val="11"/>
          <c:order val="11"/>
          <c:tx>
            <c:strRef>
              <c:f>SOLIDDIFER!$E$15</c:f>
              <c:strCache>
                <c:ptCount val="1"/>
                <c:pt idx="0">
                  <c:v>(l)Ge[l]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SOLIDDIFER!$F$3:$AA$3</c:f>
              <c:numCache>
                <c:formatCode>General</c:formatCode>
                <c:ptCount val="22"/>
                <c:pt idx="0">
                  <c:v>298.2</c:v>
                </c:pt>
                <c:pt idx="1">
                  <c:v>331.5</c:v>
                </c:pt>
                <c:pt idx="2">
                  <c:v>364.9</c:v>
                </c:pt>
                <c:pt idx="3">
                  <c:v>398.3</c:v>
                </c:pt>
                <c:pt idx="4">
                  <c:v>431.7</c:v>
                </c:pt>
                <c:pt idx="5">
                  <c:v>465.1</c:v>
                </c:pt>
                <c:pt idx="6">
                  <c:v>498.5</c:v>
                </c:pt>
                <c:pt idx="7">
                  <c:v>531.79999999999995</c:v>
                </c:pt>
                <c:pt idx="8">
                  <c:v>565.20000000000005</c:v>
                </c:pt>
                <c:pt idx="9">
                  <c:v>698.8</c:v>
                </c:pt>
                <c:pt idx="10">
                  <c:v>832.3</c:v>
                </c:pt>
                <c:pt idx="11">
                  <c:v>965.8</c:v>
                </c:pt>
                <c:pt idx="12">
                  <c:v>999.2</c:v>
                </c:pt>
                <c:pt idx="13">
                  <c:v>1033</c:v>
                </c:pt>
                <c:pt idx="14">
                  <c:v>1066</c:v>
                </c:pt>
                <c:pt idx="15">
                  <c:v>1099</c:v>
                </c:pt>
                <c:pt idx="16">
                  <c:v>1233</c:v>
                </c:pt>
                <c:pt idx="17">
                  <c:v>1366</c:v>
                </c:pt>
                <c:pt idx="18">
                  <c:v>1400</c:v>
                </c:pt>
                <c:pt idx="19">
                  <c:v>1433</c:v>
                </c:pt>
                <c:pt idx="20">
                  <c:v>1467</c:v>
                </c:pt>
                <c:pt idx="21">
                  <c:v>1500</c:v>
                </c:pt>
              </c:numCache>
            </c:numRef>
          </c:xVal>
          <c:yVal>
            <c:numRef>
              <c:f>SOLIDDIFER!$F$15:$AA$15</c:f>
              <c:numCache>
                <c:formatCode>0.00E+00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2.0058000000000001E-22</c:v>
                </c:pt>
                <c:pt idx="9">
                  <c:v>7.6130999999999995E-12</c:v>
                </c:pt>
                <c:pt idx="10">
                  <c:v>5.2134000000000001E-11</c:v>
                </c:pt>
                <c:pt idx="11">
                  <c:v>1.4366E-9</c:v>
                </c:pt>
                <c:pt idx="12">
                  <c:v>2.4853000000000001E-9</c:v>
                </c:pt>
                <c:pt idx="13">
                  <c:v>4.4833E-9</c:v>
                </c:pt>
                <c:pt idx="14">
                  <c:v>1.1865000000000001E-8</c:v>
                </c:pt>
                <c:pt idx="15">
                  <c:v>2.9401E-8</c:v>
                </c:pt>
                <c:pt idx="16">
                  <c:v>5.9993999999999999E-2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AC8-483E-8904-9DB1BFFE345E}"/>
            </c:ext>
          </c:extLst>
        </c:ser>
        <c:ser>
          <c:idx val="12"/>
          <c:order val="12"/>
          <c:tx>
            <c:v>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SOLIDDIFER!$E$34:$E$35</c:f>
              <c:numCache>
                <c:formatCode>General</c:formatCode>
                <c:ptCount val="2"/>
                <c:pt idx="0">
                  <c:v>460</c:v>
                </c:pt>
                <c:pt idx="1">
                  <c:v>460</c:v>
                </c:pt>
              </c:numCache>
            </c:numRef>
          </c:xVal>
          <c:yVal>
            <c:numRef>
              <c:f>SOLIDDIFER!$F$34:$F$35</c:f>
              <c:numCache>
                <c:formatCode>0.00E+00</c:formatCode>
                <c:ptCount val="2"/>
                <c:pt idx="0">
                  <c:v>-60.99</c:v>
                </c:pt>
                <c:pt idx="1">
                  <c:v>1.48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AC8-483E-8904-9DB1BFFE3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20440"/>
        <c:axId val="3932196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SOLIDDIFER!$E$4</c15:sqref>
                        </c15:formulaRef>
                      </c:ext>
                    </c:extLst>
                    <c:strCache>
                      <c:ptCount val="1"/>
                      <c:pt idx="0">
                        <c:v>*Ge[l]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SOLIDDIFER!$F$3:$AA$3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698.8</c:v>
                      </c:pt>
                      <c:pt idx="10">
                        <c:v>832.3</c:v>
                      </c:pt>
                      <c:pt idx="11">
                        <c:v>965.8</c:v>
                      </c:pt>
                      <c:pt idx="12">
                        <c:v>999.2</c:v>
                      </c:pt>
                      <c:pt idx="13">
                        <c:v>1033</c:v>
                      </c:pt>
                      <c:pt idx="14">
                        <c:v>1066</c:v>
                      </c:pt>
                      <c:pt idx="15">
                        <c:v>1099</c:v>
                      </c:pt>
                      <c:pt idx="16">
                        <c:v>1233</c:v>
                      </c:pt>
                      <c:pt idx="17">
                        <c:v>1366</c:v>
                      </c:pt>
                      <c:pt idx="18">
                        <c:v>1400</c:v>
                      </c:pt>
                      <c:pt idx="19">
                        <c:v>1433</c:v>
                      </c:pt>
                      <c:pt idx="20">
                        <c:v>1467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SOLIDDIFER!$F$4:$AA$4</c15:sqref>
                        </c15:formulaRef>
                      </c:ext>
                    </c:extLst>
                    <c:numCache>
                      <c:formatCode>0.00E+00</c:formatCode>
                      <c:ptCount val="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5.4464E-24</c:v>
                      </c:pt>
                      <c:pt idx="9">
                        <c:v>2.7126E-13</c:v>
                      </c:pt>
                      <c:pt idx="10">
                        <c:v>4.3304999999999999E-11</c:v>
                      </c:pt>
                      <c:pt idx="11">
                        <c:v>1.4366E-9</c:v>
                      </c:pt>
                      <c:pt idx="12">
                        <c:v>2.4853000000000001E-9</c:v>
                      </c:pt>
                      <c:pt idx="13">
                        <c:v>4.4833E-9</c:v>
                      </c:pt>
                      <c:pt idx="14">
                        <c:v>1.1865000000000001E-8</c:v>
                      </c:pt>
                      <c:pt idx="15">
                        <c:v>2.9401E-8</c:v>
                      </c:pt>
                      <c:pt idx="16">
                        <c:v>5.9993999999999999E-2</c:v>
                      </c:pt>
                      <c:pt idx="17">
                        <c:v>0.06</c:v>
                      </c:pt>
                      <c:pt idx="18">
                        <c:v>0.06</c:v>
                      </c:pt>
                      <c:pt idx="19">
                        <c:v>0.06</c:v>
                      </c:pt>
                      <c:pt idx="20">
                        <c:v>0.06</c:v>
                      </c:pt>
                      <c:pt idx="21">
                        <c:v>0.06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6AC8-483E-8904-9DB1BFFE345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SOLIDDIFER!$E$5</c15:sqref>
                        </c15:formulaRef>
                      </c:ext>
                    </c:extLst>
                    <c:strCache>
                      <c:ptCount val="1"/>
                      <c:pt idx="0">
                        <c:v>*Ge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698.8</c:v>
                      </c:pt>
                      <c:pt idx="10">
                        <c:v>832.3</c:v>
                      </c:pt>
                      <c:pt idx="11">
                        <c:v>965.8</c:v>
                      </c:pt>
                      <c:pt idx="12">
                        <c:v>999.2</c:v>
                      </c:pt>
                      <c:pt idx="13">
                        <c:v>1033</c:v>
                      </c:pt>
                      <c:pt idx="14">
                        <c:v>1066</c:v>
                      </c:pt>
                      <c:pt idx="15">
                        <c:v>1099</c:v>
                      </c:pt>
                      <c:pt idx="16">
                        <c:v>1233</c:v>
                      </c:pt>
                      <c:pt idx="17">
                        <c:v>1366</c:v>
                      </c:pt>
                      <c:pt idx="18">
                        <c:v>1400</c:v>
                      </c:pt>
                      <c:pt idx="19">
                        <c:v>1433</c:v>
                      </c:pt>
                      <c:pt idx="20">
                        <c:v>1467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SOLIDDIFER!$F$5:$AA$5</c15:sqref>
                        </c15:formulaRef>
                      </c:ext>
                    </c:extLst>
                    <c:numCache>
                      <c:formatCode>0.00E+00</c:formatCode>
                      <c:ptCount val="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2.4355E-24</c:v>
                      </c:pt>
                      <c:pt idx="4">
                        <c:v>9.869100000000001E-16</c:v>
                      </c:pt>
                      <c:pt idx="5">
                        <c:v>1.9321999999999999E-11</c:v>
                      </c:pt>
                      <c:pt idx="6">
                        <c:v>4.5759999999999999E-9</c:v>
                      </c:pt>
                      <c:pt idx="7">
                        <c:v>0.06</c:v>
                      </c:pt>
                      <c:pt idx="8">
                        <c:v>0.06</c:v>
                      </c:pt>
                      <c:pt idx="9">
                        <c:v>0.06</c:v>
                      </c:pt>
                      <c:pt idx="10">
                        <c:v>0.06</c:v>
                      </c:pt>
                      <c:pt idx="11">
                        <c:v>0.06</c:v>
                      </c:pt>
                      <c:pt idx="12">
                        <c:v>0.06</c:v>
                      </c:pt>
                      <c:pt idx="13">
                        <c:v>0.06</c:v>
                      </c:pt>
                      <c:pt idx="14">
                        <c:v>0.06</c:v>
                      </c:pt>
                      <c:pt idx="15">
                        <c:v>0.06</c:v>
                      </c:pt>
                      <c:pt idx="16">
                        <c:v>5.8922000000000001E-6</c:v>
                      </c:pt>
                      <c:pt idx="17">
                        <c:v>1.9743E-8</c:v>
                      </c:pt>
                      <c:pt idx="18">
                        <c:v>1.4553E-8</c:v>
                      </c:pt>
                      <c:pt idx="19">
                        <c:v>8.2159000000000001E-9</c:v>
                      </c:pt>
                      <c:pt idx="20">
                        <c:v>7.8679999999999997E-9</c:v>
                      </c:pt>
                      <c:pt idx="21">
                        <c:v>6.0850000000000004E-9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AC8-483E-8904-9DB1BFFE345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SOLIDDIFER!$E$11</c15:sqref>
                        </c15:formulaRef>
                      </c:ext>
                    </c:extLst>
                    <c:strCache>
                      <c:ptCount val="1"/>
                      <c:pt idx="0">
                        <c:v>Ga2Se3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698.8</c:v>
                      </c:pt>
                      <c:pt idx="10">
                        <c:v>832.3</c:v>
                      </c:pt>
                      <c:pt idx="11">
                        <c:v>965.8</c:v>
                      </c:pt>
                      <c:pt idx="12">
                        <c:v>999.2</c:v>
                      </c:pt>
                      <c:pt idx="13">
                        <c:v>1033</c:v>
                      </c:pt>
                      <c:pt idx="14">
                        <c:v>1066</c:v>
                      </c:pt>
                      <c:pt idx="15">
                        <c:v>1099</c:v>
                      </c:pt>
                      <c:pt idx="16">
                        <c:v>1233</c:v>
                      </c:pt>
                      <c:pt idx="17">
                        <c:v>1366</c:v>
                      </c:pt>
                      <c:pt idx="18">
                        <c:v>1400</c:v>
                      </c:pt>
                      <c:pt idx="19">
                        <c:v>1433</c:v>
                      </c:pt>
                      <c:pt idx="20">
                        <c:v>1467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SOLIDDIFER!$F$11:$AA$11</c15:sqref>
                        </c15:formulaRef>
                      </c:ext>
                    </c:extLst>
                    <c:numCache>
                      <c:formatCode>0.00E+00</c:formatCode>
                      <c:ptCount val="22"/>
                      <c:pt idx="0">
                        <c:v>0.1</c:v>
                      </c:pt>
                      <c:pt idx="1">
                        <c:v>0.1</c:v>
                      </c:pt>
                      <c:pt idx="2">
                        <c:v>0.1</c:v>
                      </c:pt>
                      <c:pt idx="3">
                        <c:v>0.1</c:v>
                      </c:pt>
                      <c:pt idx="4">
                        <c:v>0.1</c:v>
                      </c:pt>
                      <c:pt idx="5">
                        <c:v>0.1</c:v>
                      </c:pt>
                      <c:pt idx="6">
                        <c:v>0.1</c:v>
                      </c:pt>
                      <c:pt idx="7">
                        <c:v>2.2433000000000002E-2</c:v>
                      </c:pt>
                      <c:pt idx="8">
                        <c:v>2.0362000000000001E-6</c:v>
                      </c:pt>
                      <c:pt idx="9">
                        <c:v>7.7761000000000004E-20</c:v>
                      </c:pt>
                      <c:pt idx="10">
                        <c:v>2.5107E-30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AC8-483E-8904-9DB1BFFE345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SOLIDDIFER!$E$12</c15:sqref>
                        </c15:formulaRef>
                      </c:ext>
                    </c:extLst>
                    <c:strCache>
                      <c:ptCount val="1"/>
                      <c:pt idx="0">
                        <c:v>Ge2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698.8</c:v>
                      </c:pt>
                      <c:pt idx="10">
                        <c:v>832.3</c:v>
                      </c:pt>
                      <c:pt idx="11">
                        <c:v>965.8</c:v>
                      </c:pt>
                      <c:pt idx="12">
                        <c:v>999.2</c:v>
                      </c:pt>
                      <c:pt idx="13">
                        <c:v>1033</c:v>
                      </c:pt>
                      <c:pt idx="14">
                        <c:v>1066</c:v>
                      </c:pt>
                      <c:pt idx="15">
                        <c:v>1099</c:v>
                      </c:pt>
                      <c:pt idx="16">
                        <c:v>1233</c:v>
                      </c:pt>
                      <c:pt idx="17">
                        <c:v>1366</c:v>
                      </c:pt>
                      <c:pt idx="18">
                        <c:v>1400</c:v>
                      </c:pt>
                      <c:pt idx="19">
                        <c:v>1433</c:v>
                      </c:pt>
                      <c:pt idx="20">
                        <c:v>1467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SOLIDDIFER!$F$12:$AA$12</c15:sqref>
                        </c15:formulaRef>
                      </c:ext>
                    </c:extLst>
                    <c:numCache>
                      <c:formatCode>0.00E+00</c:formatCode>
                      <c:ptCount val="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4.1590999999999998E-36</c:v>
                      </c:pt>
                      <c:pt idx="9">
                        <c:v>1.3659000000000001E-27</c:v>
                      </c:pt>
                      <c:pt idx="10">
                        <c:v>8.0203000000000004E-22</c:v>
                      </c:pt>
                      <c:pt idx="11">
                        <c:v>1.1604999999999999E-17</c:v>
                      </c:pt>
                      <c:pt idx="12">
                        <c:v>8.4930999999999999E-17</c:v>
                      </c:pt>
                      <c:pt idx="13">
                        <c:v>5.4554999999999996E-16</c:v>
                      </c:pt>
                      <c:pt idx="14">
                        <c:v>3.1137999999999998E-15</c:v>
                      </c:pt>
                      <c:pt idx="15">
                        <c:v>1.5962999999999998E-14</c:v>
                      </c:pt>
                      <c:pt idx="16">
                        <c:v>3.9470999999999996E-12</c:v>
                      </c:pt>
                      <c:pt idx="17">
                        <c:v>1.7847999999999999E-10</c:v>
                      </c:pt>
                      <c:pt idx="18">
                        <c:v>4.1200000000000002E-10</c:v>
                      </c:pt>
                      <c:pt idx="19">
                        <c:v>9.1374999999999997E-10</c:v>
                      </c:pt>
                      <c:pt idx="20">
                        <c:v>1.9525E-9</c:v>
                      </c:pt>
                      <c:pt idx="21">
                        <c:v>4.0296000000000002E-9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AC8-483E-8904-9DB1BFFE345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SOLIDDIFER!$E$13</c15:sqref>
                        </c15:formulaRef>
                      </c:ext>
                    </c:extLst>
                    <c:strCache>
                      <c:ptCount val="1"/>
                      <c:pt idx="0">
                        <c:v>Ge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698.8</c:v>
                      </c:pt>
                      <c:pt idx="10">
                        <c:v>832.3</c:v>
                      </c:pt>
                      <c:pt idx="11">
                        <c:v>965.8</c:v>
                      </c:pt>
                      <c:pt idx="12">
                        <c:v>999.2</c:v>
                      </c:pt>
                      <c:pt idx="13">
                        <c:v>1033</c:v>
                      </c:pt>
                      <c:pt idx="14">
                        <c:v>1066</c:v>
                      </c:pt>
                      <c:pt idx="15">
                        <c:v>1099</c:v>
                      </c:pt>
                      <c:pt idx="16">
                        <c:v>1233</c:v>
                      </c:pt>
                      <c:pt idx="17">
                        <c:v>1366</c:v>
                      </c:pt>
                      <c:pt idx="18">
                        <c:v>1400</c:v>
                      </c:pt>
                      <c:pt idx="19">
                        <c:v>1433</c:v>
                      </c:pt>
                      <c:pt idx="20">
                        <c:v>1467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SOLIDDIFER!$F$13:$AA$13</c15:sqref>
                        </c15:formulaRef>
                      </c:ext>
                    </c:extLst>
                    <c:numCache>
                      <c:formatCode>0.00E+00</c:formatCode>
                      <c:ptCount val="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2.5350000000000001E-33</c:v>
                      </c:pt>
                      <c:pt idx="7">
                        <c:v>1.0517999999999999E-30</c:v>
                      </c:pt>
                      <c:pt idx="8">
                        <c:v>1.3863000000000001E-28</c:v>
                      </c:pt>
                      <c:pt idx="9">
                        <c:v>5.5174000000000001E-22</c:v>
                      </c:pt>
                      <c:pt idx="10">
                        <c:v>1.6886000000000001E-17</c:v>
                      </c:pt>
                      <c:pt idx="11">
                        <c:v>2.9747000000000003E-14</c:v>
                      </c:pt>
                      <c:pt idx="12">
                        <c:v>1.4100000000000001E-13</c:v>
                      </c:pt>
                      <c:pt idx="13">
                        <c:v>6.0427000000000001E-13</c:v>
                      </c:pt>
                      <c:pt idx="14">
                        <c:v>2.3635000000000002E-12</c:v>
                      </c:pt>
                      <c:pt idx="15">
                        <c:v>8.5073000000000003E-12</c:v>
                      </c:pt>
                      <c:pt idx="16">
                        <c:v>6.6755000000000004E-10</c:v>
                      </c:pt>
                      <c:pt idx="17">
                        <c:v>1.6446E-8</c:v>
                      </c:pt>
                      <c:pt idx="18">
                        <c:v>3.3279000000000003E-8</c:v>
                      </c:pt>
                      <c:pt idx="19">
                        <c:v>6.5148999999999997E-8</c:v>
                      </c:pt>
                      <c:pt idx="20">
                        <c:v>1.2367E-7</c:v>
                      </c:pt>
                      <c:pt idx="21">
                        <c:v>2.2807999999999999E-7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AC8-483E-8904-9DB1BFFE345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SOLIDDIFER!$E$14</c15:sqref>
                        </c15:formulaRef>
                      </c:ext>
                    </c:extLst>
                    <c:strCache>
                      <c:ptCount val="1"/>
                      <c:pt idx="0">
                        <c:v>Ar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698.8</c:v>
                      </c:pt>
                      <c:pt idx="10">
                        <c:v>832.3</c:v>
                      </c:pt>
                      <c:pt idx="11">
                        <c:v>965.8</c:v>
                      </c:pt>
                      <c:pt idx="12">
                        <c:v>999.2</c:v>
                      </c:pt>
                      <c:pt idx="13">
                        <c:v>1033</c:v>
                      </c:pt>
                      <c:pt idx="14">
                        <c:v>1066</c:v>
                      </c:pt>
                      <c:pt idx="15">
                        <c:v>1099</c:v>
                      </c:pt>
                      <c:pt idx="16">
                        <c:v>1233</c:v>
                      </c:pt>
                      <c:pt idx="17">
                        <c:v>1366</c:v>
                      </c:pt>
                      <c:pt idx="18">
                        <c:v>1400</c:v>
                      </c:pt>
                      <c:pt idx="19">
                        <c:v>1433</c:v>
                      </c:pt>
                      <c:pt idx="20">
                        <c:v>1467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SOLIDDIFER!$F$14:$AA$14</c15:sqref>
                        </c15:formulaRef>
                      </c:ext>
                    </c:extLst>
                    <c:numCache>
                      <c:formatCode>0.00E+00</c:formatCode>
                      <c:ptCount val="22"/>
                      <c:pt idx="0">
                        <c:v>0.2</c:v>
                      </c:pt>
                      <c:pt idx="1">
                        <c:v>0.2</c:v>
                      </c:pt>
                      <c:pt idx="2">
                        <c:v>0.2</c:v>
                      </c:pt>
                      <c:pt idx="3">
                        <c:v>0.2</c:v>
                      </c:pt>
                      <c:pt idx="4">
                        <c:v>0.2</c:v>
                      </c:pt>
                      <c:pt idx="5">
                        <c:v>0.2</c:v>
                      </c:pt>
                      <c:pt idx="6">
                        <c:v>0.2</c:v>
                      </c:pt>
                      <c:pt idx="7">
                        <c:v>0.2</c:v>
                      </c:pt>
                      <c:pt idx="8">
                        <c:v>0.2</c:v>
                      </c:pt>
                      <c:pt idx="9">
                        <c:v>0.2</c:v>
                      </c:pt>
                      <c:pt idx="10">
                        <c:v>0.2</c:v>
                      </c:pt>
                      <c:pt idx="11">
                        <c:v>0.2</c:v>
                      </c:pt>
                      <c:pt idx="12">
                        <c:v>0.2</c:v>
                      </c:pt>
                      <c:pt idx="13">
                        <c:v>0.2</c:v>
                      </c:pt>
                      <c:pt idx="14">
                        <c:v>0.2</c:v>
                      </c:pt>
                      <c:pt idx="15">
                        <c:v>0.2</c:v>
                      </c:pt>
                      <c:pt idx="16">
                        <c:v>0.2</c:v>
                      </c:pt>
                      <c:pt idx="17">
                        <c:v>0.2</c:v>
                      </c:pt>
                      <c:pt idx="18">
                        <c:v>0.2</c:v>
                      </c:pt>
                      <c:pt idx="19">
                        <c:v>0.2</c:v>
                      </c:pt>
                      <c:pt idx="20">
                        <c:v>0.2</c:v>
                      </c:pt>
                      <c:pt idx="21">
                        <c:v>0.2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AC8-483E-8904-9DB1BFFE345E}"/>
                  </c:ext>
                </c:extLst>
              </c15:ser>
            </c15:filteredScatterSeries>
          </c:ext>
        </c:extLst>
      </c:scatterChart>
      <c:valAx>
        <c:axId val="393220440"/>
        <c:scaling>
          <c:orientation val="minMax"/>
          <c:max val="15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</a:t>
                </a:r>
                <a:r>
                  <a:rPr lang="ru-RU" sz="1800"/>
                  <a:t>, К</a:t>
                </a:r>
              </a:p>
            </c:rich>
          </c:tx>
          <c:layout>
            <c:manualLayout>
              <c:xMode val="edge"/>
              <c:yMode val="edge"/>
              <c:x val="0.49341080637818513"/>
              <c:y val="0.92990856780077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219656"/>
        <c:crosses val="autoZero"/>
        <c:crossBetween val="midCat"/>
      </c:valAx>
      <c:valAx>
        <c:axId val="393219656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Концентрация, моль/(моль*атом)</a:t>
                </a:r>
                <a:endParaRPr lang="ru-RU">
                  <a:effectLst/>
                </a:endParaRPr>
              </a:p>
            </c:rich>
          </c:tx>
          <c:layout>
            <c:manualLayout>
              <c:xMode val="edge"/>
              <c:yMode val="edge"/>
              <c:x val="1.4202173871958792E-3"/>
              <c:y val="0.19764929323730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220440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29554958666642"/>
          <c:y val="3.5361723953697993E-2"/>
          <c:w val="0.84010309212637069"/>
          <c:h val="0.824677774357574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SOLIDDIFER!$E$4</c:f>
              <c:strCache>
                <c:ptCount val="1"/>
                <c:pt idx="0">
                  <c:v>*Ge[l]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SOLIDDIFER!$F$3:$AA$3</c:f>
              <c:numCache>
                <c:formatCode>General</c:formatCode>
                <c:ptCount val="22"/>
                <c:pt idx="0">
                  <c:v>298.2</c:v>
                </c:pt>
                <c:pt idx="1">
                  <c:v>331.5</c:v>
                </c:pt>
                <c:pt idx="2">
                  <c:v>364.9</c:v>
                </c:pt>
                <c:pt idx="3">
                  <c:v>398.3</c:v>
                </c:pt>
                <c:pt idx="4">
                  <c:v>431.7</c:v>
                </c:pt>
                <c:pt idx="5">
                  <c:v>465.1</c:v>
                </c:pt>
                <c:pt idx="6">
                  <c:v>498.5</c:v>
                </c:pt>
                <c:pt idx="7">
                  <c:v>531.79999999999995</c:v>
                </c:pt>
                <c:pt idx="8">
                  <c:v>565.20000000000005</c:v>
                </c:pt>
                <c:pt idx="9">
                  <c:v>698.8</c:v>
                </c:pt>
                <c:pt idx="10">
                  <c:v>832.3</c:v>
                </c:pt>
                <c:pt idx="11">
                  <c:v>965.8</c:v>
                </c:pt>
                <c:pt idx="12">
                  <c:v>999.2</c:v>
                </c:pt>
                <c:pt idx="13">
                  <c:v>1033</c:v>
                </c:pt>
                <c:pt idx="14">
                  <c:v>1066</c:v>
                </c:pt>
                <c:pt idx="15">
                  <c:v>1099</c:v>
                </c:pt>
                <c:pt idx="16">
                  <c:v>1233</c:v>
                </c:pt>
                <c:pt idx="17">
                  <c:v>1366</c:v>
                </c:pt>
                <c:pt idx="18">
                  <c:v>1400</c:v>
                </c:pt>
                <c:pt idx="19">
                  <c:v>1433</c:v>
                </c:pt>
                <c:pt idx="20">
                  <c:v>1467</c:v>
                </c:pt>
                <c:pt idx="21">
                  <c:v>1500</c:v>
                </c:pt>
              </c:numCache>
            </c:numRef>
          </c:xVal>
          <c:yVal>
            <c:numRef>
              <c:f>SOLIDDIFER!$F$4:$AA$4</c:f>
              <c:numCache>
                <c:formatCode>0.00E+00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5.4464E-24</c:v>
                </c:pt>
                <c:pt idx="9">
                  <c:v>2.7126E-13</c:v>
                </c:pt>
                <c:pt idx="10">
                  <c:v>4.3304999999999999E-11</c:v>
                </c:pt>
                <c:pt idx="11">
                  <c:v>1.4366E-9</c:v>
                </c:pt>
                <c:pt idx="12">
                  <c:v>2.4853000000000001E-9</c:v>
                </c:pt>
                <c:pt idx="13">
                  <c:v>4.4833E-9</c:v>
                </c:pt>
                <c:pt idx="14">
                  <c:v>1.1865000000000001E-8</c:v>
                </c:pt>
                <c:pt idx="15">
                  <c:v>2.9401E-8</c:v>
                </c:pt>
                <c:pt idx="16">
                  <c:v>5.9993999999999999E-2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8A-4667-908C-460F30F537E8}"/>
            </c:ext>
          </c:extLst>
        </c:ser>
        <c:ser>
          <c:idx val="1"/>
          <c:order val="1"/>
          <c:tx>
            <c:strRef>
              <c:f>SOLIDDIFER!$E$5</c:f>
              <c:strCache>
                <c:ptCount val="1"/>
                <c:pt idx="0">
                  <c:v>*Ge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SOLIDDIFER!$F$3:$AA$3</c:f>
              <c:numCache>
                <c:formatCode>General</c:formatCode>
                <c:ptCount val="22"/>
                <c:pt idx="0">
                  <c:v>298.2</c:v>
                </c:pt>
                <c:pt idx="1">
                  <c:v>331.5</c:v>
                </c:pt>
                <c:pt idx="2">
                  <c:v>364.9</c:v>
                </c:pt>
                <c:pt idx="3">
                  <c:v>398.3</c:v>
                </c:pt>
                <c:pt idx="4">
                  <c:v>431.7</c:v>
                </c:pt>
                <c:pt idx="5">
                  <c:v>465.1</c:v>
                </c:pt>
                <c:pt idx="6">
                  <c:v>498.5</c:v>
                </c:pt>
                <c:pt idx="7">
                  <c:v>531.79999999999995</c:v>
                </c:pt>
                <c:pt idx="8">
                  <c:v>565.20000000000005</c:v>
                </c:pt>
                <c:pt idx="9">
                  <c:v>698.8</c:v>
                </c:pt>
                <c:pt idx="10">
                  <c:v>832.3</c:v>
                </c:pt>
                <c:pt idx="11">
                  <c:v>965.8</c:v>
                </c:pt>
                <c:pt idx="12">
                  <c:v>999.2</c:v>
                </c:pt>
                <c:pt idx="13">
                  <c:v>1033</c:v>
                </c:pt>
                <c:pt idx="14">
                  <c:v>1066</c:v>
                </c:pt>
                <c:pt idx="15">
                  <c:v>1099</c:v>
                </c:pt>
                <c:pt idx="16">
                  <c:v>1233</c:v>
                </c:pt>
                <c:pt idx="17">
                  <c:v>1366</c:v>
                </c:pt>
                <c:pt idx="18">
                  <c:v>1400</c:v>
                </c:pt>
                <c:pt idx="19">
                  <c:v>1433</c:v>
                </c:pt>
                <c:pt idx="20">
                  <c:v>1467</c:v>
                </c:pt>
                <c:pt idx="21">
                  <c:v>1500</c:v>
                </c:pt>
              </c:numCache>
            </c:numRef>
          </c:xVal>
          <c:yVal>
            <c:numRef>
              <c:f>SOLIDDIFER!$F$5:$AA$5</c:f>
              <c:numCache>
                <c:formatCode>0.00E+00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2.4355E-24</c:v>
                </c:pt>
                <c:pt idx="4">
                  <c:v>9.869100000000001E-16</c:v>
                </c:pt>
                <c:pt idx="5">
                  <c:v>1.9321999999999999E-11</c:v>
                </c:pt>
                <c:pt idx="6">
                  <c:v>4.5759999999999999E-9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5.8922000000000001E-6</c:v>
                </c:pt>
                <c:pt idx="17">
                  <c:v>1.9743E-8</c:v>
                </c:pt>
                <c:pt idx="18">
                  <c:v>1.4553E-8</c:v>
                </c:pt>
                <c:pt idx="19">
                  <c:v>8.2159000000000001E-9</c:v>
                </c:pt>
                <c:pt idx="20">
                  <c:v>7.8679999999999997E-9</c:v>
                </c:pt>
                <c:pt idx="21">
                  <c:v>6.0850000000000004E-9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8A-4667-908C-460F30F537E8}"/>
            </c:ext>
          </c:extLst>
        </c:ser>
        <c:ser>
          <c:idx val="2"/>
          <c:order val="2"/>
          <c:tx>
            <c:strRef>
              <c:f>SOLIDDIFER!$E$6</c:f>
              <c:strCache>
                <c:ptCount val="1"/>
                <c:pt idx="0">
                  <c:v>*GeSe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SOLIDDIFER!$F$3:$AA$3</c:f>
              <c:numCache>
                <c:formatCode>General</c:formatCode>
                <c:ptCount val="22"/>
                <c:pt idx="0">
                  <c:v>298.2</c:v>
                </c:pt>
                <c:pt idx="1">
                  <c:v>331.5</c:v>
                </c:pt>
                <c:pt idx="2">
                  <c:v>364.9</c:v>
                </c:pt>
                <c:pt idx="3">
                  <c:v>398.3</c:v>
                </c:pt>
                <c:pt idx="4">
                  <c:v>431.7</c:v>
                </c:pt>
                <c:pt idx="5">
                  <c:v>465.1</c:v>
                </c:pt>
                <c:pt idx="6">
                  <c:v>498.5</c:v>
                </c:pt>
                <c:pt idx="7">
                  <c:v>531.79999999999995</c:v>
                </c:pt>
                <c:pt idx="8">
                  <c:v>565.20000000000005</c:v>
                </c:pt>
                <c:pt idx="9">
                  <c:v>698.8</c:v>
                </c:pt>
                <c:pt idx="10">
                  <c:v>832.3</c:v>
                </c:pt>
                <c:pt idx="11">
                  <c:v>965.8</c:v>
                </c:pt>
                <c:pt idx="12">
                  <c:v>999.2</c:v>
                </c:pt>
                <c:pt idx="13">
                  <c:v>1033</c:v>
                </c:pt>
                <c:pt idx="14">
                  <c:v>1066</c:v>
                </c:pt>
                <c:pt idx="15">
                  <c:v>1099</c:v>
                </c:pt>
                <c:pt idx="16">
                  <c:v>1233</c:v>
                </c:pt>
                <c:pt idx="17">
                  <c:v>1366</c:v>
                </c:pt>
                <c:pt idx="18">
                  <c:v>1400</c:v>
                </c:pt>
                <c:pt idx="19">
                  <c:v>1433</c:v>
                </c:pt>
                <c:pt idx="20">
                  <c:v>1467</c:v>
                </c:pt>
                <c:pt idx="21">
                  <c:v>1500</c:v>
                </c:pt>
              </c:numCache>
            </c:numRef>
          </c:xVal>
          <c:yVal>
            <c:numRef>
              <c:f>SOLIDDIFER!$F$6:$AA$6</c:f>
              <c:numCache>
                <c:formatCode>0.00E+00</c:formatCode>
                <c:ptCount val="22"/>
                <c:pt idx="0">
                  <c:v>0.06</c:v>
                </c:pt>
                <c:pt idx="1">
                  <c:v>0.06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8.4004999999999997E-9</c:v>
                </c:pt>
                <c:pt idx="8">
                  <c:v>8.1328000000000001E-11</c:v>
                </c:pt>
                <c:pt idx="9">
                  <c:v>7.2548999999999998E-26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8A-4667-908C-460F30F537E8}"/>
            </c:ext>
          </c:extLst>
        </c:ser>
        <c:ser>
          <c:idx val="3"/>
          <c:order val="3"/>
          <c:tx>
            <c:strRef>
              <c:f>SOLIDDIFER!$E$7</c:f>
              <c:strCache>
                <c:ptCount val="1"/>
                <c:pt idx="0">
                  <c:v>*Ga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SOLIDDIFER!$F$3:$AA$3</c:f>
              <c:numCache>
                <c:formatCode>General</c:formatCode>
                <c:ptCount val="22"/>
                <c:pt idx="0">
                  <c:v>298.2</c:v>
                </c:pt>
                <c:pt idx="1">
                  <c:v>331.5</c:v>
                </c:pt>
                <c:pt idx="2">
                  <c:v>364.9</c:v>
                </c:pt>
                <c:pt idx="3">
                  <c:v>398.3</c:v>
                </c:pt>
                <c:pt idx="4">
                  <c:v>431.7</c:v>
                </c:pt>
                <c:pt idx="5">
                  <c:v>465.1</c:v>
                </c:pt>
                <c:pt idx="6">
                  <c:v>498.5</c:v>
                </c:pt>
                <c:pt idx="7">
                  <c:v>531.79999999999995</c:v>
                </c:pt>
                <c:pt idx="8">
                  <c:v>565.20000000000005</c:v>
                </c:pt>
                <c:pt idx="9">
                  <c:v>698.8</c:v>
                </c:pt>
                <c:pt idx="10">
                  <c:v>832.3</c:v>
                </c:pt>
                <c:pt idx="11">
                  <c:v>965.8</c:v>
                </c:pt>
                <c:pt idx="12">
                  <c:v>999.2</c:v>
                </c:pt>
                <c:pt idx="13">
                  <c:v>1033</c:v>
                </c:pt>
                <c:pt idx="14">
                  <c:v>1066</c:v>
                </c:pt>
                <c:pt idx="15">
                  <c:v>1099</c:v>
                </c:pt>
                <c:pt idx="16">
                  <c:v>1233</c:v>
                </c:pt>
                <c:pt idx="17">
                  <c:v>1366</c:v>
                </c:pt>
                <c:pt idx="18">
                  <c:v>1400</c:v>
                </c:pt>
                <c:pt idx="19">
                  <c:v>1433</c:v>
                </c:pt>
                <c:pt idx="20">
                  <c:v>1467</c:v>
                </c:pt>
                <c:pt idx="21">
                  <c:v>1500</c:v>
                </c:pt>
              </c:numCache>
            </c:numRef>
          </c:xVal>
          <c:yVal>
            <c:numRef>
              <c:f>SOLIDDIFER!$F$7:$AA$7</c:f>
              <c:numCache>
                <c:formatCode>0.00E+00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0.15512999999999999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8A-4667-908C-460F30F537E8}"/>
            </c:ext>
          </c:extLst>
        </c:ser>
        <c:ser>
          <c:idx val="4"/>
          <c:order val="4"/>
          <c:tx>
            <c:strRef>
              <c:f>SOLIDDIFER!$E$8</c:f>
              <c:strCache>
                <c:ptCount val="1"/>
                <c:pt idx="0">
                  <c:v>*Ge[c]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SOLIDDIFER!$F$3:$AA$3</c:f>
              <c:numCache>
                <c:formatCode>General</c:formatCode>
                <c:ptCount val="22"/>
                <c:pt idx="0">
                  <c:v>298.2</c:v>
                </c:pt>
                <c:pt idx="1">
                  <c:v>331.5</c:v>
                </c:pt>
                <c:pt idx="2">
                  <c:v>364.9</c:v>
                </c:pt>
                <c:pt idx="3">
                  <c:v>398.3</c:v>
                </c:pt>
                <c:pt idx="4">
                  <c:v>431.7</c:v>
                </c:pt>
                <c:pt idx="5">
                  <c:v>465.1</c:v>
                </c:pt>
                <c:pt idx="6">
                  <c:v>498.5</c:v>
                </c:pt>
                <c:pt idx="7">
                  <c:v>531.79999999999995</c:v>
                </c:pt>
                <c:pt idx="8">
                  <c:v>565.20000000000005</c:v>
                </c:pt>
                <c:pt idx="9">
                  <c:v>698.8</c:v>
                </c:pt>
                <c:pt idx="10">
                  <c:v>832.3</c:v>
                </c:pt>
                <c:pt idx="11">
                  <c:v>965.8</c:v>
                </c:pt>
                <c:pt idx="12">
                  <c:v>999.2</c:v>
                </c:pt>
                <c:pt idx="13">
                  <c:v>1033</c:v>
                </c:pt>
                <c:pt idx="14">
                  <c:v>1066</c:v>
                </c:pt>
                <c:pt idx="15">
                  <c:v>1099</c:v>
                </c:pt>
                <c:pt idx="16">
                  <c:v>1233</c:v>
                </c:pt>
                <c:pt idx="17">
                  <c:v>1366</c:v>
                </c:pt>
                <c:pt idx="18">
                  <c:v>1400</c:v>
                </c:pt>
                <c:pt idx="19">
                  <c:v>1433</c:v>
                </c:pt>
                <c:pt idx="20">
                  <c:v>1467</c:v>
                </c:pt>
                <c:pt idx="21">
                  <c:v>1500</c:v>
                </c:pt>
              </c:numCache>
            </c:numRef>
          </c:xVal>
          <c:yVal>
            <c:numRef>
              <c:f>SOLIDDIFER!$F$8:$AA$8</c:f>
              <c:numCache>
                <c:formatCode>0.00E+00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2.4355E-24</c:v>
                </c:pt>
                <c:pt idx="4">
                  <c:v>9.869100000000001E-16</c:v>
                </c:pt>
                <c:pt idx="5">
                  <c:v>1.9321999999999999E-11</c:v>
                </c:pt>
                <c:pt idx="6">
                  <c:v>4.5759999999999999E-9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5.8922000000000001E-6</c:v>
                </c:pt>
                <c:pt idx="17">
                  <c:v>1.9743E-8</c:v>
                </c:pt>
                <c:pt idx="18">
                  <c:v>1.4553E-8</c:v>
                </c:pt>
                <c:pt idx="19">
                  <c:v>8.2159000000000001E-9</c:v>
                </c:pt>
                <c:pt idx="20">
                  <c:v>7.8679999999999997E-9</c:v>
                </c:pt>
                <c:pt idx="21">
                  <c:v>6.0850000000000004E-9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8A-4667-908C-460F30F537E8}"/>
            </c:ext>
          </c:extLst>
        </c:ser>
        <c:ser>
          <c:idx val="5"/>
          <c:order val="5"/>
          <c:tx>
            <c:strRef>
              <c:f>SOLIDDIFER!$E$9</c:f>
              <c:strCache>
                <c:ptCount val="1"/>
                <c:pt idx="0">
                  <c:v>*Se[m]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SOLIDDIFER!$F$3:$AA$3</c:f>
              <c:numCache>
                <c:formatCode>General</c:formatCode>
                <c:ptCount val="22"/>
                <c:pt idx="0">
                  <c:v>298.2</c:v>
                </c:pt>
                <c:pt idx="1">
                  <c:v>331.5</c:v>
                </c:pt>
                <c:pt idx="2">
                  <c:v>364.9</c:v>
                </c:pt>
                <c:pt idx="3">
                  <c:v>398.3</c:v>
                </c:pt>
                <c:pt idx="4">
                  <c:v>431.7</c:v>
                </c:pt>
                <c:pt idx="5">
                  <c:v>465.1</c:v>
                </c:pt>
                <c:pt idx="6">
                  <c:v>498.5</c:v>
                </c:pt>
                <c:pt idx="7">
                  <c:v>531.79999999999995</c:v>
                </c:pt>
                <c:pt idx="8">
                  <c:v>565.20000000000005</c:v>
                </c:pt>
                <c:pt idx="9">
                  <c:v>698.8</c:v>
                </c:pt>
                <c:pt idx="10">
                  <c:v>832.3</c:v>
                </c:pt>
                <c:pt idx="11">
                  <c:v>965.8</c:v>
                </c:pt>
                <c:pt idx="12">
                  <c:v>999.2</c:v>
                </c:pt>
                <c:pt idx="13">
                  <c:v>1033</c:v>
                </c:pt>
                <c:pt idx="14">
                  <c:v>1066</c:v>
                </c:pt>
                <c:pt idx="15">
                  <c:v>1099</c:v>
                </c:pt>
                <c:pt idx="16">
                  <c:v>1233</c:v>
                </c:pt>
                <c:pt idx="17">
                  <c:v>1366</c:v>
                </c:pt>
                <c:pt idx="18">
                  <c:v>1400</c:v>
                </c:pt>
                <c:pt idx="19">
                  <c:v>1433</c:v>
                </c:pt>
                <c:pt idx="20">
                  <c:v>1467</c:v>
                </c:pt>
                <c:pt idx="21">
                  <c:v>1500</c:v>
                </c:pt>
              </c:numCache>
            </c:numRef>
          </c:xVal>
          <c:yVal>
            <c:numRef>
              <c:f>SOLIDDIFER!$F$9:$AA$9</c:f>
              <c:numCache>
                <c:formatCode>0.00E+00</c:formatCode>
                <c:ptCount val="22"/>
                <c:pt idx="0">
                  <c:v>8.7129E-15</c:v>
                </c:pt>
                <c:pt idx="1">
                  <c:v>9.8545999999999994E-9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0.41270000000000001</c:v>
                </c:pt>
                <c:pt idx="8">
                  <c:v>0.47999000000000003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0.48</c:v>
                </c:pt>
                <c:pt idx="18">
                  <c:v>0.48</c:v>
                </c:pt>
                <c:pt idx="19">
                  <c:v>0.48</c:v>
                </c:pt>
                <c:pt idx="20">
                  <c:v>0.48</c:v>
                </c:pt>
                <c:pt idx="21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28A-4667-908C-460F30F537E8}"/>
            </c:ext>
          </c:extLst>
        </c:ser>
        <c:ser>
          <c:idx val="6"/>
          <c:order val="6"/>
          <c:tx>
            <c:strRef>
              <c:f>SOLIDDIFER!$E$10</c:f>
              <c:strCache>
                <c:ptCount val="1"/>
                <c:pt idx="0">
                  <c:v>*GeSe2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SOLIDDIFER!$F$3:$AA$3</c:f>
              <c:numCache>
                <c:formatCode>General</c:formatCode>
                <c:ptCount val="22"/>
                <c:pt idx="0">
                  <c:v>298.2</c:v>
                </c:pt>
                <c:pt idx="1">
                  <c:v>331.5</c:v>
                </c:pt>
                <c:pt idx="2">
                  <c:v>364.9</c:v>
                </c:pt>
                <c:pt idx="3">
                  <c:v>398.3</c:v>
                </c:pt>
                <c:pt idx="4">
                  <c:v>431.7</c:v>
                </c:pt>
                <c:pt idx="5">
                  <c:v>465.1</c:v>
                </c:pt>
                <c:pt idx="6">
                  <c:v>498.5</c:v>
                </c:pt>
                <c:pt idx="7">
                  <c:v>531.79999999999995</c:v>
                </c:pt>
                <c:pt idx="8">
                  <c:v>565.20000000000005</c:v>
                </c:pt>
                <c:pt idx="9">
                  <c:v>698.8</c:v>
                </c:pt>
                <c:pt idx="10">
                  <c:v>832.3</c:v>
                </c:pt>
                <c:pt idx="11">
                  <c:v>965.8</c:v>
                </c:pt>
                <c:pt idx="12">
                  <c:v>999.2</c:v>
                </c:pt>
                <c:pt idx="13">
                  <c:v>1033</c:v>
                </c:pt>
                <c:pt idx="14">
                  <c:v>1066</c:v>
                </c:pt>
                <c:pt idx="15">
                  <c:v>1099</c:v>
                </c:pt>
                <c:pt idx="16">
                  <c:v>1233</c:v>
                </c:pt>
                <c:pt idx="17">
                  <c:v>1366</c:v>
                </c:pt>
                <c:pt idx="18">
                  <c:v>1400</c:v>
                </c:pt>
                <c:pt idx="19">
                  <c:v>1433</c:v>
                </c:pt>
                <c:pt idx="20">
                  <c:v>1467</c:v>
                </c:pt>
                <c:pt idx="21">
                  <c:v>1500</c:v>
                </c:pt>
              </c:numCache>
            </c:numRef>
          </c:xVal>
          <c:yVal>
            <c:numRef>
              <c:f>SOLIDDIFER!$F$10:$AA$10</c:f>
              <c:numCache>
                <c:formatCode>0.00E+00</c:formatCode>
                <c:ptCount val="22"/>
                <c:pt idx="0">
                  <c:v>0.06</c:v>
                </c:pt>
                <c:pt idx="1">
                  <c:v>0.06</c:v>
                </c:pt>
                <c:pt idx="2">
                  <c:v>3.7176000000000002E-10</c:v>
                </c:pt>
                <c:pt idx="3">
                  <c:v>3.6682999999999996E-12</c:v>
                </c:pt>
                <c:pt idx="4">
                  <c:v>2.1788000000000001E-17</c:v>
                </c:pt>
                <c:pt idx="5">
                  <c:v>1.974E-29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28A-4667-908C-460F30F537E8}"/>
            </c:ext>
          </c:extLst>
        </c:ser>
        <c:ser>
          <c:idx val="12"/>
          <c:order val="12"/>
          <c:tx>
            <c:v>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SOLIDDIFER!$E$34:$E$35</c:f>
              <c:numCache>
                <c:formatCode>General</c:formatCode>
                <c:ptCount val="2"/>
                <c:pt idx="0">
                  <c:v>460</c:v>
                </c:pt>
                <c:pt idx="1">
                  <c:v>460</c:v>
                </c:pt>
              </c:numCache>
            </c:numRef>
          </c:xVal>
          <c:yVal>
            <c:numRef>
              <c:f>SOLIDDIFER!$F$34:$F$35</c:f>
              <c:numCache>
                <c:formatCode>0.00E+00</c:formatCode>
                <c:ptCount val="2"/>
                <c:pt idx="0">
                  <c:v>-60.99</c:v>
                </c:pt>
                <c:pt idx="1">
                  <c:v>1.48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28A-4667-908C-460F30F53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20440"/>
        <c:axId val="393219656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SOLIDDIFER!$E$11</c15:sqref>
                        </c15:formulaRef>
                      </c:ext>
                    </c:extLst>
                    <c:strCache>
                      <c:ptCount val="1"/>
                      <c:pt idx="0">
                        <c:v>Ga2Se3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SOLIDDIFER!$F$3:$AA$3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698.8</c:v>
                      </c:pt>
                      <c:pt idx="10">
                        <c:v>832.3</c:v>
                      </c:pt>
                      <c:pt idx="11">
                        <c:v>965.8</c:v>
                      </c:pt>
                      <c:pt idx="12">
                        <c:v>999.2</c:v>
                      </c:pt>
                      <c:pt idx="13">
                        <c:v>1033</c:v>
                      </c:pt>
                      <c:pt idx="14">
                        <c:v>1066</c:v>
                      </c:pt>
                      <c:pt idx="15">
                        <c:v>1099</c:v>
                      </c:pt>
                      <c:pt idx="16">
                        <c:v>1233</c:v>
                      </c:pt>
                      <c:pt idx="17">
                        <c:v>1366</c:v>
                      </c:pt>
                      <c:pt idx="18">
                        <c:v>1400</c:v>
                      </c:pt>
                      <c:pt idx="19">
                        <c:v>1433</c:v>
                      </c:pt>
                      <c:pt idx="20">
                        <c:v>1467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SOLIDDIFER!$F$11:$AA$11</c15:sqref>
                        </c15:formulaRef>
                      </c:ext>
                    </c:extLst>
                    <c:numCache>
                      <c:formatCode>0.00E+00</c:formatCode>
                      <c:ptCount val="22"/>
                      <c:pt idx="0">
                        <c:v>0.1</c:v>
                      </c:pt>
                      <c:pt idx="1">
                        <c:v>0.1</c:v>
                      </c:pt>
                      <c:pt idx="2">
                        <c:v>0.1</c:v>
                      </c:pt>
                      <c:pt idx="3">
                        <c:v>0.1</c:v>
                      </c:pt>
                      <c:pt idx="4">
                        <c:v>0.1</c:v>
                      </c:pt>
                      <c:pt idx="5">
                        <c:v>0.1</c:v>
                      </c:pt>
                      <c:pt idx="6">
                        <c:v>0.1</c:v>
                      </c:pt>
                      <c:pt idx="7">
                        <c:v>2.2433000000000002E-2</c:v>
                      </c:pt>
                      <c:pt idx="8">
                        <c:v>2.0362000000000001E-6</c:v>
                      </c:pt>
                      <c:pt idx="9">
                        <c:v>7.7761000000000004E-20</c:v>
                      </c:pt>
                      <c:pt idx="10">
                        <c:v>2.5107E-30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128A-4667-908C-460F30F537E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SOLIDDIFER!$E$12</c15:sqref>
                        </c15:formulaRef>
                      </c:ext>
                    </c:extLst>
                    <c:strCache>
                      <c:ptCount val="1"/>
                      <c:pt idx="0">
                        <c:v>Ge2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698.8</c:v>
                      </c:pt>
                      <c:pt idx="10">
                        <c:v>832.3</c:v>
                      </c:pt>
                      <c:pt idx="11">
                        <c:v>965.8</c:v>
                      </c:pt>
                      <c:pt idx="12">
                        <c:v>999.2</c:v>
                      </c:pt>
                      <c:pt idx="13">
                        <c:v>1033</c:v>
                      </c:pt>
                      <c:pt idx="14">
                        <c:v>1066</c:v>
                      </c:pt>
                      <c:pt idx="15">
                        <c:v>1099</c:v>
                      </c:pt>
                      <c:pt idx="16">
                        <c:v>1233</c:v>
                      </c:pt>
                      <c:pt idx="17">
                        <c:v>1366</c:v>
                      </c:pt>
                      <c:pt idx="18">
                        <c:v>1400</c:v>
                      </c:pt>
                      <c:pt idx="19">
                        <c:v>1433</c:v>
                      </c:pt>
                      <c:pt idx="20">
                        <c:v>1467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SOLIDDIFER!$F$12:$AA$12</c15:sqref>
                        </c15:formulaRef>
                      </c:ext>
                    </c:extLst>
                    <c:numCache>
                      <c:formatCode>0.00E+00</c:formatCode>
                      <c:ptCount val="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4.1590999999999998E-36</c:v>
                      </c:pt>
                      <c:pt idx="9">
                        <c:v>1.3659000000000001E-27</c:v>
                      </c:pt>
                      <c:pt idx="10">
                        <c:v>8.0203000000000004E-22</c:v>
                      </c:pt>
                      <c:pt idx="11">
                        <c:v>1.1604999999999999E-17</c:v>
                      </c:pt>
                      <c:pt idx="12">
                        <c:v>8.4930999999999999E-17</c:v>
                      </c:pt>
                      <c:pt idx="13">
                        <c:v>5.4554999999999996E-16</c:v>
                      </c:pt>
                      <c:pt idx="14">
                        <c:v>3.1137999999999998E-15</c:v>
                      </c:pt>
                      <c:pt idx="15">
                        <c:v>1.5962999999999998E-14</c:v>
                      </c:pt>
                      <c:pt idx="16">
                        <c:v>3.9470999999999996E-12</c:v>
                      </c:pt>
                      <c:pt idx="17">
                        <c:v>1.7847999999999999E-10</c:v>
                      </c:pt>
                      <c:pt idx="18">
                        <c:v>4.1200000000000002E-10</c:v>
                      </c:pt>
                      <c:pt idx="19">
                        <c:v>9.1374999999999997E-10</c:v>
                      </c:pt>
                      <c:pt idx="20">
                        <c:v>1.9525E-9</c:v>
                      </c:pt>
                      <c:pt idx="21">
                        <c:v>4.0296000000000002E-9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28A-4667-908C-460F30F537E8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SOLIDDIFER!$E$13</c15:sqref>
                        </c15:formulaRef>
                      </c:ext>
                    </c:extLst>
                    <c:strCache>
                      <c:ptCount val="1"/>
                      <c:pt idx="0">
                        <c:v>Ge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698.8</c:v>
                      </c:pt>
                      <c:pt idx="10">
                        <c:v>832.3</c:v>
                      </c:pt>
                      <c:pt idx="11">
                        <c:v>965.8</c:v>
                      </c:pt>
                      <c:pt idx="12">
                        <c:v>999.2</c:v>
                      </c:pt>
                      <c:pt idx="13">
                        <c:v>1033</c:v>
                      </c:pt>
                      <c:pt idx="14">
                        <c:v>1066</c:v>
                      </c:pt>
                      <c:pt idx="15">
                        <c:v>1099</c:v>
                      </c:pt>
                      <c:pt idx="16">
                        <c:v>1233</c:v>
                      </c:pt>
                      <c:pt idx="17">
                        <c:v>1366</c:v>
                      </c:pt>
                      <c:pt idx="18">
                        <c:v>1400</c:v>
                      </c:pt>
                      <c:pt idx="19">
                        <c:v>1433</c:v>
                      </c:pt>
                      <c:pt idx="20">
                        <c:v>1467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SOLIDDIFER!$F$13:$AA$13</c15:sqref>
                        </c15:formulaRef>
                      </c:ext>
                    </c:extLst>
                    <c:numCache>
                      <c:formatCode>0.00E+00</c:formatCode>
                      <c:ptCount val="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2.5350000000000001E-33</c:v>
                      </c:pt>
                      <c:pt idx="7">
                        <c:v>1.0517999999999999E-30</c:v>
                      </c:pt>
                      <c:pt idx="8">
                        <c:v>1.3863000000000001E-28</c:v>
                      </c:pt>
                      <c:pt idx="9">
                        <c:v>5.5174000000000001E-22</c:v>
                      </c:pt>
                      <c:pt idx="10">
                        <c:v>1.6886000000000001E-17</c:v>
                      </c:pt>
                      <c:pt idx="11">
                        <c:v>2.9747000000000003E-14</c:v>
                      </c:pt>
                      <c:pt idx="12">
                        <c:v>1.4100000000000001E-13</c:v>
                      </c:pt>
                      <c:pt idx="13">
                        <c:v>6.0427000000000001E-13</c:v>
                      </c:pt>
                      <c:pt idx="14">
                        <c:v>2.3635000000000002E-12</c:v>
                      </c:pt>
                      <c:pt idx="15">
                        <c:v>8.5073000000000003E-12</c:v>
                      </c:pt>
                      <c:pt idx="16">
                        <c:v>6.6755000000000004E-10</c:v>
                      </c:pt>
                      <c:pt idx="17">
                        <c:v>1.6446E-8</c:v>
                      </c:pt>
                      <c:pt idx="18">
                        <c:v>3.3279000000000003E-8</c:v>
                      </c:pt>
                      <c:pt idx="19">
                        <c:v>6.5148999999999997E-8</c:v>
                      </c:pt>
                      <c:pt idx="20">
                        <c:v>1.2367E-7</c:v>
                      </c:pt>
                      <c:pt idx="21">
                        <c:v>2.2807999999999999E-7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28A-4667-908C-460F30F537E8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SOLIDDIFER!$E$14</c15:sqref>
                        </c15:formulaRef>
                      </c:ext>
                    </c:extLst>
                    <c:strCache>
                      <c:ptCount val="1"/>
                      <c:pt idx="0">
                        <c:v>Ar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698.8</c:v>
                      </c:pt>
                      <c:pt idx="10">
                        <c:v>832.3</c:v>
                      </c:pt>
                      <c:pt idx="11">
                        <c:v>965.8</c:v>
                      </c:pt>
                      <c:pt idx="12">
                        <c:v>999.2</c:v>
                      </c:pt>
                      <c:pt idx="13">
                        <c:v>1033</c:v>
                      </c:pt>
                      <c:pt idx="14">
                        <c:v>1066</c:v>
                      </c:pt>
                      <c:pt idx="15">
                        <c:v>1099</c:v>
                      </c:pt>
                      <c:pt idx="16">
                        <c:v>1233</c:v>
                      </c:pt>
                      <c:pt idx="17">
                        <c:v>1366</c:v>
                      </c:pt>
                      <c:pt idx="18">
                        <c:v>1400</c:v>
                      </c:pt>
                      <c:pt idx="19">
                        <c:v>1433</c:v>
                      </c:pt>
                      <c:pt idx="20">
                        <c:v>1467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SOLIDDIFER!$F$14:$AA$14</c15:sqref>
                        </c15:formulaRef>
                      </c:ext>
                    </c:extLst>
                    <c:numCache>
                      <c:formatCode>0.00E+00</c:formatCode>
                      <c:ptCount val="22"/>
                      <c:pt idx="0">
                        <c:v>0.2</c:v>
                      </c:pt>
                      <c:pt idx="1">
                        <c:v>0.2</c:v>
                      </c:pt>
                      <c:pt idx="2">
                        <c:v>0.2</c:v>
                      </c:pt>
                      <c:pt idx="3">
                        <c:v>0.2</c:v>
                      </c:pt>
                      <c:pt idx="4">
                        <c:v>0.2</c:v>
                      </c:pt>
                      <c:pt idx="5">
                        <c:v>0.2</c:v>
                      </c:pt>
                      <c:pt idx="6">
                        <c:v>0.2</c:v>
                      </c:pt>
                      <c:pt idx="7">
                        <c:v>0.2</c:v>
                      </c:pt>
                      <c:pt idx="8">
                        <c:v>0.2</c:v>
                      </c:pt>
                      <c:pt idx="9">
                        <c:v>0.2</c:v>
                      </c:pt>
                      <c:pt idx="10">
                        <c:v>0.2</c:v>
                      </c:pt>
                      <c:pt idx="11">
                        <c:v>0.2</c:v>
                      </c:pt>
                      <c:pt idx="12">
                        <c:v>0.2</c:v>
                      </c:pt>
                      <c:pt idx="13">
                        <c:v>0.2</c:v>
                      </c:pt>
                      <c:pt idx="14">
                        <c:v>0.2</c:v>
                      </c:pt>
                      <c:pt idx="15">
                        <c:v>0.2</c:v>
                      </c:pt>
                      <c:pt idx="16">
                        <c:v>0.2</c:v>
                      </c:pt>
                      <c:pt idx="17">
                        <c:v>0.2</c:v>
                      </c:pt>
                      <c:pt idx="18">
                        <c:v>0.2</c:v>
                      </c:pt>
                      <c:pt idx="19">
                        <c:v>0.2</c:v>
                      </c:pt>
                      <c:pt idx="20">
                        <c:v>0.2</c:v>
                      </c:pt>
                      <c:pt idx="21">
                        <c:v>0.2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28A-4667-908C-460F30F537E8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SOLIDDIFER!$E$15</c15:sqref>
                        </c15:formulaRef>
                      </c:ext>
                    </c:extLst>
                    <c:strCache>
                      <c:ptCount val="1"/>
                      <c:pt idx="0">
                        <c:v>(l)Ge[l]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698.8</c:v>
                      </c:pt>
                      <c:pt idx="10">
                        <c:v>832.3</c:v>
                      </c:pt>
                      <c:pt idx="11">
                        <c:v>965.8</c:v>
                      </c:pt>
                      <c:pt idx="12">
                        <c:v>999.2</c:v>
                      </c:pt>
                      <c:pt idx="13">
                        <c:v>1033</c:v>
                      </c:pt>
                      <c:pt idx="14">
                        <c:v>1066</c:v>
                      </c:pt>
                      <c:pt idx="15">
                        <c:v>1099</c:v>
                      </c:pt>
                      <c:pt idx="16">
                        <c:v>1233</c:v>
                      </c:pt>
                      <c:pt idx="17">
                        <c:v>1366</c:v>
                      </c:pt>
                      <c:pt idx="18">
                        <c:v>1400</c:v>
                      </c:pt>
                      <c:pt idx="19">
                        <c:v>1433</c:v>
                      </c:pt>
                      <c:pt idx="20">
                        <c:v>1467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SOLIDDIFER!$F$15:$AA$15</c15:sqref>
                        </c15:formulaRef>
                      </c:ext>
                    </c:extLst>
                    <c:numCache>
                      <c:formatCode>0.00E+00</c:formatCode>
                      <c:ptCount val="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2.0058000000000001E-22</c:v>
                      </c:pt>
                      <c:pt idx="9">
                        <c:v>7.6130999999999995E-12</c:v>
                      </c:pt>
                      <c:pt idx="10">
                        <c:v>5.2134000000000001E-11</c:v>
                      </c:pt>
                      <c:pt idx="11">
                        <c:v>1.4366E-9</c:v>
                      </c:pt>
                      <c:pt idx="12">
                        <c:v>2.4853000000000001E-9</c:v>
                      </c:pt>
                      <c:pt idx="13">
                        <c:v>4.4833E-9</c:v>
                      </c:pt>
                      <c:pt idx="14">
                        <c:v>1.1865000000000001E-8</c:v>
                      </c:pt>
                      <c:pt idx="15">
                        <c:v>2.9401E-8</c:v>
                      </c:pt>
                      <c:pt idx="16">
                        <c:v>5.9993999999999999E-2</c:v>
                      </c:pt>
                      <c:pt idx="17">
                        <c:v>0.06</c:v>
                      </c:pt>
                      <c:pt idx="18">
                        <c:v>0.06</c:v>
                      </c:pt>
                      <c:pt idx="19">
                        <c:v>0.06</c:v>
                      </c:pt>
                      <c:pt idx="20">
                        <c:v>0.06</c:v>
                      </c:pt>
                      <c:pt idx="21">
                        <c:v>0.06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28A-4667-908C-460F30F537E8}"/>
                  </c:ext>
                </c:extLst>
              </c15:ser>
            </c15:filteredScatterSeries>
          </c:ext>
        </c:extLst>
      </c:scatterChart>
      <c:valAx>
        <c:axId val="393220440"/>
        <c:scaling>
          <c:orientation val="minMax"/>
          <c:max val="70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</a:t>
                </a:r>
                <a:r>
                  <a:rPr lang="ru-RU" sz="1800"/>
                  <a:t>, К</a:t>
                </a:r>
              </a:p>
            </c:rich>
          </c:tx>
          <c:layout>
            <c:manualLayout>
              <c:xMode val="edge"/>
              <c:yMode val="edge"/>
              <c:x val="0.49341080637818513"/>
              <c:y val="0.92990856780077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219656"/>
        <c:crosses val="autoZero"/>
        <c:crossBetween val="midCat"/>
      </c:valAx>
      <c:valAx>
        <c:axId val="393219656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Концентрация, моль/(моль*атом)</a:t>
                </a:r>
                <a:endParaRPr lang="ru-RU">
                  <a:effectLst/>
                </a:endParaRPr>
              </a:p>
            </c:rich>
          </c:tx>
          <c:layout>
            <c:manualLayout>
              <c:xMode val="edge"/>
              <c:yMode val="edge"/>
              <c:x val="1.4202173871958792E-3"/>
              <c:y val="0.19764929323730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220440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Ge</a:t>
            </a:r>
            <a:endParaRPr lang="ru-RU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252178505766039"/>
          <c:y val="8.632633420822397E-2"/>
          <c:w val="0.83842863018051283"/>
          <c:h val="0.74734951881014877"/>
        </c:manualLayout>
      </c:layout>
      <c:scatterChart>
        <c:scatterStyle val="smoothMarker"/>
        <c:varyColors val="0"/>
        <c:ser>
          <c:idx val="12"/>
          <c:order val="0"/>
          <c:tx>
            <c:strRef>
              <c:f>Graph!$B$4</c:f>
              <c:strCache>
                <c:ptCount val="1"/>
                <c:pt idx="0">
                  <c:v>*Ge[l]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Graph!$C$3:$CO$3</c:f>
              <c:numCache>
                <c:formatCode>0.0</c:formatCode>
                <c:ptCount val="91"/>
                <c:pt idx="0">
                  <c:v>290</c:v>
                </c:pt>
                <c:pt idx="1">
                  <c:v>303.4444580078125</c:v>
                </c:pt>
                <c:pt idx="2">
                  <c:v>316.88888549804688</c:v>
                </c:pt>
                <c:pt idx="3">
                  <c:v>330.33334350585938</c:v>
                </c:pt>
                <c:pt idx="4">
                  <c:v>343.77777099609375</c:v>
                </c:pt>
                <c:pt idx="5">
                  <c:v>357.22222900390625</c:v>
                </c:pt>
                <c:pt idx="6">
                  <c:v>370.66665649414063</c:v>
                </c:pt>
                <c:pt idx="7">
                  <c:v>384.11111450195313</c:v>
                </c:pt>
                <c:pt idx="8">
                  <c:v>397.5555419921875</c:v>
                </c:pt>
                <c:pt idx="9">
                  <c:v>411</c:v>
                </c:pt>
                <c:pt idx="10">
                  <c:v>424.4444580078125</c:v>
                </c:pt>
                <c:pt idx="11">
                  <c:v>437.88888549804688</c:v>
                </c:pt>
                <c:pt idx="12">
                  <c:v>451.33334350585938</c:v>
                </c:pt>
                <c:pt idx="13">
                  <c:v>464.77777099609375</c:v>
                </c:pt>
                <c:pt idx="14">
                  <c:v>478.22222900390625</c:v>
                </c:pt>
                <c:pt idx="15">
                  <c:v>491.66665649414063</c:v>
                </c:pt>
                <c:pt idx="16">
                  <c:v>505.11111450195313</c:v>
                </c:pt>
                <c:pt idx="17">
                  <c:v>518.5555419921875</c:v>
                </c:pt>
                <c:pt idx="18">
                  <c:v>532</c:v>
                </c:pt>
                <c:pt idx="19">
                  <c:v>545.4444580078125</c:v>
                </c:pt>
                <c:pt idx="20">
                  <c:v>558.888916015625</c:v>
                </c:pt>
                <c:pt idx="21">
                  <c:v>572.33331298828125</c:v>
                </c:pt>
                <c:pt idx="22">
                  <c:v>585.77777099609375</c:v>
                </c:pt>
                <c:pt idx="23">
                  <c:v>599.22222900390625</c:v>
                </c:pt>
                <c:pt idx="24">
                  <c:v>612.66668701171875</c:v>
                </c:pt>
                <c:pt idx="25">
                  <c:v>626.111083984375</c:v>
                </c:pt>
                <c:pt idx="26">
                  <c:v>639.5555419921875</c:v>
                </c:pt>
                <c:pt idx="27">
                  <c:v>653</c:v>
                </c:pt>
                <c:pt idx="28">
                  <c:v>666.4444580078125</c:v>
                </c:pt>
                <c:pt idx="29">
                  <c:v>679.888916015625</c:v>
                </c:pt>
                <c:pt idx="30">
                  <c:v>693.33331298828125</c:v>
                </c:pt>
                <c:pt idx="31">
                  <c:v>706.77777099609375</c:v>
                </c:pt>
                <c:pt idx="32">
                  <c:v>720.22222900390625</c:v>
                </c:pt>
                <c:pt idx="33">
                  <c:v>733.66668701171875</c:v>
                </c:pt>
                <c:pt idx="34">
                  <c:v>747.111083984375</c:v>
                </c:pt>
                <c:pt idx="35">
                  <c:v>760.5555419921875</c:v>
                </c:pt>
                <c:pt idx="36">
                  <c:v>774</c:v>
                </c:pt>
                <c:pt idx="37">
                  <c:v>787.4444580078125</c:v>
                </c:pt>
                <c:pt idx="38">
                  <c:v>800.888916015625</c:v>
                </c:pt>
                <c:pt idx="39">
                  <c:v>814.33331298828125</c:v>
                </c:pt>
                <c:pt idx="40">
                  <c:v>827.77777099609375</c:v>
                </c:pt>
                <c:pt idx="41">
                  <c:v>841.22222900390625</c:v>
                </c:pt>
                <c:pt idx="42">
                  <c:v>854.66668701171875</c:v>
                </c:pt>
                <c:pt idx="43">
                  <c:v>868.111083984375</c:v>
                </c:pt>
                <c:pt idx="44">
                  <c:v>881.5555419921875</c:v>
                </c:pt>
                <c:pt idx="45">
                  <c:v>895</c:v>
                </c:pt>
                <c:pt idx="46">
                  <c:v>908.4444580078125</c:v>
                </c:pt>
                <c:pt idx="47">
                  <c:v>921.888916015625</c:v>
                </c:pt>
                <c:pt idx="48">
                  <c:v>935.33331298828125</c:v>
                </c:pt>
                <c:pt idx="49">
                  <c:v>948.77777099609375</c:v>
                </c:pt>
                <c:pt idx="50">
                  <c:v>962.22222900390625</c:v>
                </c:pt>
                <c:pt idx="51">
                  <c:v>975.66668701171875</c:v>
                </c:pt>
                <c:pt idx="52">
                  <c:v>989.111083984375</c:v>
                </c:pt>
                <c:pt idx="53">
                  <c:v>1002.5555419921875</c:v>
                </c:pt>
                <c:pt idx="54">
                  <c:v>1016</c:v>
                </c:pt>
                <c:pt idx="55">
                  <c:v>1029.4444580078125</c:v>
                </c:pt>
                <c:pt idx="56">
                  <c:v>1042.888916015625</c:v>
                </c:pt>
                <c:pt idx="57">
                  <c:v>1056.3333740234375</c:v>
                </c:pt>
                <c:pt idx="58">
                  <c:v>1069.77783203125</c:v>
                </c:pt>
                <c:pt idx="59">
                  <c:v>1083.22216796875</c:v>
                </c:pt>
                <c:pt idx="60">
                  <c:v>1096.6666259765625</c:v>
                </c:pt>
                <c:pt idx="61">
                  <c:v>1110.111083984375</c:v>
                </c:pt>
                <c:pt idx="62">
                  <c:v>1123.5555419921875</c:v>
                </c:pt>
                <c:pt idx="63">
                  <c:v>1137</c:v>
                </c:pt>
                <c:pt idx="64">
                  <c:v>1150.4444580078125</c:v>
                </c:pt>
                <c:pt idx="65">
                  <c:v>1163.888916015625</c:v>
                </c:pt>
                <c:pt idx="66">
                  <c:v>1177.3333740234375</c:v>
                </c:pt>
                <c:pt idx="67">
                  <c:v>1190.77783203125</c:v>
                </c:pt>
                <c:pt idx="68">
                  <c:v>1204.22216796875</c:v>
                </c:pt>
                <c:pt idx="69">
                  <c:v>1217.6666259765625</c:v>
                </c:pt>
                <c:pt idx="70">
                  <c:v>1231.111083984375</c:v>
                </c:pt>
                <c:pt idx="71">
                  <c:v>1244.5555419921875</c:v>
                </c:pt>
                <c:pt idx="72">
                  <c:v>1258</c:v>
                </c:pt>
                <c:pt idx="73">
                  <c:v>1271.4444580078125</c:v>
                </c:pt>
                <c:pt idx="74">
                  <c:v>1284.888916015625</c:v>
                </c:pt>
                <c:pt idx="75">
                  <c:v>1298.3333740234375</c:v>
                </c:pt>
                <c:pt idx="76">
                  <c:v>1311.77783203125</c:v>
                </c:pt>
                <c:pt idx="77">
                  <c:v>1325.22216796875</c:v>
                </c:pt>
                <c:pt idx="78">
                  <c:v>1338.6666259765625</c:v>
                </c:pt>
                <c:pt idx="79">
                  <c:v>1352.111083984375</c:v>
                </c:pt>
                <c:pt idx="80">
                  <c:v>1365.5555419921875</c:v>
                </c:pt>
                <c:pt idx="81">
                  <c:v>1379</c:v>
                </c:pt>
                <c:pt idx="82">
                  <c:v>1392.4444580078125</c:v>
                </c:pt>
                <c:pt idx="83">
                  <c:v>1405.888916015625</c:v>
                </c:pt>
                <c:pt idx="84">
                  <c:v>1419.3333740234375</c:v>
                </c:pt>
                <c:pt idx="85">
                  <c:v>1432.77783203125</c:v>
                </c:pt>
                <c:pt idx="86">
                  <c:v>1446.22216796875</c:v>
                </c:pt>
                <c:pt idx="87">
                  <c:v>1459.6666259765625</c:v>
                </c:pt>
                <c:pt idx="88">
                  <c:v>1473.111083984375</c:v>
                </c:pt>
                <c:pt idx="89">
                  <c:v>1486.5555419921875</c:v>
                </c:pt>
                <c:pt idx="90">
                  <c:v>1500</c:v>
                </c:pt>
              </c:numCache>
            </c:numRef>
          </c:xVal>
          <c:yVal>
            <c:numRef>
              <c:f>Graph!$C$4:$CO$4</c:f>
              <c:numCache>
                <c:formatCode>0.00E+00</c:formatCode>
                <c:ptCount val="91"/>
                <c:pt idx="0">
                  <c:v>-14.927900314331055</c:v>
                </c:pt>
                <c:pt idx="1">
                  <c:v>-15.194084167480469</c:v>
                </c:pt>
                <c:pt idx="2">
                  <c:v>-14.794384956359863</c:v>
                </c:pt>
                <c:pt idx="3">
                  <c:v>-14.394683837890625</c:v>
                </c:pt>
                <c:pt idx="4">
                  <c:v>-13.602747917175293</c:v>
                </c:pt>
                <c:pt idx="5">
                  <c:v>-12.773538589477539</c:v>
                </c:pt>
                <c:pt idx="6">
                  <c:v>-11.904621124267578</c:v>
                </c:pt>
                <c:pt idx="7">
                  <c:v>-10.982830047607422</c:v>
                </c:pt>
                <c:pt idx="8">
                  <c:v>-10.061041831970215</c:v>
                </c:pt>
                <c:pt idx="9">
                  <c:v>-9.2537031173706055</c:v>
                </c:pt>
                <c:pt idx="10">
                  <c:v>-8.4530744552612305</c:v>
                </c:pt>
                <c:pt idx="11">
                  <c:v>-7.6984000205993652</c:v>
                </c:pt>
                <c:pt idx="12">
                  <c:v>-6.9975976943969727</c:v>
                </c:pt>
                <c:pt idx="13">
                  <c:v>-6.2967967987060547</c:v>
                </c:pt>
                <c:pt idx="14">
                  <c:v>-5.6733918190002441</c:v>
                </c:pt>
                <c:pt idx="15">
                  <c:v>-5.0518889427185059</c:v>
                </c:pt>
                <c:pt idx="16">
                  <c:v>-4.6178736686706543</c:v>
                </c:pt>
                <c:pt idx="17">
                  <c:v>-4.3776497840881348</c:v>
                </c:pt>
                <c:pt idx="18">
                  <c:v>-4.1414909362792969</c:v>
                </c:pt>
                <c:pt idx="19">
                  <c:v>-4.1744980812072754</c:v>
                </c:pt>
                <c:pt idx="20">
                  <c:v>-4.2075057029724121</c:v>
                </c:pt>
                <c:pt idx="21">
                  <c:v>-4.2406196594238281</c:v>
                </c:pt>
                <c:pt idx="22">
                  <c:v>-4.2738285064697266</c:v>
                </c:pt>
                <c:pt idx="23">
                  <c:v>-4.3070368766784668</c:v>
                </c:pt>
                <c:pt idx="24">
                  <c:v>-4.3402457237243652</c:v>
                </c:pt>
                <c:pt idx="25">
                  <c:v>-4.3734540939331055</c:v>
                </c:pt>
                <c:pt idx="26">
                  <c:v>-4.4066624641418457</c:v>
                </c:pt>
                <c:pt idx="27">
                  <c:v>-4.4398713111877441</c:v>
                </c:pt>
                <c:pt idx="28">
                  <c:v>-4.4730796813964844</c:v>
                </c:pt>
                <c:pt idx="29">
                  <c:v>-4.5062885284423828</c:v>
                </c:pt>
                <c:pt idx="30">
                  <c:v>-4.539496898651123</c:v>
                </c:pt>
                <c:pt idx="31">
                  <c:v>-4.5721225738525391</c:v>
                </c:pt>
                <c:pt idx="32">
                  <c:v>-4.6043491363525391</c:v>
                </c:pt>
                <c:pt idx="33">
                  <c:v>-4.6365756988525391</c:v>
                </c:pt>
                <c:pt idx="34">
                  <c:v>-4.6688017845153809</c:v>
                </c:pt>
                <c:pt idx="35">
                  <c:v>-4.7010283470153809</c:v>
                </c:pt>
                <c:pt idx="36">
                  <c:v>-4.7332549095153809</c:v>
                </c:pt>
                <c:pt idx="37">
                  <c:v>-4.7654809951782227</c:v>
                </c:pt>
                <c:pt idx="38">
                  <c:v>-4.7977075576782227</c:v>
                </c:pt>
                <c:pt idx="39">
                  <c:v>-4.8299341201782227</c:v>
                </c:pt>
                <c:pt idx="40">
                  <c:v>-4.8621602058410645</c:v>
                </c:pt>
                <c:pt idx="41">
                  <c:v>-4.893183708190918</c:v>
                </c:pt>
                <c:pt idx="42">
                  <c:v>-4.9235973358154297</c:v>
                </c:pt>
                <c:pt idx="43">
                  <c:v>-4.9540109634399414</c:v>
                </c:pt>
                <c:pt idx="44">
                  <c:v>-4.9844245910644531</c:v>
                </c:pt>
                <c:pt idx="45">
                  <c:v>-5.0148382186889648</c:v>
                </c:pt>
                <c:pt idx="46">
                  <c:v>-5.0452518463134766</c:v>
                </c:pt>
                <c:pt idx="47">
                  <c:v>-5.0756659507751465</c:v>
                </c:pt>
                <c:pt idx="48">
                  <c:v>-5.1060791015625</c:v>
                </c:pt>
                <c:pt idx="49">
                  <c:v>-5.1364932060241699</c:v>
                </c:pt>
                <c:pt idx="50">
                  <c:v>-5.1669068336486816</c:v>
                </c:pt>
                <c:pt idx="51">
                  <c:v>-5.1962695121765137</c:v>
                </c:pt>
                <c:pt idx="52">
                  <c:v>-5.2252516746520996</c:v>
                </c:pt>
                <c:pt idx="53">
                  <c:v>-5.2540488243103027</c:v>
                </c:pt>
                <c:pt idx="54">
                  <c:v>-5.282289981842041</c:v>
                </c:pt>
                <c:pt idx="55">
                  <c:v>-5.3105311393737793</c:v>
                </c:pt>
                <c:pt idx="56">
                  <c:v>-5.3392758369445801</c:v>
                </c:pt>
                <c:pt idx="57">
                  <c:v>-5.3682022094726563</c:v>
                </c:pt>
                <c:pt idx="58">
                  <c:v>-5.3968992233276367</c:v>
                </c:pt>
                <c:pt idx="59">
                  <c:v>-5.4250102043151855</c:v>
                </c:pt>
                <c:pt idx="60">
                  <c:v>-5.4531211853027344</c:v>
                </c:pt>
                <c:pt idx="61">
                  <c:v>-5.4852805137634277</c:v>
                </c:pt>
                <c:pt idx="62">
                  <c:v>-5.5182895660400391</c:v>
                </c:pt>
                <c:pt idx="63">
                  <c:v>-5.5512986183166504</c:v>
                </c:pt>
                <c:pt idx="64">
                  <c:v>-5.5843076705932617</c:v>
                </c:pt>
                <c:pt idx="65">
                  <c:v>-5.6173171997070313</c:v>
                </c:pt>
                <c:pt idx="66">
                  <c:v>-5.6503262519836426</c:v>
                </c:pt>
                <c:pt idx="67">
                  <c:v>-5.6833353042602539</c:v>
                </c:pt>
                <c:pt idx="68">
                  <c:v>-5.7163443565368652</c:v>
                </c:pt>
                <c:pt idx="69">
                  <c:v>-5.7493534088134766</c:v>
                </c:pt>
                <c:pt idx="70">
                  <c:v>-5.7823624610900879</c:v>
                </c:pt>
                <c:pt idx="71">
                  <c:v>-5.8392171859741211</c:v>
                </c:pt>
                <c:pt idx="72">
                  <c:v>-5.8999700546264648</c:v>
                </c:pt>
                <c:pt idx="73">
                  <c:v>-5.9607229232788086</c:v>
                </c:pt>
                <c:pt idx="74">
                  <c:v>-6.0214757919311523</c:v>
                </c:pt>
                <c:pt idx="75">
                  <c:v>-6.0822281837463379</c:v>
                </c:pt>
                <c:pt idx="76">
                  <c:v>-6.1429810523986816</c:v>
                </c:pt>
                <c:pt idx="77">
                  <c:v>-6.2037334442138672</c:v>
                </c:pt>
                <c:pt idx="78">
                  <c:v>-6.2644863128662109</c:v>
                </c:pt>
                <c:pt idx="79">
                  <c:v>-6.3252387046813965</c:v>
                </c:pt>
                <c:pt idx="80">
                  <c:v>-6.3859915733337402</c:v>
                </c:pt>
                <c:pt idx="81">
                  <c:v>-6.4403824806213379</c:v>
                </c:pt>
                <c:pt idx="82">
                  <c:v>-6.4945554733276367</c:v>
                </c:pt>
                <c:pt idx="83">
                  <c:v>-6.548734188079834</c:v>
                </c:pt>
                <c:pt idx="84">
                  <c:v>-6.6029195785522461</c:v>
                </c:pt>
                <c:pt idx="85">
                  <c:v>-6.6571044921875</c:v>
                </c:pt>
                <c:pt idx="86">
                  <c:v>-6.7081665992736816</c:v>
                </c:pt>
                <c:pt idx="87">
                  <c:v>-6.7591762542724609</c:v>
                </c:pt>
                <c:pt idx="88">
                  <c:v>-6.8099627494812012</c:v>
                </c:pt>
                <c:pt idx="89">
                  <c:v>-6.8604812622070313</c:v>
                </c:pt>
                <c:pt idx="90">
                  <c:v>-6.9109997749328613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EE-4ED3-BF77-21EDE6B32083}"/>
            </c:ext>
          </c:extLst>
        </c:ser>
        <c:ser>
          <c:idx val="6"/>
          <c:order val="6"/>
          <c:tx>
            <c:strRef>
              <c:f>Graph!#REF!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Graph!$C$3:$CO$3</c:f>
              <c:numCache>
                <c:formatCode>0.0</c:formatCode>
                <c:ptCount val="91"/>
                <c:pt idx="0">
                  <c:v>290</c:v>
                </c:pt>
                <c:pt idx="1">
                  <c:v>303.4444580078125</c:v>
                </c:pt>
                <c:pt idx="2">
                  <c:v>316.88888549804688</c:v>
                </c:pt>
                <c:pt idx="3">
                  <c:v>330.33334350585938</c:v>
                </c:pt>
                <c:pt idx="4">
                  <c:v>343.77777099609375</c:v>
                </c:pt>
                <c:pt idx="5">
                  <c:v>357.22222900390625</c:v>
                </c:pt>
                <c:pt idx="6">
                  <c:v>370.66665649414063</c:v>
                </c:pt>
                <c:pt idx="7">
                  <c:v>384.11111450195313</c:v>
                </c:pt>
                <c:pt idx="8">
                  <c:v>397.5555419921875</c:v>
                </c:pt>
                <c:pt idx="9">
                  <c:v>411</c:v>
                </c:pt>
                <c:pt idx="10">
                  <c:v>424.4444580078125</c:v>
                </c:pt>
                <c:pt idx="11">
                  <c:v>437.88888549804688</c:v>
                </c:pt>
                <c:pt idx="12">
                  <c:v>451.33334350585938</c:v>
                </c:pt>
                <c:pt idx="13">
                  <c:v>464.77777099609375</c:v>
                </c:pt>
                <c:pt idx="14">
                  <c:v>478.22222900390625</c:v>
                </c:pt>
                <c:pt idx="15">
                  <c:v>491.66665649414063</c:v>
                </c:pt>
                <c:pt idx="16">
                  <c:v>505.11111450195313</c:v>
                </c:pt>
                <c:pt idx="17">
                  <c:v>518.5555419921875</c:v>
                </c:pt>
                <c:pt idx="18">
                  <c:v>532</c:v>
                </c:pt>
                <c:pt idx="19">
                  <c:v>545.4444580078125</c:v>
                </c:pt>
                <c:pt idx="20">
                  <c:v>558.888916015625</c:v>
                </c:pt>
                <c:pt idx="21">
                  <c:v>572.33331298828125</c:v>
                </c:pt>
                <c:pt idx="22">
                  <c:v>585.77777099609375</c:v>
                </c:pt>
                <c:pt idx="23">
                  <c:v>599.22222900390625</c:v>
                </c:pt>
                <c:pt idx="24">
                  <c:v>612.66668701171875</c:v>
                </c:pt>
                <c:pt idx="25">
                  <c:v>626.111083984375</c:v>
                </c:pt>
                <c:pt idx="26">
                  <c:v>639.5555419921875</c:v>
                </c:pt>
                <c:pt idx="27">
                  <c:v>653</c:v>
                </c:pt>
                <c:pt idx="28">
                  <c:v>666.4444580078125</c:v>
                </c:pt>
                <c:pt idx="29">
                  <c:v>679.888916015625</c:v>
                </c:pt>
                <c:pt idx="30">
                  <c:v>693.33331298828125</c:v>
                </c:pt>
                <c:pt idx="31">
                  <c:v>706.77777099609375</c:v>
                </c:pt>
                <c:pt idx="32">
                  <c:v>720.22222900390625</c:v>
                </c:pt>
                <c:pt idx="33">
                  <c:v>733.66668701171875</c:v>
                </c:pt>
                <c:pt idx="34">
                  <c:v>747.111083984375</c:v>
                </c:pt>
                <c:pt idx="35">
                  <c:v>760.5555419921875</c:v>
                </c:pt>
                <c:pt idx="36">
                  <c:v>774</c:v>
                </c:pt>
                <c:pt idx="37">
                  <c:v>787.4444580078125</c:v>
                </c:pt>
                <c:pt idx="38">
                  <c:v>800.888916015625</c:v>
                </c:pt>
                <c:pt idx="39">
                  <c:v>814.33331298828125</c:v>
                </c:pt>
                <c:pt idx="40">
                  <c:v>827.77777099609375</c:v>
                </c:pt>
                <c:pt idx="41">
                  <c:v>841.22222900390625</c:v>
                </c:pt>
                <c:pt idx="42">
                  <c:v>854.66668701171875</c:v>
                </c:pt>
                <c:pt idx="43">
                  <c:v>868.111083984375</c:v>
                </c:pt>
                <c:pt idx="44">
                  <c:v>881.5555419921875</c:v>
                </c:pt>
                <c:pt idx="45">
                  <c:v>895</c:v>
                </c:pt>
                <c:pt idx="46">
                  <c:v>908.4444580078125</c:v>
                </c:pt>
                <c:pt idx="47">
                  <c:v>921.888916015625</c:v>
                </c:pt>
                <c:pt idx="48">
                  <c:v>935.33331298828125</c:v>
                </c:pt>
                <c:pt idx="49">
                  <c:v>948.77777099609375</c:v>
                </c:pt>
                <c:pt idx="50">
                  <c:v>962.22222900390625</c:v>
                </c:pt>
                <c:pt idx="51">
                  <c:v>975.66668701171875</c:v>
                </c:pt>
                <c:pt idx="52">
                  <c:v>989.111083984375</c:v>
                </c:pt>
                <c:pt idx="53">
                  <c:v>1002.5555419921875</c:v>
                </c:pt>
                <c:pt idx="54">
                  <c:v>1016</c:v>
                </c:pt>
                <c:pt idx="55">
                  <c:v>1029.4444580078125</c:v>
                </c:pt>
                <c:pt idx="56">
                  <c:v>1042.888916015625</c:v>
                </c:pt>
                <c:pt idx="57">
                  <c:v>1056.3333740234375</c:v>
                </c:pt>
                <c:pt idx="58">
                  <c:v>1069.77783203125</c:v>
                </c:pt>
                <c:pt idx="59">
                  <c:v>1083.22216796875</c:v>
                </c:pt>
                <c:pt idx="60">
                  <c:v>1096.6666259765625</c:v>
                </c:pt>
                <c:pt idx="61">
                  <c:v>1110.111083984375</c:v>
                </c:pt>
                <c:pt idx="62">
                  <c:v>1123.5555419921875</c:v>
                </c:pt>
                <c:pt idx="63">
                  <c:v>1137</c:v>
                </c:pt>
                <c:pt idx="64">
                  <c:v>1150.4444580078125</c:v>
                </c:pt>
                <c:pt idx="65">
                  <c:v>1163.888916015625</c:v>
                </c:pt>
                <c:pt idx="66">
                  <c:v>1177.3333740234375</c:v>
                </c:pt>
                <c:pt idx="67">
                  <c:v>1190.77783203125</c:v>
                </c:pt>
                <c:pt idx="68">
                  <c:v>1204.22216796875</c:v>
                </c:pt>
                <c:pt idx="69">
                  <c:v>1217.6666259765625</c:v>
                </c:pt>
                <c:pt idx="70">
                  <c:v>1231.111083984375</c:v>
                </c:pt>
                <c:pt idx="71">
                  <c:v>1244.5555419921875</c:v>
                </c:pt>
                <c:pt idx="72">
                  <c:v>1258</c:v>
                </c:pt>
                <c:pt idx="73">
                  <c:v>1271.4444580078125</c:v>
                </c:pt>
                <c:pt idx="74">
                  <c:v>1284.888916015625</c:v>
                </c:pt>
                <c:pt idx="75">
                  <c:v>1298.3333740234375</c:v>
                </c:pt>
                <c:pt idx="76">
                  <c:v>1311.77783203125</c:v>
                </c:pt>
                <c:pt idx="77">
                  <c:v>1325.22216796875</c:v>
                </c:pt>
                <c:pt idx="78">
                  <c:v>1338.6666259765625</c:v>
                </c:pt>
                <c:pt idx="79">
                  <c:v>1352.111083984375</c:v>
                </c:pt>
                <c:pt idx="80">
                  <c:v>1365.5555419921875</c:v>
                </c:pt>
                <c:pt idx="81">
                  <c:v>1379</c:v>
                </c:pt>
                <c:pt idx="82">
                  <c:v>1392.4444580078125</c:v>
                </c:pt>
                <c:pt idx="83">
                  <c:v>1405.888916015625</c:v>
                </c:pt>
                <c:pt idx="84">
                  <c:v>1419.3333740234375</c:v>
                </c:pt>
                <c:pt idx="85">
                  <c:v>1432.77783203125</c:v>
                </c:pt>
                <c:pt idx="86">
                  <c:v>1446.22216796875</c:v>
                </c:pt>
                <c:pt idx="87">
                  <c:v>1459.6666259765625</c:v>
                </c:pt>
                <c:pt idx="88">
                  <c:v>1473.111083984375</c:v>
                </c:pt>
                <c:pt idx="89">
                  <c:v>1486.5555419921875</c:v>
                </c:pt>
                <c:pt idx="90">
                  <c:v>1500</c:v>
                </c:pt>
              </c:numCache>
            </c:numRef>
          </c:xVal>
          <c:yVal>
            <c:numRef>
              <c:f>Graph!#REF!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702-49B6-9D6C-527C581F1AAD}"/>
            </c:ext>
          </c:extLst>
        </c:ser>
        <c:ser>
          <c:idx val="11"/>
          <c:order val="11"/>
          <c:tx>
            <c:strRef>
              <c:f>Graph!$B$14</c:f>
              <c:strCache>
                <c:ptCount val="1"/>
                <c:pt idx="0">
                  <c:v>(l)Ge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Graph!$C$3:$CO$3</c:f>
              <c:numCache>
                <c:formatCode>0.0</c:formatCode>
                <c:ptCount val="91"/>
                <c:pt idx="0">
                  <c:v>290</c:v>
                </c:pt>
                <c:pt idx="1">
                  <c:v>303.4444580078125</c:v>
                </c:pt>
                <c:pt idx="2">
                  <c:v>316.88888549804688</c:v>
                </c:pt>
                <c:pt idx="3">
                  <c:v>330.33334350585938</c:v>
                </c:pt>
                <c:pt idx="4">
                  <c:v>343.77777099609375</c:v>
                </c:pt>
                <c:pt idx="5">
                  <c:v>357.22222900390625</c:v>
                </c:pt>
                <c:pt idx="6">
                  <c:v>370.66665649414063</c:v>
                </c:pt>
                <c:pt idx="7">
                  <c:v>384.11111450195313</c:v>
                </c:pt>
                <c:pt idx="8">
                  <c:v>397.5555419921875</c:v>
                </c:pt>
                <c:pt idx="9">
                  <c:v>411</c:v>
                </c:pt>
                <c:pt idx="10">
                  <c:v>424.4444580078125</c:v>
                </c:pt>
                <c:pt idx="11">
                  <c:v>437.88888549804688</c:v>
                </c:pt>
                <c:pt idx="12">
                  <c:v>451.33334350585938</c:v>
                </c:pt>
                <c:pt idx="13">
                  <c:v>464.77777099609375</c:v>
                </c:pt>
                <c:pt idx="14">
                  <c:v>478.22222900390625</c:v>
                </c:pt>
                <c:pt idx="15">
                  <c:v>491.66665649414063</c:v>
                </c:pt>
                <c:pt idx="16">
                  <c:v>505.11111450195313</c:v>
                </c:pt>
                <c:pt idx="17">
                  <c:v>518.5555419921875</c:v>
                </c:pt>
                <c:pt idx="18">
                  <c:v>532</c:v>
                </c:pt>
                <c:pt idx="19">
                  <c:v>545.4444580078125</c:v>
                </c:pt>
                <c:pt idx="20">
                  <c:v>558.888916015625</c:v>
                </c:pt>
                <c:pt idx="21">
                  <c:v>572.33331298828125</c:v>
                </c:pt>
                <c:pt idx="22">
                  <c:v>585.77777099609375</c:v>
                </c:pt>
                <c:pt idx="23">
                  <c:v>599.22222900390625</c:v>
                </c:pt>
                <c:pt idx="24">
                  <c:v>612.66668701171875</c:v>
                </c:pt>
                <c:pt idx="25">
                  <c:v>626.111083984375</c:v>
                </c:pt>
                <c:pt idx="26">
                  <c:v>639.5555419921875</c:v>
                </c:pt>
                <c:pt idx="27">
                  <c:v>653</c:v>
                </c:pt>
                <c:pt idx="28">
                  <c:v>666.4444580078125</c:v>
                </c:pt>
                <c:pt idx="29">
                  <c:v>679.888916015625</c:v>
                </c:pt>
                <c:pt idx="30">
                  <c:v>693.33331298828125</c:v>
                </c:pt>
                <c:pt idx="31">
                  <c:v>706.77777099609375</c:v>
                </c:pt>
                <c:pt idx="32">
                  <c:v>720.22222900390625</c:v>
                </c:pt>
                <c:pt idx="33">
                  <c:v>733.66668701171875</c:v>
                </c:pt>
                <c:pt idx="34">
                  <c:v>747.111083984375</c:v>
                </c:pt>
                <c:pt idx="35">
                  <c:v>760.5555419921875</c:v>
                </c:pt>
                <c:pt idx="36">
                  <c:v>774</c:v>
                </c:pt>
                <c:pt idx="37">
                  <c:v>787.4444580078125</c:v>
                </c:pt>
                <c:pt idx="38">
                  <c:v>800.888916015625</c:v>
                </c:pt>
                <c:pt idx="39">
                  <c:v>814.33331298828125</c:v>
                </c:pt>
                <c:pt idx="40">
                  <c:v>827.77777099609375</c:v>
                </c:pt>
                <c:pt idx="41">
                  <c:v>841.22222900390625</c:v>
                </c:pt>
                <c:pt idx="42">
                  <c:v>854.66668701171875</c:v>
                </c:pt>
                <c:pt idx="43">
                  <c:v>868.111083984375</c:v>
                </c:pt>
                <c:pt idx="44">
                  <c:v>881.5555419921875</c:v>
                </c:pt>
                <c:pt idx="45">
                  <c:v>895</c:v>
                </c:pt>
                <c:pt idx="46">
                  <c:v>908.4444580078125</c:v>
                </c:pt>
                <c:pt idx="47">
                  <c:v>921.888916015625</c:v>
                </c:pt>
                <c:pt idx="48">
                  <c:v>935.33331298828125</c:v>
                </c:pt>
                <c:pt idx="49">
                  <c:v>948.77777099609375</c:v>
                </c:pt>
                <c:pt idx="50">
                  <c:v>962.22222900390625</c:v>
                </c:pt>
                <c:pt idx="51">
                  <c:v>975.66668701171875</c:v>
                </c:pt>
                <c:pt idx="52">
                  <c:v>989.111083984375</c:v>
                </c:pt>
                <c:pt idx="53">
                  <c:v>1002.5555419921875</c:v>
                </c:pt>
                <c:pt idx="54">
                  <c:v>1016</c:v>
                </c:pt>
                <c:pt idx="55">
                  <c:v>1029.4444580078125</c:v>
                </c:pt>
                <c:pt idx="56">
                  <c:v>1042.888916015625</c:v>
                </c:pt>
                <c:pt idx="57">
                  <c:v>1056.3333740234375</c:v>
                </c:pt>
                <c:pt idx="58">
                  <c:v>1069.77783203125</c:v>
                </c:pt>
                <c:pt idx="59">
                  <c:v>1083.22216796875</c:v>
                </c:pt>
                <c:pt idx="60">
                  <c:v>1096.6666259765625</c:v>
                </c:pt>
                <c:pt idx="61">
                  <c:v>1110.111083984375</c:v>
                </c:pt>
                <c:pt idx="62">
                  <c:v>1123.5555419921875</c:v>
                </c:pt>
                <c:pt idx="63">
                  <c:v>1137</c:v>
                </c:pt>
                <c:pt idx="64">
                  <c:v>1150.4444580078125</c:v>
                </c:pt>
                <c:pt idx="65">
                  <c:v>1163.888916015625</c:v>
                </c:pt>
                <c:pt idx="66">
                  <c:v>1177.3333740234375</c:v>
                </c:pt>
                <c:pt idx="67">
                  <c:v>1190.77783203125</c:v>
                </c:pt>
                <c:pt idx="68">
                  <c:v>1204.22216796875</c:v>
                </c:pt>
                <c:pt idx="69">
                  <c:v>1217.6666259765625</c:v>
                </c:pt>
                <c:pt idx="70">
                  <c:v>1231.111083984375</c:v>
                </c:pt>
                <c:pt idx="71">
                  <c:v>1244.5555419921875</c:v>
                </c:pt>
                <c:pt idx="72">
                  <c:v>1258</c:v>
                </c:pt>
                <c:pt idx="73">
                  <c:v>1271.4444580078125</c:v>
                </c:pt>
                <c:pt idx="74">
                  <c:v>1284.888916015625</c:v>
                </c:pt>
                <c:pt idx="75">
                  <c:v>1298.3333740234375</c:v>
                </c:pt>
                <c:pt idx="76">
                  <c:v>1311.77783203125</c:v>
                </c:pt>
                <c:pt idx="77">
                  <c:v>1325.22216796875</c:v>
                </c:pt>
                <c:pt idx="78">
                  <c:v>1338.6666259765625</c:v>
                </c:pt>
                <c:pt idx="79">
                  <c:v>1352.111083984375</c:v>
                </c:pt>
                <c:pt idx="80">
                  <c:v>1365.5555419921875</c:v>
                </c:pt>
                <c:pt idx="81">
                  <c:v>1379</c:v>
                </c:pt>
                <c:pt idx="82">
                  <c:v>1392.4444580078125</c:v>
                </c:pt>
                <c:pt idx="83">
                  <c:v>1405.888916015625</c:v>
                </c:pt>
                <c:pt idx="84">
                  <c:v>1419.3333740234375</c:v>
                </c:pt>
                <c:pt idx="85">
                  <c:v>1432.77783203125</c:v>
                </c:pt>
                <c:pt idx="86">
                  <c:v>1446.22216796875</c:v>
                </c:pt>
                <c:pt idx="87">
                  <c:v>1459.6666259765625</c:v>
                </c:pt>
                <c:pt idx="88">
                  <c:v>1473.111083984375</c:v>
                </c:pt>
                <c:pt idx="89">
                  <c:v>1486.5555419921875</c:v>
                </c:pt>
                <c:pt idx="90">
                  <c:v>1500</c:v>
                </c:pt>
              </c:numCache>
            </c:numRef>
          </c:xVal>
          <c:yVal>
            <c:numRef>
              <c:f>Graph!$C$14:$CO$14</c:f>
              <c:numCache>
                <c:formatCode>0.00E+00</c:formatCode>
                <c:ptCount val="91"/>
                <c:pt idx="0">
                  <c:v>-15.560026168823242</c:v>
                </c:pt>
                <c:pt idx="1">
                  <c:v>-15.672418594360352</c:v>
                </c:pt>
                <c:pt idx="2">
                  <c:v>-14.832646369934082</c:v>
                </c:pt>
                <c:pt idx="3">
                  <c:v>-13.99287223815918</c:v>
                </c:pt>
                <c:pt idx="4">
                  <c:v>-13.045116424560547</c:v>
                </c:pt>
                <c:pt idx="5">
                  <c:v>-12.087098121643066</c:v>
                </c:pt>
                <c:pt idx="6">
                  <c:v>-11.161195755004883</c:v>
                </c:pt>
                <c:pt idx="7">
                  <c:v>-10.278047561645508</c:v>
                </c:pt>
                <c:pt idx="8">
                  <c:v>-9.3949012756347656</c:v>
                </c:pt>
                <c:pt idx="9">
                  <c:v>-8.6866645812988281</c:v>
                </c:pt>
                <c:pt idx="10">
                  <c:v>-7.988680362701416</c:v>
                </c:pt>
                <c:pt idx="11">
                  <c:v>-7.4157719612121582</c:v>
                </c:pt>
                <c:pt idx="12">
                  <c:v>-6.9894938468933105</c:v>
                </c:pt>
                <c:pt idx="13">
                  <c:v>-6.5632171630859375</c:v>
                </c:pt>
                <c:pt idx="14">
                  <c:v>-6.404883861541748</c:v>
                </c:pt>
                <c:pt idx="15">
                  <c:v>-6.2531309127807617</c:v>
                </c:pt>
                <c:pt idx="16">
                  <c:v>-6.3064355850219727</c:v>
                </c:pt>
                <c:pt idx="17">
                  <c:v>-6.571690559387207</c:v>
                </c:pt>
                <c:pt idx="18">
                  <c:v>-6.8330602645874023</c:v>
                </c:pt>
                <c:pt idx="19">
                  <c:v>-6.8370852470397949</c:v>
                </c:pt>
                <c:pt idx="20">
                  <c:v>-6.8411102294921875</c:v>
                </c:pt>
                <c:pt idx="21">
                  <c:v>-6.8560276031494141</c:v>
                </c:pt>
                <c:pt idx="22">
                  <c:v>-6.8805818557739258</c:v>
                </c:pt>
                <c:pt idx="23">
                  <c:v>-6.9054341316223145</c:v>
                </c:pt>
                <c:pt idx="24">
                  <c:v>-6.9364290237426758</c:v>
                </c:pt>
                <c:pt idx="25">
                  <c:v>-6.9674239158630371</c:v>
                </c:pt>
                <c:pt idx="26">
                  <c:v>-6.9993233680725098</c:v>
                </c:pt>
                <c:pt idx="27">
                  <c:v>-7.0319280624389648</c:v>
                </c:pt>
                <c:pt idx="28">
                  <c:v>-7.0645327568054199</c:v>
                </c:pt>
                <c:pt idx="29">
                  <c:v>-7.0971379280090332</c:v>
                </c:pt>
                <c:pt idx="30">
                  <c:v>-7.1297426223754883</c:v>
                </c:pt>
                <c:pt idx="31">
                  <c:v>-7.1621227264404297</c:v>
                </c:pt>
                <c:pt idx="32">
                  <c:v>-7.1943492889404297</c:v>
                </c:pt>
                <c:pt idx="33">
                  <c:v>-7.2265758514404297</c:v>
                </c:pt>
                <c:pt idx="34">
                  <c:v>-7.2588019371032715</c:v>
                </c:pt>
                <c:pt idx="35">
                  <c:v>-7.2910284996032715</c:v>
                </c:pt>
                <c:pt idx="36">
                  <c:v>-7.3232545852661133</c:v>
                </c:pt>
                <c:pt idx="37">
                  <c:v>-7.3554811477661133</c:v>
                </c:pt>
                <c:pt idx="38">
                  <c:v>-7.3877072334289551</c:v>
                </c:pt>
                <c:pt idx="39">
                  <c:v>-7.4199337959289551</c:v>
                </c:pt>
                <c:pt idx="40">
                  <c:v>-7.4521598815917969</c:v>
                </c:pt>
                <c:pt idx="41">
                  <c:v>-7.4831833839416504</c:v>
                </c:pt>
                <c:pt idx="42">
                  <c:v>-7.5135970115661621</c:v>
                </c:pt>
                <c:pt idx="43">
                  <c:v>-7.5440106391906738</c:v>
                </c:pt>
                <c:pt idx="44">
                  <c:v>-7.5744242668151855</c:v>
                </c:pt>
                <c:pt idx="45">
                  <c:v>-7.6048378944396973</c:v>
                </c:pt>
                <c:pt idx="46">
                  <c:v>-7.635251522064209</c:v>
                </c:pt>
                <c:pt idx="47">
                  <c:v>-7.6656656265258789</c:v>
                </c:pt>
                <c:pt idx="48">
                  <c:v>-7.6960787773132324</c:v>
                </c:pt>
                <c:pt idx="49">
                  <c:v>-7.7264928817749023</c:v>
                </c:pt>
                <c:pt idx="50">
                  <c:v>-7.7569065093994141</c:v>
                </c:pt>
                <c:pt idx="51">
                  <c:v>-7.7859630584716797</c:v>
                </c:pt>
                <c:pt idx="52">
                  <c:v>-7.8145270347595215</c:v>
                </c:pt>
                <c:pt idx="53">
                  <c:v>-7.8430919647216797</c:v>
                </c:pt>
                <c:pt idx="54">
                  <c:v>-7.8716564178466797</c:v>
                </c:pt>
                <c:pt idx="55">
                  <c:v>-7.9002208709716797</c:v>
                </c:pt>
                <c:pt idx="56">
                  <c:v>-7.9287853240966797</c:v>
                </c:pt>
                <c:pt idx="57">
                  <c:v>-7.9573497772216797</c:v>
                </c:pt>
                <c:pt idx="58">
                  <c:v>-7.9859142303466797</c:v>
                </c:pt>
                <c:pt idx="59">
                  <c:v>-8.0144786834716797</c:v>
                </c:pt>
                <c:pt idx="60">
                  <c:v>-8.0430431365966797</c:v>
                </c:pt>
                <c:pt idx="61">
                  <c:v>-8.0702228546142578</c:v>
                </c:pt>
                <c:pt idx="62">
                  <c:v>-8.097111701965332</c:v>
                </c:pt>
                <c:pt idx="63">
                  <c:v>-8.1240005493164063</c:v>
                </c:pt>
                <c:pt idx="64">
                  <c:v>-8.1508893966674805</c:v>
                </c:pt>
                <c:pt idx="65">
                  <c:v>-8.1777782440185547</c:v>
                </c:pt>
                <c:pt idx="66">
                  <c:v>-8.2040004730224609</c:v>
                </c:pt>
                <c:pt idx="67">
                  <c:v>-8.2300987243652344</c:v>
                </c:pt>
                <c:pt idx="68">
                  <c:v>-8.2563161849975586</c:v>
                </c:pt>
                <c:pt idx="69">
                  <c:v>-8.2827978134155273</c:v>
                </c:pt>
                <c:pt idx="70">
                  <c:v>-8.3092794418334961</c:v>
                </c:pt>
                <c:pt idx="71">
                  <c:v>-8.3345470428466797</c:v>
                </c:pt>
                <c:pt idx="72">
                  <c:v>-8.3596162796020508</c:v>
                </c:pt>
                <c:pt idx="73">
                  <c:v>-8.3846855163574219</c:v>
                </c:pt>
                <c:pt idx="74">
                  <c:v>-8.409754753112793</c:v>
                </c:pt>
                <c:pt idx="75">
                  <c:v>-8.4348239898681641</c:v>
                </c:pt>
                <c:pt idx="76">
                  <c:v>-8.4598941802978516</c:v>
                </c:pt>
                <c:pt idx="77">
                  <c:v>-8.4849634170532227</c:v>
                </c:pt>
                <c:pt idx="78">
                  <c:v>-8.5100326538085938</c:v>
                </c:pt>
                <c:pt idx="79">
                  <c:v>-8.5351018905639648</c:v>
                </c:pt>
                <c:pt idx="80">
                  <c:v>-8.5601711273193359</c:v>
                </c:pt>
                <c:pt idx="81">
                  <c:v>-8.5837011337280273</c:v>
                </c:pt>
                <c:pt idx="82">
                  <c:v>-8.6071786880493164</c:v>
                </c:pt>
                <c:pt idx="83">
                  <c:v>-8.6306562423706055</c:v>
                </c:pt>
                <c:pt idx="84">
                  <c:v>-8.6541347503662109</c:v>
                </c:pt>
                <c:pt idx="85">
                  <c:v>-8.6776123046875</c:v>
                </c:pt>
                <c:pt idx="86">
                  <c:v>-8.7010898590087891</c:v>
                </c:pt>
                <c:pt idx="87">
                  <c:v>-8.7245674133300781</c:v>
                </c:pt>
                <c:pt idx="88">
                  <c:v>-8.7480449676513672</c:v>
                </c:pt>
                <c:pt idx="89">
                  <c:v>-8.7715225219726563</c:v>
                </c:pt>
                <c:pt idx="90">
                  <c:v>-8.7950000762939453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702-49B6-9D6C-527C581F1AAD}"/>
            </c:ext>
          </c:extLst>
        </c:ser>
        <c:ser>
          <c:idx val="19"/>
          <c:order val="13"/>
          <c:tx>
            <c:v>1</c:v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Graph!$A$1:$A$2</c:f>
              <c:numCache>
                <c:formatCode>General</c:formatCode>
                <c:ptCount val="2"/>
                <c:pt idx="0">
                  <c:v>460</c:v>
                </c:pt>
                <c:pt idx="1">
                  <c:v>460</c:v>
                </c:pt>
              </c:numCache>
            </c:numRef>
          </c:xVal>
          <c:yVal>
            <c:numRef>
              <c:f>Graph!$B$1:$B$2</c:f>
              <c:numCache>
                <c:formatCode>General</c:formatCode>
                <c:ptCount val="2"/>
                <c:pt idx="0">
                  <c:v>-100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A-C702-49B6-9D6C-527C581F1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460288"/>
        <c:axId val="7854632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Graph!$B$5</c15:sqref>
                        </c15:formulaRef>
                      </c:ext>
                    </c:extLst>
                    <c:strCache>
                      <c:ptCount val="1"/>
                      <c:pt idx="0">
                        <c:v>*Ge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Graph!$C$3:$CO$3</c15:sqref>
                        </c15:formulaRef>
                      </c:ext>
                    </c:extLst>
                    <c:numCache>
                      <c:formatCode>0.0</c:formatCode>
                      <c:ptCount val="91"/>
                      <c:pt idx="0">
                        <c:v>290</c:v>
                      </c:pt>
                      <c:pt idx="1">
                        <c:v>303.4444580078125</c:v>
                      </c:pt>
                      <c:pt idx="2">
                        <c:v>316.88888549804688</c:v>
                      </c:pt>
                      <c:pt idx="3">
                        <c:v>330.33334350585938</c:v>
                      </c:pt>
                      <c:pt idx="4">
                        <c:v>343.77777099609375</c:v>
                      </c:pt>
                      <c:pt idx="5">
                        <c:v>357.22222900390625</c:v>
                      </c:pt>
                      <c:pt idx="6">
                        <c:v>370.66665649414063</c:v>
                      </c:pt>
                      <c:pt idx="7">
                        <c:v>384.11111450195313</c:v>
                      </c:pt>
                      <c:pt idx="8">
                        <c:v>397.5555419921875</c:v>
                      </c:pt>
                      <c:pt idx="9">
                        <c:v>411</c:v>
                      </c:pt>
                      <c:pt idx="10">
                        <c:v>424.4444580078125</c:v>
                      </c:pt>
                      <c:pt idx="11">
                        <c:v>437.88888549804688</c:v>
                      </c:pt>
                      <c:pt idx="12">
                        <c:v>451.33334350585938</c:v>
                      </c:pt>
                      <c:pt idx="13">
                        <c:v>464.77777099609375</c:v>
                      </c:pt>
                      <c:pt idx="14">
                        <c:v>478.22222900390625</c:v>
                      </c:pt>
                      <c:pt idx="15">
                        <c:v>491.66665649414063</c:v>
                      </c:pt>
                      <c:pt idx="16">
                        <c:v>505.11111450195313</c:v>
                      </c:pt>
                      <c:pt idx="17">
                        <c:v>518.5555419921875</c:v>
                      </c:pt>
                      <c:pt idx="18">
                        <c:v>532</c:v>
                      </c:pt>
                      <c:pt idx="19">
                        <c:v>545.4444580078125</c:v>
                      </c:pt>
                      <c:pt idx="20">
                        <c:v>558.888916015625</c:v>
                      </c:pt>
                      <c:pt idx="21">
                        <c:v>572.33331298828125</c:v>
                      </c:pt>
                      <c:pt idx="22">
                        <c:v>585.77777099609375</c:v>
                      </c:pt>
                      <c:pt idx="23">
                        <c:v>599.22222900390625</c:v>
                      </c:pt>
                      <c:pt idx="24">
                        <c:v>612.66668701171875</c:v>
                      </c:pt>
                      <c:pt idx="25">
                        <c:v>626.111083984375</c:v>
                      </c:pt>
                      <c:pt idx="26">
                        <c:v>639.5555419921875</c:v>
                      </c:pt>
                      <c:pt idx="27">
                        <c:v>653</c:v>
                      </c:pt>
                      <c:pt idx="28">
                        <c:v>666.4444580078125</c:v>
                      </c:pt>
                      <c:pt idx="29">
                        <c:v>679.888916015625</c:v>
                      </c:pt>
                      <c:pt idx="30">
                        <c:v>693.33331298828125</c:v>
                      </c:pt>
                      <c:pt idx="31">
                        <c:v>706.77777099609375</c:v>
                      </c:pt>
                      <c:pt idx="32">
                        <c:v>720.22222900390625</c:v>
                      </c:pt>
                      <c:pt idx="33">
                        <c:v>733.66668701171875</c:v>
                      </c:pt>
                      <c:pt idx="34">
                        <c:v>747.111083984375</c:v>
                      </c:pt>
                      <c:pt idx="35">
                        <c:v>760.5555419921875</c:v>
                      </c:pt>
                      <c:pt idx="36">
                        <c:v>774</c:v>
                      </c:pt>
                      <c:pt idx="37">
                        <c:v>787.4444580078125</c:v>
                      </c:pt>
                      <c:pt idx="38">
                        <c:v>800.888916015625</c:v>
                      </c:pt>
                      <c:pt idx="39">
                        <c:v>814.33331298828125</c:v>
                      </c:pt>
                      <c:pt idx="40">
                        <c:v>827.77777099609375</c:v>
                      </c:pt>
                      <c:pt idx="41">
                        <c:v>841.22222900390625</c:v>
                      </c:pt>
                      <c:pt idx="42">
                        <c:v>854.66668701171875</c:v>
                      </c:pt>
                      <c:pt idx="43">
                        <c:v>868.111083984375</c:v>
                      </c:pt>
                      <c:pt idx="44">
                        <c:v>881.5555419921875</c:v>
                      </c:pt>
                      <c:pt idx="45">
                        <c:v>895</c:v>
                      </c:pt>
                      <c:pt idx="46">
                        <c:v>908.4444580078125</c:v>
                      </c:pt>
                      <c:pt idx="47">
                        <c:v>921.888916015625</c:v>
                      </c:pt>
                      <c:pt idx="48">
                        <c:v>935.33331298828125</c:v>
                      </c:pt>
                      <c:pt idx="49">
                        <c:v>948.77777099609375</c:v>
                      </c:pt>
                      <c:pt idx="50">
                        <c:v>962.22222900390625</c:v>
                      </c:pt>
                      <c:pt idx="51">
                        <c:v>975.66668701171875</c:v>
                      </c:pt>
                      <c:pt idx="52">
                        <c:v>989.111083984375</c:v>
                      </c:pt>
                      <c:pt idx="53">
                        <c:v>1002.5555419921875</c:v>
                      </c:pt>
                      <c:pt idx="54">
                        <c:v>1016</c:v>
                      </c:pt>
                      <c:pt idx="55">
                        <c:v>1029.4444580078125</c:v>
                      </c:pt>
                      <c:pt idx="56">
                        <c:v>1042.888916015625</c:v>
                      </c:pt>
                      <c:pt idx="57">
                        <c:v>1056.3333740234375</c:v>
                      </c:pt>
                      <c:pt idx="58">
                        <c:v>1069.77783203125</c:v>
                      </c:pt>
                      <c:pt idx="59">
                        <c:v>1083.22216796875</c:v>
                      </c:pt>
                      <c:pt idx="60">
                        <c:v>1096.6666259765625</c:v>
                      </c:pt>
                      <c:pt idx="61">
                        <c:v>1110.111083984375</c:v>
                      </c:pt>
                      <c:pt idx="62">
                        <c:v>1123.5555419921875</c:v>
                      </c:pt>
                      <c:pt idx="63">
                        <c:v>1137</c:v>
                      </c:pt>
                      <c:pt idx="64">
                        <c:v>1150.4444580078125</c:v>
                      </c:pt>
                      <c:pt idx="65">
                        <c:v>1163.888916015625</c:v>
                      </c:pt>
                      <c:pt idx="66">
                        <c:v>1177.3333740234375</c:v>
                      </c:pt>
                      <c:pt idx="67">
                        <c:v>1190.77783203125</c:v>
                      </c:pt>
                      <c:pt idx="68">
                        <c:v>1204.22216796875</c:v>
                      </c:pt>
                      <c:pt idx="69">
                        <c:v>1217.6666259765625</c:v>
                      </c:pt>
                      <c:pt idx="70">
                        <c:v>1231.111083984375</c:v>
                      </c:pt>
                      <c:pt idx="71">
                        <c:v>1244.5555419921875</c:v>
                      </c:pt>
                      <c:pt idx="72">
                        <c:v>1258</c:v>
                      </c:pt>
                      <c:pt idx="73">
                        <c:v>1271.4444580078125</c:v>
                      </c:pt>
                      <c:pt idx="74">
                        <c:v>1284.888916015625</c:v>
                      </c:pt>
                      <c:pt idx="75">
                        <c:v>1298.3333740234375</c:v>
                      </c:pt>
                      <c:pt idx="76">
                        <c:v>1311.77783203125</c:v>
                      </c:pt>
                      <c:pt idx="77">
                        <c:v>1325.22216796875</c:v>
                      </c:pt>
                      <c:pt idx="78">
                        <c:v>1338.6666259765625</c:v>
                      </c:pt>
                      <c:pt idx="79">
                        <c:v>1352.111083984375</c:v>
                      </c:pt>
                      <c:pt idx="80">
                        <c:v>1365.5555419921875</c:v>
                      </c:pt>
                      <c:pt idx="81">
                        <c:v>1379</c:v>
                      </c:pt>
                      <c:pt idx="82">
                        <c:v>1392.4444580078125</c:v>
                      </c:pt>
                      <c:pt idx="83">
                        <c:v>1405.888916015625</c:v>
                      </c:pt>
                      <c:pt idx="84">
                        <c:v>1419.3333740234375</c:v>
                      </c:pt>
                      <c:pt idx="85">
                        <c:v>1432.77783203125</c:v>
                      </c:pt>
                      <c:pt idx="86">
                        <c:v>1446.22216796875</c:v>
                      </c:pt>
                      <c:pt idx="87">
                        <c:v>1459.6666259765625</c:v>
                      </c:pt>
                      <c:pt idx="88">
                        <c:v>1473.111083984375</c:v>
                      </c:pt>
                      <c:pt idx="89">
                        <c:v>1486.5555419921875</c:v>
                      </c:pt>
                      <c:pt idx="90">
                        <c:v>1500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Graph!$C$5:$CO$5</c15:sqref>
                        </c15:formulaRef>
                      </c:ext>
                    </c:extLst>
                    <c:numCache>
                      <c:formatCode>0.00E+00</c:formatCode>
                      <c:ptCount val="91"/>
                      <c:pt idx="0">
                        <c:v>-14.927900314331055</c:v>
                      </c:pt>
                      <c:pt idx="1">
                        <c:v>-15.194084167480469</c:v>
                      </c:pt>
                      <c:pt idx="2">
                        <c:v>-14.794384956359863</c:v>
                      </c:pt>
                      <c:pt idx="3">
                        <c:v>-14.394683837890625</c:v>
                      </c:pt>
                      <c:pt idx="4">
                        <c:v>-13.602747917175293</c:v>
                      </c:pt>
                      <c:pt idx="5">
                        <c:v>-12.773538589477539</c:v>
                      </c:pt>
                      <c:pt idx="6">
                        <c:v>-11.904621124267578</c:v>
                      </c:pt>
                      <c:pt idx="7">
                        <c:v>-10.982830047607422</c:v>
                      </c:pt>
                      <c:pt idx="8">
                        <c:v>-10.061041831970215</c:v>
                      </c:pt>
                      <c:pt idx="9">
                        <c:v>-9.2537031173706055</c:v>
                      </c:pt>
                      <c:pt idx="10">
                        <c:v>-8.4530744552612305</c:v>
                      </c:pt>
                      <c:pt idx="11">
                        <c:v>-7.6984000205993652</c:v>
                      </c:pt>
                      <c:pt idx="12">
                        <c:v>-6.9975976943969727</c:v>
                      </c:pt>
                      <c:pt idx="13">
                        <c:v>-6.2967967987060547</c:v>
                      </c:pt>
                      <c:pt idx="14">
                        <c:v>-5.6733918190002441</c:v>
                      </c:pt>
                      <c:pt idx="15">
                        <c:v>-5.0518889427185059</c:v>
                      </c:pt>
                      <c:pt idx="16">
                        <c:v>-4.6178736686706543</c:v>
                      </c:pt>
                      <c:pt idx="17">
                        <c:v>-4.3776497840881348</c:v>
                      </c:pt>
                      <c:pt idx="18">
                        <c:v>-4.1414909362792969</c:v>
                      </c:pt>
                      <c:pt idx="19">
                        <c:v>-4.1744980812072754</c:v>
                      </c:pt>
                      <c:pt idx="20">
                        <c:v>-4.2075057029724121</c:v>
                      </c:pt>
                      <c:pt idx="21">
                        <c:v>-4.2406196594238281</c:v>
                      </c:pt>
                      <c:pt idx="22">
                        <c:v>-4.2738285064697266</c:v>
                      </c:pt>
                      <c:pt idx="23">
                        <c:v>-4.3070368766784668</c:v>
                      </c:pt>
                      <c:pt idx="24">
                        <c:v>-4.3402457237243652</c:v>
                      </c:pt>
                      <c:pt idx="25">
                        <c:v>-4.3734540939331055</c:v>
                      </c:pt>
                      <c:pt idx="26">
                        <c:v>-4.4066624641418457</c:v>
                      </c:pt>
                      <c:pt idx="27">
                        <c:v>-4.4398713111877441</c:v>
                      </c:pt>
                      <c:pt idx="28">
                        <c:v>-4.4730796813964844</c:v>
                      </c:pt>
                      <c:pt idx="29">
                        <c:v>-4.5062885284423828</c:v>
                      </c:pt>
                      <c:pt idx="30">
                        <c:v>-4.539496898651123</c:v>
                      </c:pt>
                      <c:pt idx="31">
                        <c:v>-4.5721225738525391</c:v>
                      </c:pt>
                      <c:pt idx="32">
                        <c:v>-4.6043491363525391</c:v>
                      </c:pt>
                      <c:pt idx="33">
                        <c:v>-4.6365756988525391</c:v>
                      </c:pt>
                      <c:pt idx="34">
                        <c:v>-4.6688017845153809</c:v>
                      </c:pt>
                      <c:pt idx="35">
                        <c:v>-4.7010283470153809</c:v>
                      </c:pt>
                      <c:pt idx="36">
                        <c:v>-4.7332549095153809</c:v>
                      </c:pt>
                      <c:pt idx="37">
                        <c:v>-4.7654809951782227</c:v>
                      </c:pt>
                      <c:pt idx="38">
                        <c:v>-4.7977075576782227</c:v>
                      </c:pt>
                      <c:pt idx="39">
                        <c:v>-4.8299341201782227</c:v>
                      </c:pt>
                      <c:pt idx="40">
                        <c:v>-4.8621602058410645</c:v>
                      </c:pt>
                      <c:pt idx="41">
                        <c:v>-4.893183708190918</c:v>
                      </c:pt>
                      <c:pt idx="42">
                        <c:v>-4.9235973358154297</c:v>
                      </c:pt>
                      <c:pt idx="43">
                        <c:v>-4.9540109634399414</c:v>
                      </c:pt>
                      <c:pt idx="44">
                        <c:v>-4.9844245910644531</c:v>
                      </c:pt>
                      <c:pt idx="45">
                        <c:v>-5.0148382186889648</c:v>
                      </c:pt>
                      <c:pt idx="46">
                        <c:v>-5.0452518463134766</c:v>
                      </c:pt>
                      <c:pt idx="47">
                        <c:v>-5.0756659507751465</c:v>
                      </c:pt>
                      <c:pt idx="48">
                        <c:v>-5.1060791015625</c:v>
                      </c:pt>
                      <c:pt idx="49">
                        <c:v>-5.1364932060241699</c:v>
                      </c:pt>
                      <c:pt idx="50">
                        <c:v>-5.1669068336486816</c:v>
                      </c:pt>
                      <c:pt idx="51">
                        <c:v>-5.1962695121765137</c:v>
                      </c:pt>
                      <c:pt idx="52">
                        <c:v>-5.2252516746520996</c:v>
                      </c:pt>
                      <c:pt idx="53">
                        <c:v>-5.2540488243103027</c:v>
                      </c:pt>
                      <c:pt idx="54">
                        <c:v>-5.282289981842041</c:v>
                      </c:pt>
                      <c:pt idx="55">
                        <c:v>-5.3105311393737793</c:v>
                      </c:pt>
                      <c:pt idx="56">
                        <c:v>-5.3392758369445801</c:v>
                      </c:pt>
                      <c:pt idx="57">
                        <c:v>-5.3682022094726563</c:v>
                      </c:pt>
                      <c:pt idx="58">
                        <c:v>-5.3968992233276367</c:v>
                      </c:pt>
                      <c:pt idx="59">
                        <c:v>-5.4250102043151855</c:v>
                      </c:pt>
                      <c:pt idx="60">
                        <c:v>-5.4531211853027344</c:v>
                      </c:pt>
                      <c:pt idx="61">
                        <c:v>-5.4852805137634277</c:v>
                      </c:pt>
                      <c:pt idx="62">
                        <c:v>-5.5182895660400391</c:v>
                      </c:pt>
                      <c:pt idx="63">
                        <c:v>-5.5512986183166504</c:v>
                      </c:pt>
                      <c:pt idx="64">
                        <c:v>-5.5843076705932617</c:v>
                      </c:pt>
                      <c:pt idx="65">
                        <c:v>-5.6173171997070313</c:v>
                      </c:pt>
                      <c:pt idx="66">
                        <c:v>-5.6503262519836426</c:v>
                      </c:pt>
                      <c:pt idx="67">
                        <c:v>-5.6833353042602539</c:v>
                      </c:pt>
                      <c:pt idx="68">
                        <c:v>-5.7163443565368652</c:v>
                      </c:pt>
                      <c:pt idx="69">
                        <c:v>-5.7493534088134766</c:v>
                      </c:pt>
                      <c:pt idx="70">
                        <c:v>-5.7823624610900879</c:v>
                      </c:pt>
                      <c:pt idx="71">
                        <c:v>-5.8392171859741211</c:v>
                      </c:pt>
                      <c:pt idx="72">
                        <c:v>-5.8999700546264648</c:v>
                      </c:pt>
                      <c:pt idx="73">
                        <c:v>-5.9607229232788086</c:v>
                      </c:pt>
                      <c:pt idx="74">
                        <c:v>-6.0214757919311523</c:v>
                      </c:pt>
                      <c:pt idx="75">
                        <c:v>-6.0822281837463379</c:v>
                      </c:pt>
                      <c:pt idx="76">
                        <c:v>-6.1429810523986816</c:v>
                      </c:pt>
                      <c:pt idx="77">
                        <c:v>-6.2037334442138672</c:v>
                      </c:pt>
                      <c:pt idx="78">
                        <c:v>-6.2644863128662109</c:v>
                      </c:pt>
                      <c:pt idx="79">
                        <c:v>-6.3252387046813965</c:v>
                      </c:pt>
                      <c:pt idx="80">
                        <c:v>-6.3859915733337402</c:v>
                      </c:pt>
                      <c:pt idx="81">
                        <c:v>-6.4403824806213379</c:v>
                      </c:pt>
                      <c:pt idx="82">
                        <c:v>-6.4945554733276367</c:v>
                      </c:pt>
                      <c:pt idx="83">
                        <c:v>-6.548734188079834</c:v>
                      </c:pt>
                      <c:pt idx="84">
                        <c:v>-6.6029195785522461</c:v>
                      </c:pt>
                      <c:pt idx="85">
                        <c:v>-6.6571044921875</c:v>
                      </c:pt>
                      <c:pt idx="86">
                        <c:v>-6.7081665992736816</c:v>
                      </c:pt>
                      <c:pt idx="87">
                        <c:v>-6.7591762542724609</c:v>
                      </c:pt>
                      <c:pt idx="88">
                        <c:v>-6.8099627494812012</c:v>
                      </c:pt>
                      <c:pt idx="89">
                        <c:v>-6.8604812622070313</c:v>
                      </c:pt>
                      <c:pt idx="90">
                        <c:v>-6.9109997749328613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E-B1EE-4ED3-BF77-21EDE6B32083}"/>
                  </c:ext>
                </c:extLst>
              </c15:ser>
            </c15:filteredScatterSeries>
            <c15:filteredScatte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Graph!$B$6</c15:sqref>
                        </c15:formulaRef>
                      </c:ext>
                    </c:extLst>
                    <c:strCache>
                      <c:ptCount val="1"/>
                      <c:pt idx="0">
                        <c:v>*GeSe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Graph!$C$3:$CO$3</c15:sqref>
                        </c15:formulaRef>
                      </c:ext>
                    </c:extLst>
                    <c:numCache>
                      <c:formatCode>0.0</c:formatCode>
                      <c:ptCount val="91"/>
                      <c:pt idx="0">
                        <c:v>290</c:v>
                      </c:pt>
                      <c:pt idx="1">
                        <c:v>303.4444580078125</c:v>
                      </c:pt>
                      <c:pt idx="2">
                        <c:v>316.88888549804688</c:v>
                      </c:pt>
                      <c:pt idx="3">
                        <c:v>330.33334350585938</c:v>
                      </c:pt>
                      <c:pt idx="4">
                        <c:v>343.77777099609375</c:v>
                      </c:pt>
                      <c:pt idx="5">
                        <c:v>357.22222900390625</c:v>
                      </c:pt>
                      <c:pt idx="6">
                        <c:v>370.66665649414063</c:v>
                      </c:pt>
                      <c:pt idx="7">
                        <c:v>384.11111450195313</c:v>
                      </c:pt>
                      <c:pt idx="8">
                        <c:v>397.5555419921875</c:v>
                      </c:pt>
                      <c:pt idx="9">
                        <c:v>411</c:v>
                      </c:pt>
                      <c:pt idx="10">
                        <c:v>424.4444580078125</c:v>
                      </c:pt>
                      <c:pt idx="11">
                        <c:v>437.88888549804688</c:v>
                      </c:pt>
                      <c:pt idx="12">
                        <c:v>451.33334350585938</c:v>
                      </c:pt>
                      <c:pt idx="13">
                        <c:v>464.77777099609375</c:v>
                      </c:pt>
                      <c:pt idx="14">
                        <c:v>478.22222900390625</c:v>
                      </c:pt>
                      <c:pt idx="15">
                        <c:v>491.66665649414063</c:v>
                      </c:pt>
                      <c:pt idx="16">
                        <c:v>505.11111450195313</c:v>
                      </c:pt>
                      <c:pt idx="17">
                        <c:v>518.5555419921875</c:v>
                      </c:pt>
                      <c:pt idx="18">
                        <c:v>532</c:v>
                      </c:pt>
                      <c:pt idx="19">
                        <c:v>545.4444580078125</c:v>
                      </c:pt>
                      <c:pt idx="20">
                        <c:v>558.888916015625</c:v>
                      </c:pt>
                      <c:pt idx="21">
                        <c:v>572.33331298828125</c:v>
                      </c:pt>
                      <c:pt idx="22">
                        <c:v>585.77777099609375</c:v>
                      </c:pt>
                      <c:pt idx="23">
                        <c:v>599.22222900390625</c:v>
                      </c:pt>
                      <c:pt idx="24">
                        <c:v>612.66668701171875</c:v>
                      </c:pt>
                      <c:pt idx="25">
                        <c:v>626.111083984375</c:v>
                      </c:pt>
                      <c:pt idx="26">
                        <c:v>639.5555419921875</c:v>
                      </c:pt>
                      <c:pt idx="27">
                        <c:v>653</c:v>
                      </c:pt>
                      <c:pt idx="28">
                        <c:v>666.4444580078125</c:v>
                      </c:pt>
                      <c:pt idx="29">
                        <c:v>679.888916015625</c:v>
                      </c:pt>
                      <c:pt idx="30">
                        <c:v>693.33331298828125</c:v>
                      </c:pt>
                      <c:pt idx="31">
                        <c:v>706.77777099609375</c:v>
                      </c:pt>
                      <c:pt idx="32">
                        <c:v>720.22222900390625</c:v>
                      </c:pt>
                      <c:pt idx="33">
                        <c:v>733.66668701171875</c:v>
                      </c:pt>
                      <c:pt idx="34">
                        <c:v>747.111083984375</c:v>
                      </c:pt>
                      <c:pt idx="35">
                        <c:v>760.5555419921875</c:v>
                      </c:pt>
                      <c:pt idx="36">
                        <c:v>774</c:v>
                      </c:pt>
                      <c:pt idx="37">
                        <c:v>787.4444580078125</c:v>
                      </c:pt>
                      <c:pt idx="38">
                        <c:v>800.888916015625</c:v>
                      </c:pt>
                      <c:pt idx="39">
                        <c:v>814.33331298828125</c:v>
                      </c:pt>
                      <c:pt idx="40">
                        <c:v>827.77777099609375</c:v>
                      </c:pt>
                      <c:pt idx="41">
                        <c:v>841.22222900390625</c:v>
                      </c:pt>
                      <c:pt idx="42">
                        <c:v>854.66668701171875</c:v>
                      </c:pt>
                      <c:pt idx="43">
                        <c:v>868.111083984375</c:v>
                      </c:pt>
                      <c:pt idx="44">
                        <c:v>881.5555419921875</c:v>
                      </c:pt>
                      <c:pt idx="45">
                        <c:v>895</c:v>
                      </c:pt>
                      <c:pt idx="46">
                        <c:v>908.4444580078125</c:v>
                      </c:pt>
                      <c:pt idx="47">
                        <c:v>921.888916015625</c:v>
                      </c:pt>
                      <c:pt idx="48">
                        <c:v>935.33331298828125</c:v>
                      </c:pt>
                      <c:pt idx="49">
                        <c:v>948.77777099609375</c:v>
                      </c:pt>
                      <c:pt idx="50">
                        <c:v>962.22222900390625</c:v>
                      </c:pt>
                      <c:pt idx="51">
                        <c:v>975.66668701171875</c:v>
                      </c:pt>
                      <c:pt idx="52">
                        <c:v>989.111083984375</c:v>
                      </c:pt>
                      <c:pt idx="53">
                        <c:v>1002.5555419921875</c:v>
                      </c:pt>
                      <c:pt idx="54">
                        <c:v>1016</c:v>
                      </c:pt>
                      <c:pt idx="55">
                        <c:v>1029.4444580078125</c:v>
                      </c:pt>
                      <c:pt idx="56">
                        <c:v>1042.888916015625</c:v>
                      </c:pt>
                      <c:pt idx="57">
                        <c:v>1056.3333740234375</c:v>
                      </c:pt>
                      <c:pt idx="58">
                        <c:v>1069.77783203125</c:v>
                      </c:pt>
                      <c:pt idx="59">
                        <c:v>1083.22216796875</c:v>
                      </c:pt>
                      <c:pt idx="60">
                        <c:v>1096.6666259765625</c:v>
                      </c:pt>
                      <c:pt idx="61">
                        <c:v>1110.111083984375</c:v>
                      </c:pt>
                      <c:pt idx="62">
                        <c:v>1123.5555419921875</c:v>
                      </c:pt>
                      <c:pt idx="63">
                        <c:v>1137</c:v>
                      </c:pt>
                      <c:pt idx="64">
                        <c:v>1150.4444580078125</c:v>
                      </c:pt>
                      <c:pt idx="65">
                        <c:v>1163.888916015625</c:v>
                      </c:pt>
                      <c:pt idx="66">
                        <c:v>1177.3333740234375</c:v>
                      </c:pt>
                      <c:pt idx="67">
                        <c:v>1190.77783203125</c:v>
                      </c:pt>
                      <c:pt idx="68">
                        <c:v>1204.22216796875</c:v>
                      </c:pt>
                      <c:pt idx="69">
                        <c:v>1217.6666259765625</c:v>
                      </c:pt>
                      <c:pt idx="70">
                        <c:v>1231.111083984375</c:v>
                      </c:pt>
                      <c:pt idx="71">
                        <c:v>1244.5555419921875</c:v>
                      </c:pt>
                      <c:pt idx="72">
                        <c:v>1258</c:v>
                      </c:pt>
                      <c:pt idx="73">
                        <c:v>1271.4444580078125</c:v>
                      </c:pt>
                      <c:pt idx="74">
                        <c:v>1284.888916015625</c:v>
                      </c:pt>
                      <c:pt idx="75">
                        <c:v>1298.3333740234375</c:v>
                      </c:pt>
                      <c:pt idx="76">
                        <c:v>1311.77783203125</c:v>
                      </c:pt>
                      <c:pt idx="77">
                        <c:v>1325.22216796875</c:v>
                      </c:pt>
                      <c:pt idx="78">
                        <c:v>1338.6666259765625</c:v>
                      </c:pt>
                      <c:pt idx="79">
                        <c:v>1352.111083984375</c:v>
                      </c:pt>
                      <c:pt idx="80">
                        <c:v>1365.5555419921875</c:v>
                      </c:pt>
                      <c:pt idx="81">
                        <c:v>1379</c:v>
                      </c:pt>
                      <c:pt idx="82">
                        <c:v>1392.4444580078125</c:v>
                      </c:pt>
                      <c:pt idx="83">
                        <c:v>1405.888916015625</c:v>
                      </c:pt>
                      <c:pt idx="84">
                        <c:v>1419.3333740234375</c:v>
                      </c:pt>
                      <c:pt idx="85">
                        <c:v>1432.77783203125</c:v>
                      </c:pt>
                      <c:pt idx="86">
                        <c:v>1446.22216796875</c:v>
                      </c:pt>
                      <c:pt idx="87">
                        <c:v>1459.6666259765625</c:v>
                      </c:pt>
                      <c:pt idx="88">
                        <c:v>1473.111083984375</c:v>
                      </c:pt>
                      <c:pt idx="89">
                        <c:v>1486.5555419921875</c:v>
                      </c:pt>
                      <c:pt idx="90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Graph!$C$6:$CO$6</c15:sqref>
                        </c15:formulaRef>
                      </c:ext>
                    </c:extLst>
                    <c:numCache>
                      <c:formatCode>0.00E+00</c:formatCode>
                      <c:ptCount val="91"/>
                      <c:pt idx="0">
                        <c:v>-36.215961456298828</c:v>
                      </c:pt>
                      <c:pt idx="1">
                        <c:v>-36.803752899169922</c:v>
                      </c:pt>
                      <c:pt idx="2">
                        <c:v>-35.685401916503906</c:v>
                      </c:pt>
                      <c:pt idx="3">
                        <c:v>-34.567047119140625</c:v>
                      </c:pt>
                      <c:pt idx="4">
                        <c:v>-33.661285400390625</c:v>
                      </c:pt>
                      <c:pt idx="5">
                        <c:v>-32.775722503662109</c:v>
                      </c:pt>
                      <c:pt idx="6">
                        <c:v>-31.960948944091797</c:v>
                      </c:pt>
                      <c:pt idx="7">
                        <c:v>-31.240421295166016</c:v>
                      </c:pt>
                      <c:pt idx="8">
                        <c:v>-30.5198974609375</c:v>
                      </c:pt>
                      <c:pt idx="9">
                        <c:v>-29.917625427246094</c:v>
                      </c:pt>
                      <c:pt idx="10">
                        <c:v>-29.322284698486328</c:v>
                      </c:pt>
                      <c:pt idx="11">
                        <c:v>-28.77290153503418</c:v>
                      </c:pt>
                      <c:pt idx="12">
                        <c:v>-28.277387619018555</c:v>
                      </c:pt>
                      <c:pt idx="13">
                        <c:v>-27.781877517700195</c:v>
                      </c:pt>
                      <c:pt idx="14">
                        <c:v>-27.367691040039063</c:v>
                      </c:pt>
                      <c:pt idx="15">
                        <c:v>-26.955501556396484</c:v>
                      </c:pt>
                      <c:pt idx="16">
                        <c:v>-26.727140426635742</c:v>
                      </c:pt>
                      <c:pt idx="17">
                        <c:v>-26.688783645629883</c:v>
                      </c:pt>
                      <c:pt idx="18">
                        <c:v>-26.654544830322266</c:v>
                      </c:pt>
                      <c:pt idx="19">
                        <c:v>-26.892841339111328</c:v>
                      </c:pt>
                      <c:pt idx="20">
                        <c:v>-27.131137847900391</c:v>
                      </c:pt>
                      <c:pt idx="21">
                        <c:v>-27.364202499389648</c:v>
                      </c:pt>
                      <c:pt idx="22">
                        <c:v>-27.59263801574707</c:v>
                      </c:pt>
                      <c:pt idx="23">
                        <c:v>-27.821071624755859</c:v>
                      </c:pt>
                      <c:pt idx="24">
                        <c:v>-28.049507141113281</c:v>
                      </c:pt>
                      <c:pt idx="25">
                        <c:v>-28.27794075012207</c:v>
                      </c:pt>
                      <c:pt idx="26">
                        <c:v>-28.506376266479492</c:v>
                      </c:pt>
                      <c:pt idx="27">
                        <c:v>-28.734811782836914</c:v>
                      </c:pt>
                      <c:pt idx="28">
                        <c:v>-28.963247299194336</c:v>
                      </c:pt>
                      <c:pt idx="29">
                        <c:v>-29.191682815551758</c:v>
                      </c:pt>
                      <c:pt idx="30">
                        <c:v>-29.420116424560547</c:v>
                      </c:pt>
                      <c:pt idx="31">
                        <c:v>-29.640285491943359</c:v>
                      </c:pt>
                      <c:pt idx="32">
                        <c:v>-29.854793548583984</c:v>
                      </c:pt>
                      <c:pt idx="33">
                        <c:v>-30.069299697875977</c:v>
                      </c:pt>
                      <c:pt idx="34">
                        <c:v>-30.283805847167969</c:v>
                      </c:pt>
                      <c:pt idx="35">
                        <c:v>-30.498313903808594</c:v>
                      </c:pt>
                      <c:pt idx="36">
                        <c:v>-30.712820053100586</c:v>
                      </c:pt>
                      <c:pt idx="37">
                        <c:v>-30.927328109741211</c:v>
                      </c:pt>
                      <c:pt idx="38">
                        <c:v>-31.141834259033203</c:v>
                      </c:pt>
                      <c:pt idx="39">
                        <c:v>-31.356340408325195</c:v>
                      </c:pt>
                      <c:pt idx="40">
                        <c:v>-31.570846557617188</c:v>
                      </c:pt>
                      <c:pt idx="41">
                        <c:v>-31.77813720703125</c:v>
                      </c:pt>
                      <c:pt idx="42">
                        <c:v>-31.981767654418945</c:v>
                      </c:pt>
                      <c:pt idx="43">
                        <c:v>-32.185398101806641</c:v>
                      </c:pt>
                      <c:pt idx="44">
                        <c:v>-32.389026641845703</c:v>
                      </c:pt>
                      <c:pt idx="45">
                        <c:v>-32.592658996582031</c:v>
                      </c:pt>
                      <c:pt idx="46">
                        <c:v>-32.796291351318359</c:v>
                      </c:pt>
                      <c:pt idx="47">
                        <c:v>-32.999919891357422</c:v>
                      </c:pt>
                      <c:pt idx="48">
                        <c:v>-33.203548431396484</c:v>
                      </c:pt>
                      <c:pt idx="49">
                        <c:v>-33.407180786132813</c:v>
                      </c:pt>
                      <c:pt idx="50">
                        <c:v>-33.610813140869141</c:v>
                      </c:pt>
                      <c:pt idx="51">
                        <c:v>-33.807388305664063</c:v>
                      </c:pt>
                      <c:pt idx="52">
                        <c:v>-34.00140380859375</c:v>
                      </c:pt>
                      <c:pt idx="53">
                        <c:v>-34.194751739501953</c:v>
                      </c:pt>
                      <c:pt idx="54">
                        <c:v>-34.386074066162109</c:v>
                      </c:pt>
                      <c:pt idx="55">
                        <c:v>-34.577400207519531</c:v>
                      </c:pt>
                      <c:pt idx="56">
                        <c:v>-34.772136688232422</c:v>
                      </c:pt>
                      <c:pt idx="57">
                        <c:v>-34.968101501464844</c:v>
                      </c:pt>
                      <c:pt idx="58">
                        <c:v>-35.162693023681641</c:v>
                      </c:pt>
                      <c:pt idx="59">
                        <c:v>-35.353763580322266</c:v>
                      </c:pt>
                      <c:pt idx="60">
                        <c:v>-35.544837951660156</c:v>
                      </c:pt>
                      <c:pt idx="61">
                        <c:v>-35.735462188720703</c:v>
                      </c:pt>
                      <c:pt idx="62">
                        <c:v>-35.925991058349609</c:v>
                      </c:pt>
                      <c:pt idx="63">
                        <c:v>-36.116523742675781</c:v>
                      </c:pt>
                      <c:pt idx="64">
                        <c:v>-36.307052612304688</c:v>
                      </c:pt>
                      <c:pt idx="65">
                        <c:v>-36.497581481933594</c:v>
                      </c:pt>
                      <c:pt idx="66">
                        <c:v>-36.688114166259766</c:v>
                      </c:pt>
                      <c:pt idx="67">
                        <c:v>-36.878643035888672</c:v>
                      </c:pt>
                      <c:pt idx="68">
                        <c:v>-37.069171905517578</c:v>
                      </c:pt>
                      <c:pt idx="69">
                        <c:v>-37.259700775146484</c:v>
                      </c:pt>
                      <c:pt idx="70">
                        <c:v>-37.450233459472656</c:v>
                      </c:pt>
                      <c:pt idx="71">
                        <c:v>-37.662151336669922</c:v>
                      </c:pt>
                      <c:pt idx="72">
                        <c:v>-37.8775634765625</c:v>
                      </c:pt>
                      <c:pt idx="73">
                        <c:v>-38.092979431152344</c:v>
                      </c:pt>
                      <c:pt idx="74">
                        <c:v>-38.308395385742188</c:v>
                      </c:pt>
                      <c:pt idx="75">
                        <c:v>-38.523807525634766</c:v>
                      </c:pt>
                      <c:pt idx="76">
                        <c:v>-38.739223480224609</c:v>
                      </c:pt>
                      <c:pt idx="77">
                        <c:v>-38.954635620117188</c:v>
                      </c:pt>
                      <c:pt idx="78">
                        <c:v>-39.170051574707031</c:v>
                      </c:pt>
                      <c:pt idx="79">
                        <c:v>-39.385467529296875</c:v>
                      </c:pt>
                      <c:pt idx="80">
                        <c:v>-39.600879669189453</c:v>
                      </c:pt>
                      <c:pt idx="81">
                        <c:v>-39.801853179931641</c:v>
                      </c:pt>
                      <c:pt idx="82">
                        <c:v>-40.002334594726563</c:v>
                      </c:pt>
                      <c:pt idx="83">
                        <c:v>-40.206546783447266</c:v>
                      </c:pt>
                      <c:pt idx="84">
                        <c:v>-40.415546417236328</c:v>
                      </c:pt>
                      <c:pt idx="85">
                        <c:v>-40.624546051025391</c:v>
                      </c:pt>
                      <c:pt idx="86">
                        <c:v>-40.822052001953125</c:v>
                      </c:pt>
                      <c:pt idx="87">
                        <c:v>-41.019371032714844</c:v>
                      </c:pt>
                      <c:pt idx="88">
                        <c:v>-41.218479156494141</c:v>
                      </c:pt>
                      <c:pt idx="89">
                        <c:v>-41.41973876953125</c:v>
                      </c:pt>
                      <c:pt idx="90">
                        <c:v>-41.620998382568359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702-49B6-9D6C-527C581F1AAD}"/>
                  </c:ext>
                </c:extLst>
              </c15:ser>
            </c15:filteredScatterSeries>
            <c15:filteredScatte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Graph!$B$7</c15:sqref>
                        </c15:formulaRef>
                      </c:ext>
                    </c:extLst>
                    <c:strCache>
                      <c:ptCount val="1"/>
                      <c:pt idx="0">
                        <c:v>*Ga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Graph!$C$3:$CO$3</c15:sqref>
                        </c15:formulaRef>
                      </c:ext>
                    </c:extLst>
                    <c:numCache>
                      <c:formatCode>0.0</c:formatCode>
                      <c:ptCount val="91"/>
                      <c:pt idx="0">
                        <c:v>290</c:v>
                      </c:pt>
                      <c:pt idx="1">
                        <c:v>303.4444580078125</c:v>
                      </c:pt>
                      <c:pt idx="2">
                        <c:v>316.88888549804688</c:v>
                      </c:pt>
                      <c:pt idx="3">
                        <c:v>330.33334350585938</c:v>
                      </c:pt>
                      <c:pt idx="4">
                        <c:v>343.77777099609375</c:v>
                      </c:pt>
                      <c:pt idx="5">
                        <c:v>357.22222900390625</c:v>
                      </c:pt>
                      <c:pt idx="6">
                        <c:v>370.66665649414063</c:v>
                      </c:pt>
                      <c:pt idx="7">
                        <c:v>384.11111450195313</c:v>
                      </c:pt>
                      <c:pt idx="8">
                        <c:v>397.5555419921875</c:v>
                      </c:pt>
                      <c:pt idx="9">
                        <c:v>411</c:v>
                      </c:pt>
                      <c:pt idx="10">
                        <c:v>424.4444580078125</c:v>
                      </c:pt>
                      <c:pt idx="11">
                        <c:v>437.88888549804688</c:v>
                      </c:pt>
                      <c:pt idx="12">
                        <c:v>451.33334350585938</c:v>
                      </c:pt>
                      <c:pt idx="13">
                        <c:v>464.77777099609375</c:v>
                      </c:pt>
                      <c:pt idx="14">
                        <c:v>478.22222900390625</c:v>
                      </c:pt>
                      <c:pt idx="15">
                        <c:v>491.66665649414063</c:v>
                      </c:pt>
                      <c:pt idx="16">
                        <c:v>505.11111450195313</c:v>
                      </c:pt>
                      <c:pt idx="17">
                        <c:v>518.5555419921875</c:v>
                      </c:pt>
                      <c:pt idx="18">
                        <c:v>532</c:v>
                      </c:pt>
                      <c:pt idx="19">
                        <c:v>545.4444580078125</c:v>
                      </c:pt>
                      <c:pt idx="20">
                        <c:v>558.888916015625</c:v>
                      </c:pt>
                      <c:pt idx="21">
                        <c:v>572.33331298828125</c:v>
                      </c:pt>
                      <c:pt idx="22">
                        <c:v>585.77777099609375</c:v>
                      </c:pt>
                      <c:pt idx="23">
                        <c:v>599.22222900390625</c:v>
                      </c:pt>
                      <c:pt idx="24">
                        <c:v>612.66668701171875</c:v>
                      </c:pt>
                      <c:pt idx="25">
                        <c:v>626.111083984375</c:v>
                      </c:pt>
                      <c:pt idx="26">
                        <c:v>639.5555419921875</c:v>
                      </c:pt>
                      <c:pt idx="27">
                        <c:v>653</c:v>
                      </c:pt>
                      <c:pt idx="28">
                        <c:v>666.4444580078125</c:v>
                      </c:pt>
                      <c:pt idx="29">
                        <c:v>679.888916015625</c:v>
                      </c:pt>
                      <c:pt idx="30">
                        <c:v>693.33331298828125</c:v>
                      </c:pt>
                      <c:pt idx="31">
                        <c:v>706.77777099609375</c:v>
                      </c:pt>
                      <c:pt idx="32">
                        <c:v>720.22222900390625</c:v>
                      </c:pt>
                      <c:pt idx="33">
                        <c:v>733.66668701171875</c:v>
                      </c:pt>
                      <c:pt idx="34">
                        <c:v>747.111083984375</c:v>
                      </c:pt>
                      <c:pt idx="35">
                        <c:v>760.5555419921875</c:v>
                      </c:pt>
                      <c:pt idx="36">
                        <c:v>774</c:v>
                      </c:pt>
                      <c:pt idx="37">
                        <c:v>787.4444580078125</c:v>
                      </c:pt>
                      <c:pt idx="38">
                        <c:v>800.888916015625</c:v>
                      </c:pt>
                      <c:pt idx="39">
                        <c:v>814.33331298828125</c:v>
                      </c:pt>
                      <c:pt idx="40">
                        <c:v>827.77777099609375</c:v>
                      </c:pt>
                      <c:pt idx="41">
                        <c:v>841.22222900390625</c:v>
                      </c:pt>
                      <c:pt idx="42">
                        <c:v>854.66668701171875</c:v>
                      </c:pt>
                      <c:pt idx="43">
                        <c:v>868.111083984375</c:v>
                      </c:pt>
                      <c:pt idx="44">
                        <c:v>881.5555419921875</c:v>
                      </c:pt>
                      <c:pt idx="45">
                        <c:v>895</c:v>
                      </c:pt>
                      <c:pt idx="46">
                        <c:v>908.4444580078125</c:v>
                      </c:pt>
                      <c:pt idx="47">
                        <c:v>921.888916015625</c:v>
                      </c:pt>
                      <c:pt idx="48">
                        <c:v>935.33331298828125</c:v>
                      </c:pt>
                      <c:pt idx="49">
                        <c:v>948.77777099609375</c:v>
                      </c:pt>
                      <c:pt idx="50">
                        <c:v>962.22222900390625</c:v>
                      </c:pt>
                      <c:pt idx="51">
                        <c:v>975.66668701171875</c:v>
                      </c:pt>
                      <c:pt idx="52">
                        <c:v>989.111083984375</c:v>
                      </c:pt>
                      <c:pt idx="53">
                        <c:v>1002.5555419921875</c:v>
                      </c:pt>
                      <c:pt idx="54">
                        <c:v>1016</c:v>
                      </c:pt>
                      <c:pt idx="55">
                        <c:v>1029.4444580078125</c:v>
                      </c:pt>
                      <c:pt idx="56">
                        <c:v>1042.888916015625</c:v>
                      </c:pt>
                      <c:pt idx="57">
                        <c:v>1056.3333740234375</c:v>
                      </c:pt>
                      <c:pt idx="58">
                        <c:v>1069.77783203125</c:v>
                      </c:pt>
                      <c:pt idx="59">
                        <c:v>1083.22216796875</c:v>
                      </c:pt>
                      <c:pt idx="60">
                        <c:v>1096.6666259765625</c:v>
                      </c:pt>
                      <c:pt idx="61">
                        <c:v>1110.111083984375</c:v>
                      </c:pt>
                      <c:pt idx="62">
                        <c:v>1123.5555419921875</c:v>
                      </c:pt>
                      <c:pt idx="63">
                        <c:v>1137</c:v>
                      </c:pt>
                      <c:pt idx="64">
                        <c:v>1150.4444580078125</c:v>
                      </c:pt>
                      <c:pt idx="65">
                        <c:v>1163.888916015625</c:v>
                      </c:pt>
                      <c:pt idx="66">
                        <c:v>1177.3333740234375</c:v>
                      </c:pt>
                      <c:pt idx="67">
                        <c:v>1190.77783203125</c:v>
                      </c:pt>
                      <c:pt idx="68">
                        <c:v>1204.22216796875</c:v>
                      </c:pt>
                      <c:pt idx="69">
                        <c:v>1217.6666259765625</c:v>
                      </c:pt>
                      <c:pt idx="70">
                        <c:v>1231.111083984375</c:v>
                      </c:pt>
                      <c:pt idx="71">
                        <c:v>1244.5555419921875</c:v>
                      </c:pt>
                      <c:pt idx="72">
                        <c:v>1258</c:v>
                      </c:pt>
                      <c:pt idx="73">
                        <c:v>1271.4444580078125</c:v>
                      </c:pt>
                      <c:pt idx="74">
                        <c:v>1284.888916015625</c:v>
                      </c:pt>
                      <c:pt idx="75">
                        <c:v>1298.3333740234375</c:v>
                      </c:pt>
                      <c:pt idx="76">
                        <c:v>1311.77783203125</c:v>
                      </c:pt>
                      <c:pt idx="77">
                        <c:v>1325.22216796875</c:v>
                      </c:pt>
                      <c:pt idx="78">
                        <c:v>1338.6666259765625</c:v>
                      </c:pt>
                      <c:pt idx="79">
                        <c:v>1352.111083984375</c:v>
                      </c:pt>
                      <c:pt idx="80">
                        <c:v>1365.5555419921875</c:v>
                      </c:pt>
                      <c:pt idx="81">
                        <c:v>1379</c:v>
                      </c:pt>
                      <c:pt idx="82">
                        <c:v>1392.4444580078125</c:v>
                      </c:pt>
                      <c:pt idx="83">
                        <c:v>1405.888916015625</c:v>
                      </c:pt>
                      <c:pt idx="84">
                        <c:v>1419.3333740234375</c:v>
                      </c:pt>
                      <c:pt idx="85">
                        <c:v>1432.77783203125</c:v>
                      </c:pt>
                      <c:pt idx="86">
                        <c:v>1446.22216796875</c:v>
                      </c:pt>
                      <c:pt idx="87">
                        <c:v>1459.6666259765625</c:v>
                      </c:pt>
                      <c:pt idx="88">
                        <c:v>1473.111083984375</c:v>
                      </c:pt>
                      <c:pt idx="89">
                        <c:v>1486.5555419921875</c:v>
                      </c:pt>
                      <c:pt idx="90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Graph!$C$7:$CO$7</c15:sqref>
                        </c15:formulaRef>
                      </c:ext>
                    </c:extLst>
                    <c:numCache>
                      <c:formatCode>0.00E+00</c:formatCode>
                      <c:ptCount val="91"/>
                      <c:pt idx="0">
                        <c:v>-59.312877655029297</c:v>
                      </c:pt>
                      <c:pt idx="1">
                        <c:v>-60.108051300048828</c:v>
                      </c:pt>
                      <c:pt idx="2">
                        <c:v>-57.847126007080078</c:v>
                      </c:pt>
                      <c:pt idx="3">
                        <c:v>-55.586193084716797</c:v>
                      </c:pt>
                      <c:pt idx="4">
                        <c:v>-53.011638641357422</c:v>
                      </c:pt>
                      <c:pt idx="5">
                        <c:v>-50.407279968261719</c:v>
                      </c:pt>
                      <c:pt idx="6">
                        <c:v>-47.839179992675781</c:v>
                      </c:pt>
                      <c:pt idx="7">
                        <c:v>-45.319351196289063</c:v>
                      </c:pt>
                      <c:pt idx="8">
                        <c:v>-42.799526214599609</c:v>
                      </c:pt>
                      <c:pt idx="9">
                        <c:v>-40.614311218261719</c:v>
                      </c:pt>
                      <c:pt idx="10">
                        <c:v>-38.448707580566406</c:v>
                      </c:pt>
                      <c:pt idx="11">
                        <c:v>-36.412815093994141</c:v>
                      </c:pt>
                      <c:pt idx="12">
                        <c:v>-34.528980255126953</c:v>
                      </c:pt>
                      <c:pt idx="13">
                        <c:v>-32.645149230957031</c:v>
                      </c:pt>
                      <c:pt idx="14">
                        <c:v>-30.981328964233398</c:v>
                      </c:pt>
                      <c:pt idx="15">
                        <c:v>-29.322914123535156</c:v>
                      </c:pt>
                      <c:pt idx="16">
                        <c:v>-27.870506286621094</c:v>
                      </c:pt>
                      <c:pt idx="17">
                        <c:v>-26.631034851074219</c:v>
                      </c:pt>
                      <c:pt idx="18">
                        <c:v>-25.417903900146484</c:v>
                      </c:pt>
                      <c:pt idx="19">
                        <c:v>-25.949241638183594</c:v>
                      </c:pt>
                      <c:pt idx="20">
                        <c:v>-26.480579376220703</c:v>
                      </c:pt>
                      <c:pt idx="21">
                        <c:v>-26.9996337890625</c:v>
                      </c:pt>
                      <c:pt idx="22">
                        <c:v>-27.507827758789063</c:v>
                      </c:pt>
                      <c:pt idx="23">
                        <c:v>-28.016019821166992</c:v>
                      </c:pt>
                      <c:pt idx="24">
                        <c:v>-28.524211883544922</c:v>
                      </c:pt>
                      <c:pt idx="25">
                        <c:v>-29.032402038574219</c:v>
                      </c:pt>
                      <c:pt idx="26">
                        <c:v>-29.540596008300781</c:v>
                      </c:pt>
                      <c:pt idx="27">
                        <c:v>-30.048788070678711</c:v>
                      </c:pt>
                      <c:pt idx="28">
                        <c:v>-30.556980133056641</c:v>
                      </c:pt>
                      <c:pt idx="29">
                        <c:v>-31.065174102783203</c:v>
                      </c:pt>
                      <c:pt idx="30">
                        <c:v>-31.5733642578125</c:v>
                      </c:pt>
                      <c:pt idx="31">
                        <c:v>-32.048915863037109</c:v>
                      </c:pt>
                      <c:pt idx="32">
                        <c:v>-32.502098083496094</c:v>
                      </c:pt>
                      <c:pt idx="33">
                        <c:v>-32.955280303955078</c:v>
                      </c:pt>
                      <c:pt idx="34">
                        <c:v>-33.408462524414063</c:v>
                      </c:pt>
                      <c:pt idx="35">
                        <c:v>-33.861648559570313</c:v>
                      </c:pt>
                      <c:pt idx="36">
                        <c:v>-34.314830780029297</c:v>
                      </c:pt>
                      <c:pt idx="37">
                        <c:v>-34.768016815185547</c:v>
                      </c:pt>
                      <c:pt idx="38">
                        <c:v>-35.221199035644531</c:v>
                      </c:pt>
                      <c:pt idx="39">
                        <c:v>-35.674381256103516</c:v>
                      </c:pt>
                      <c:pt idx="40">
                        <c:v>-36.1275634765625</c:v>
                      </c:pt>
                      <c:pt idx="41">
                        <c:v>-36.531959533691406</c:v>
                      </c:pt>
                      <c:pt idx="42">
                        <c:v>-36.911628723144531</c:v>
                      </c:pt>
                      <c:pt idx="43">
                        <c:v>-37.291294097900391</c:v>
                      </c:pt>
                      <c:pt idx="44">
                        <c:v>-37.67095947265625</c:v>
                      </c:pt>
                      <c:pt idx="45">
                        <c:v>-38.050628662109375</c:v>
                      </c:pt>
                      <c:pt idx="46">
                        <c:v>-38.4302978515625</c:v>
                      </c:pt>
                      <c:pt idx="47">
                        <c:v>-38.809963226318359</c:v>
                      </c:pt>
                      <c:pt idx="48">
                        <c:v>-39.189628601074219</c:v>
                      </c:pt>
                      <c:pt idx="49">
                        <c:v>-39.569297790527344</c:v>
                      </c:pt>
                      <c:pt idx="50">
                        <c:v>-39.948963165283203</c:v>
                      </c:pt>
                      <c:pt idx="51">
                        <c:v>-40.289279937744141</c:v>
                      </c:pt>
                      <c:pt idx="52">
                        <c:v>-40.615329742431641</c:v>
                      </c:pt>
                      <c:pt idx="53">
                        <c:v>-40.934455871582031</c:v>
                      </c:pt>
                      <c:pt idx="54">
                        <c:v>-41.232780456542969</c:v>
                      </c:pt>
                      <c:pt idx="55">
                        <c:v>-41.531105041503906</c:v>
                      </c:pt>
                      <c:pt idx="56">
                        <c:v>-41.819766998291016</c:v>
                      </c:pt>
                      <c:pt idx="57">
                        <c:v>-42.104949951171875</c:v>
                      </c:pt>
                      <c:pt idx="58">
                        <c:v>-42.382122039794922</c:v>
                      </c:pt>
                      <c:pt idx="59">
                        <c:v>-42.638786315917969</c:v>
                      </c:pt>
                      <c:pt idx="60">
                        <c:v>-42.895454406738281</c:v>
                      </c:pt>
                      <c:pt idx="61">
                        <c:v>-43.099201202392578</c:v>
                      </c:pt>
                      <c:pt idx="62">
                        <c:v>-43.291839599609375</c:v>
                      </c:pt>
                      <c:pt idx="63">
                        <c:v>-43.484477996826172</c:v>
                      </c:pt>
                      <c:pt idx="64">
                        <c:v>-43.677112579345703</c:v>
                      </c:pt>
                      <c:pt idx="65">
                        <c:v>-43.8697509765625</c:v>
                      </c:pt>
                      <c:pt idx="66">
                        <c:v>-44.062389373779297</c:v>
                      </c:pt>
                      <c:pt idx="67">
                        <c:v>-44.255023956298828</c:v>
                      </c:pt>
                      <c:pt idx="68">
                        <c:v>-44.447662353515625</c:v>
                      </c:pt>
                      <c:pt idx="69">
                        <c:v>-44.640296936035156</c:v>
                      </c:pt>
                      <c:pt idx="70">
                        <c:v>-44.832935333251953</c:v>
                      </c:pt>
                      <c:pt idx="71">
                        <c:v>-44.934719085693359</c:v>
                      </c:pt>
                      <c:pt idx="72">
                        <c:v>-45.021656036376953</c:v>
                      </c:pt>
                      <c:pt idx="73">
                        <c:v>-45.108589172363281</c:v>
                      </c:pt>
                      <c:pt idx="74">
                        <c:v>-45.195522308349609</c:v>
                      </c:pt>
                      <c:pt idx="75">
                        <c:v>-45.282455444335938</c:v>
                      </c:pt>
                      <c:pt idx="76">
                        <c:v>-45.369392395019531</c:v>
                      </c:pt>
                      <c:pt idx="77">
                        <c:v>-45.456325531005859</c:v>
                      </c:pt>
                      <c:pt idx="78">
                        <c:v>-45.543258666992188</c:v>
                      </c:pt>
                      <c:pt idx="79">
                        <c:v>-45.630191802978516</c:v>
                      </c:pt>
                      <c:pt idx="80">
                        <c:v>-45.717128753662109</c:v>
                      </c:pt>
                      <c:pt idx="81">
                        <c:v>-45.735294342041016</c:v>
                      </c:pt>
                      <c:pt idx="82">
                        <c:v>-45.751110076904297</c:v>
                      </c:pt>
                      <c:pt idx="83">
                        <c:v>-45.756431579589844</c:v>
                      </c:pt>
                      <c:pt idx="84">
                        <c:v>-45.748283386230469</c:v>
                      </c:pt>
                      <c:pt idx="85">
                        <c:v>-45.740135192871094</c:v>
                      </c:pt>
                      <c:pt idx="86">
                        <c:v>-45.70111083984375</c:v>
                      </c:pt>
                      <c:pt idx="87">
                        <c:v>-45.661567687988281</c:v>
                      </c:pt>
                      <c:pt idx="88">
                        <c:v>-45.608516693115234</c:v>
                      </c:pt>
                      <c:pt idx="89">
                        <c:v>-45.539260864257813</c:v>
                      </c:pt>
                      <c:pt idx="90">
                        <c:v>-45.470001220703125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702-49B6-9D6C-527C581F1AA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Graph!$B$8</c15:sqref>
                        </c15:formulaRef>
                      </c:ext>
                    </c:extLst>
                    <c:strCache>
                      <c:ptCount val="1"/>
                      <c:pt idx="0">
                        <c:v>*Se[m]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Graph!$C$3:$CO$3</c15:sqref>
                        </c15:formulaRef>
                      </c:ext>
                    </c:extLst>
                    <c:numCache>
                      <c:formatCode>0.0</c:formatCode>
                      <c:ptCount val="91"/>
                      <c:pt idx="0">
                        <c:v>290</c:v>
                      </c:pt>
                      <c:pt idx="1">
                        <c:v>303.4444580078125</c:v>
                      </c:pt>
                      <c:pt idx="2">
                        <c:v>316.88888549804688</c:v>
                      </c:pt>
                      <c:pt idx="3">
                        <c:v>330.33334350585938</c:v>
                      </c:pt>
                      <c:pt idx="4">
                        <c:v>343.77777099609375</c:v>
                      </c:pt>
                      <c:pt idx="5">
                        <c:v>357.22222900390625</c:v>
                      </c:pt>
                      <c:pt idx="6">
                        <c:v>370.66665649414063</c:v>
                      </c:pt>
                      <c:pt idx="7">
                        <c:v>384.11111450195313</c:v>
                      </c:pt>
                      <c:pt idx="8">
                        <c:v>397.5555419921875</c:v>
                      </c:pt>
                      <c:pt idx="9">
                        <c:v>411</c:v>
                      </c:pt>
                      <c:pt idx="10">
                        <c:v>424.4444580078125</c:v>
                      </c:pt>
                      <c:pt idx="11">
                        <c:v>437.88888549804688</c:v>
                      </c:pt>
                      <c:pt idx="12">
                        <c:v>451.33334350585938</c:v>
                      </c:pt>
                      <c:pt idx="13">
                        <c:v>464.77777099609375</c:v>
                      </c:pt>
                      <c:pt idx="14">
                        <c:v>478.22222900390625</c:v>
                      </c:pt>
                      <c:pt idx="15">
                        <c:v>491.66665649414063</c:v>
                      </c:pt>
                      <c:pt idx="16">
                        <c:v>505.11111450195313</c:v>
                      </c:pt>
                      <c:pt idx="17">
                        <c:v>518.5555419921875</c:v>
                      </c:pt>
                      <c:pt idx="18">
                        <c:v>532</c:v>
                      </c:pt>
                      <c:pt idx="19">
                        <c:v>545.4444580078125</c:v>
                      </c:pt>
                      <c:pt idx="20">
                        <c:v>558.888916015625</c:v>
                      </c:pt>
                      <c:pt idx="21">
                        <c:v>572.33331298828125</c:v>
                      </c:pt>
                      <c:pt idx="22">
                        <c:v>585.77777099609375</c:v>
                      </c:pt>
                      <c:pt idx="23">
                        <c:v>599.22222900390625</c:v>
                      </c:pt>
                      <c:pt idx="24">
                        <c:v>612.66668701171875</c:v>
                      </c:pt>
                      <c:pt idx="25">
                        <c:v>626.111083984375</c:v>
                      </c:pt>
                      <c:pt idx="26">
                        <c:v>639.5555419921875</c:v>
                      </c:pt>
                      <c:pt idx="27">
                        <c:v>653</c:v>
                      </c:pt>
                      <c:pt idx="28">
                        <c:v>666.4444580078125</c:v>
                      </c:pt>
                      <c:pt idx="29">
                        <c:v>679.888916015625</c:v>
                      </c:pt>
                      <c:pt idx="30">
                        <c:v>693.33331298828125</c:v>
                      </c:pt>
                      <c:pt idx="31">
                        <c:v>706.77777099609375</c:v>
                      </c:pt>
                      <c:pt idx="32">
                        <c:v>720.22222900390625</c:v>
                      </c:pt>
                      <c:pt idx="33">
                        <c:v>733.66668701171875</c:v>
                      </c:pt>
                      <c:pt idx="34">
                        <c:v>747.111083984375</c:v>
                      </c:pt>
                      <c:pt idx="35">
                        <c:v>760.5555419921875</c:v>
                      </c:pt>
                      <c:pt idx="36">
                        <c:v>774</c:v>
                      </c:pt>
                      <c:pt idx="37">
                        <c:v>787.4444580078125</c:v>
                      </c:pt>
                      <c:pt idx="38">
                        <c:v>800.888916015625</c:v>
                      </c:pt>
                      <c:pt idx="39">
                        <c:v>814.33331298828125</c:v>
                      </c:pt>
                      <c:pt idx="40">
                        <c:v>827.77777099609375</c:v>
                      </c:pt>
                      <c:pt idx="41">
                        <c:v>841.22222900390625</c:v>
                      </c:pt>
                      <c:pt idx="42">
                        <c:v>854.66668701171875</c:v>
                      </c:pt>
                      <c:pt idx="43">
                        <c:v>868.111083984375</c:v>
                      </c:pt>
                      <c:pt idx="44">
                        <c:v>881.5555419921875</c:v>
                      </c:pt>
                      <c:pt idx="45">
                        <c:v>895</c:v>
                      </c:pt>
                      <c:pt idx="46">
                        <c:v>908.4444580078125</c:v>
                      </c:pt>
                      <c:pt idx="47">
                        <c:v>921.888916015625</c:v>
                      </c:pt>
                      <c:pt idx="48">
                        <c:v>935.33331298828125</c:v>
                      </c:pt>
                      <c:pt idx="49">
                        <c:v>948.77777099609375</c:v>
                      </c:pt>
                      <c:pt idx="50">
                        <c:v>962.22222900390625</c:v>
                      </c:pt>
                      <c:pt idx="51">
                        <c:v>975.66668701171875</c:v>
                      </c:pt>
                      <c:pt idx="52">
                        <c:v>989.111083984375</c:v>
                      </c:pt>
                      <c:pt idx="53">
                        <c:v>1002.5555419921875</c:v>
                      </c:pt>
                      <c:pt idx="54">
                        <c:v>1016</c:v>
                      </c:pt>
                      <c:pt idx="55">
                        <c:v>1029.4444580078125</c:v>
                      </c:pt>
                      <c:pt idx="56">
                        <c:v>1042.888916015625</c:v>
                      </c:pt>
                      <c:pt idx="57">
                        <c:v>1056.3333740234375</c:v>
                      </c:pt>
                      <c:pt idx="58">
                        <c:v>1069.77783203125</c:v>
                      </c:pt>
                      <c:pt idx="59">
                        <c:v>1083.22216796875</c:v>
                      </c:pt>
                      <c:pt idx="60">
                        <c:v>1096.6666259765625</c:v>
                      </c:pt>
                      <c:pt idx="61">
                        <c:v>1110.111083984375</c:v>
                      </c:pt>
                      <c:pt idx="62">
                        <c:v>1123.5555419921875</c:v>
                      </c:pt>
                      <c:pt idx="63">
                        <c:v>1137</c:v>
                      </c:pt>
                      <c:pt idx="64">
                        <c:v>1150.4444580078125</c:v>
                      </c:pt>
                      <c:pt idx="65">
                        <c:v>1163.888916015625</c:v>
                      </c:pt>
                      <c:pt idx="66">
                        <c:v>1177.3333740234375</c:v>
                      </c:pt>
                      <c:pt idx="67">
                        <c:v>1190.77783203125</c:v>
                      </c:pt>
                      <c:pt idx="68">
                        <c:v>1204.22216796875</c:v>
                      </c:pt>
                      <c:pt idx="69">
                        <c:v>1217.6666259765625</c:v>
                      </c:pt>
                      <c:pt idx="70">
                        <c:v>1231.111083984375</c:v>
                      </c:pt>
                      <c:pt idx="71">
                        <c:v>1244.5555419921875</c:v>
                      </c:pt>
                      <c:pt idx="72">
                        <c:v>1258</c:v>
                      </c:pt>
                      <c:pt idx="73">
                        <c:v>1271.4444580078125</c:v>
                      </c:pt>
                      <c:pt idx="74">
                        <c:v>1284.888916015625</c:v>
                      </c:pt>
                      <c:pt idx="75">
                        <c:v>1298.3333740234375</c:v>
                      </c:pt>
                      <c:pt idx="76">
                        <c:v>1311.77783203125</c:v>
                      </c:pt>
                      <c:pt idx="77">
                        <c:v>1325.22216796875</c:v>
                      </c:pt>
                      <c:pt idx="78">
                        <c:v>1338.6666259765625</c:v>
                      </c:pt>
                      <c:pt idx="79">
                        <c:v>1352.111083984375</c:v>
                      </c:pt>
                      <c:pt idx="80">
                        <c:v>1365.5555419921875</c:v>
                      </c:pt>
                      <c:pt idx="81">
                        <c:v>1379</c:v>
                      </c:pt>
                      <c:pt idx="82">
                        <c:v>1392.4444580078125</c:v>
                      </c:pt>
                      <c:pt idx="83">
                        <c:v>1405.888916015625</c:v>
                      </c:pt>
                      <c:pt idx="84">
                        <c:v>1419.3333740234375</c:v>
                      </c:pt>
                      <c:pt idx="85">
                        <c:v>1432.77783203125</c:v>
                      </c:pt>
                      <c:pt idx="86">
                        <c:v>1446.22216796875</c:v>
                      </c:pt>
                      <c:pt idx="87">
                        <c:v>1459.6666259765625</c:v>
                      </c:pt>
                      <c:pt idx="88">
                        <c:v>1473.111083984375</c:v>
                      </c:pt>
                      <c:pt idx="89">
                        <c:v>1486.5555419921875</c:v>
                      </c:pt>
                      <c:pt idx="90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Graph!$C$8:$CO$8</c15:sqref>
                        </c15:formulaRef>
                      </c:ext>
                    </c:extLst>
                    <c:numCache>
                      <c:formatCode>0.00E+00</c:formatCode>
                      <c:ptCount val="91"/>
                      <c:pt idx="0">
                        <c:v>-21.288061141967773</c:v>
                      </c:pt>
                      <c:pt idx="1">
                        <c:v>-21.609664916992188</c:v>
                      </c:pt>
                      <c:pt idx="2">
                        <c:v>-20.891014099121094</c:v>
                      </c:pt>
                      <c:pt idx="3">
                        <c:v>-20.17236328125</c:v>
                      </c:pt>
                      <c:pt idx="4">
                        <c:v>-20.058536529541016</c:v>
                      </c:pt>
                      <c:pt idx="5">
                        <c:v>-20.002182006835938</c:v>
                      </c:pt>
                      <c:pt idx="6">
                        <c:v>-20.056325912475586</c:v>
                      </c:pt>
                      <c:pt idx="7">
                        <c:v>-20.257591247558594</c:v>
                      </c:pt>
                      <c:pt idx="8">
                        <c:v>-20.458854675292969</c:v>
                      </c:pt>
                      <c:pt idx="9">
                        <c:v>-20.663921356201172</c:v>
                      </c:pt>
                      <c:pt idx="10">
                        <c:v>-20.869211196899414</c:v>
                      </c:pt>
                      <c:pt idx="11">
                        <c:v>-21.074501037597656</c:v>
                      </c:pt>
                      <c:pt idx="12">
                        <c:v>-21.279790878295898</c:v>
                      </c:pt>
                      <c:pt idx="13">
                        <c:v>-21.485078811645508</c:v>
                      </c:pt>
                      <c:pt idx="14">
                        <c:v>-21.694297790527344</c:v>
                      </c:pt>
                      <c:pt idx="15">
                        <c:v>-21.90361213684082</c:v>
                      </c:pt>
                      <c:pt idx="16">
                        <c:v>-22.10926628112793</c:v>
                      </c:pt>
                      <c:pt idx="17">
                        <c:v>-22.311134338378906</c:v>
                      </c:pt>
                      <c:pt idx="18">
                        <c:v>-22.513053894042969</c:v>
                      </c:pt>
                      <c:pt idx="19">
                        <c:v>-22.718343734741211</c:v>
                      </c:pt>
                      <c:pt idx="20">
                        <c:v>-22.923633575439453</c:v>
                      </c:pt>
                      <c:pt idx="21">
                        <c:v>-23.12358283996582</c:v>
                      </c:pt>
                      <c:pt idx="22">
                        <c:v>-23.318809509277344</c:v>
                      </c:pt>
                      <c:pt idx="23">
                        <c:v>-23.514036178588867</c:v>
                      </c:pt>
                      <c:pt idx="24">
                        <c:v>-23.709260940551758</c:v>
                      </c:pt>
                      <c:pt idx="25">
                        <c:v>-23.904487609863281</c:v>
                      </c:pt>
                      <c:pt idx="26">
                        <c:v>-24.099714279174805</c:v>
                      </c:pt>
                      <c:pt idx="27">
                        <c:v>-24.294939041137695</c:v>
                      </c:pt>
                      <c:pt idx="28">
                        <c:v>-24.490165710449219</c:v>
                      </c:pt>
                      <c:pt idx="29">
                        <c:v>-24.685392379760742</c:v>
                      </c:pt>
                      <c:pt idx="30">
                        <c:v>-24.880617141723633</c:v>
                      </c:pt>
                      <c:pt idx="31">
                        <c:v>-25.06816291809082</c:v>
                      </c:pt>
                      <c:pt idx="32">
                        <c:v>-25.250442504882813</c:v>
                      </c:pt>
                      <c:pt idx="33">
                        <c:v>-25.432723999023438</c:v>
                      </c:pt>
                      <c:pt idx="34">
                        <c:v>-25.61500358581543</c:v>
                      </c:pt>
                      <c:pt idx="35">
                        <c:v>-25.797285079956055</c:v>
                      </c:pt>
                      <c:pt idx="36">
                        <c:v>-25.979564666748047</c:v>
                      </c:pt>
                      <c:pt idx="37">
                        <c:v>-26.161846160888672</c:v>
                      </c:pt>
                      <c:pt idx="38">
                        <c:v>-26.344127655029297</c:v>
                      </c:pt>
                      <c:pt idx="39">
                        <c:v>-26.526407241821289</c:v>
                      </c:pt>
                      <c:pt idx="40">
                        <c:v>-26.708688735961914</c:v>
                      </c:pt>
                      <c:pt idx="41">
                        <c:v>-26.884954452514648</c:v>
                      </c:pt>
                      <c:pt idx="42">
                        <c:v>-27.058170318603516</c:v>
                      </c:pt>
                      <c:pt idx="43">
                        <c:v>-27.231386184692383</c:v>
                      </c:pt>
                      <c:pt idx="44">
                        <c:v>-27.404603958129883</c:v>
                      </c:pt>
                      <c:pt idx="45">
                        <c:v>-27.57781982421875</c:v>
                      </c:pt>
                      <c:pt idx="46">
                        <c:v>-27.75103759765625</c:v>
                      </c:pt>
                      <c:pt idx="47">
                        <c:v>-27.924253463745117</c:v>
                      </c:pt>
                      <c:pt idx="48">
                        <c:v>-28.097471237182617</c:v>
                      </c:pt>
                      <c:pt idx="49">
                        <c:v>-28.270687103271484</c:v>
                      </c:pt>
                      <c:pt idx="50">
                        <c:v>-28.443904876708984</c:v>
                      </c:pt>
                      <c:pt idx="51">
                        <c:v>-28.611118316650391</c:v>
                      </c:pt>
                      <c:pt idx="52">
                        <c:v>-28.776153564453125</c:v>
                      </c:pt>
                      <c:pt idx="53">
                        <c:v>-28.940702438354492</c:v>
                      </c:pt>
                      <c:pt idx="54">
                        <c:v>-29.103786468505859</c:v>
                      </c:pt>
                      <c:pt idx="55">
                        <c:v>-29.266870498657227</c:v>
                      </c:pt>
                      <c:pt idx="56">
                        <c:v>-29.432861328125</c:v>
                      </c:pt>
                      <c:pt idx="57">
                        <c:v>-29.599899291992188</c:v>
                      </c:pt>
                      <c:pt idx="58">
                        <c:v>-29.765790939331055</c:v>
                      </c:pt>
                      <c:pt idx="59">
                        <c:v>-29.928752899169922</c:v>
                      </c:pt>
                      <c:pt idx="60">
                        <c:v>-30.091716766357422</c:v>
                      </c:pt>
                      <c:pt idx="61">
                        <c:v>-30.25018310546875</c:v>
                      </c:pt>
                      <c:pt idx="62">
                        <c:v>-30.407703399658203</c:v>
                      </c:pt>
                      <c:pt idx="63">
                        <c:v>-30.565223693847656</c:v>
                      </c:pt>
                      <c:pt idx="64">
                        <c:v>-30.722745895385742</c:v>
                      </c:pt>
                      <c:pt idx="65">
                        <c:v>-30.880266189575195</c:v>
                      </c:pt>
                      <c:pt idx="66">
                        <c:v>-31.037786483764648</c:v>
                      </c:pt>
                      <c:pt idx="67">
                        <c:v>-31.195308685302734</c:v>
                      </c:pt>
                      <c:pt idx="68">
                        <c:v>-31.352827072143555</c:v>
                      </c:pt>
                      <c:pt idx="69">
                        <c:v>-31.510349273681641</c:v>
                      </c:pt>
                      <c:pt idx="70">
                        <c:v>-31.667869567871094</c:v>
                      </c:pt>
                      <c:pt idx="71">
                        <c:v>-31.822933197021484</c:v>
                      </c:pt>
                      <c:pt idx="72">
                        <c:v>-31.977594375610352</c:v>
                      </c:pt>
                      <c:pt idx="73">
                        <c:v>-32.132255554199219</c:v>
                      </c:pt>
                      <c:pt idx="74">
                        <c:v>-32.286918640136719</c:v>
                      </c:pt>
                      <c:pt idx="75">
                        <c:v>-32.441581726074219</c:v>
                      </c:pt>
                      <c:pt idx="76">
                        <c:v>-32.596240997314453</c:v>
                      </c:pt>
                      <c:pt idx="77">
                        <c:v>-32.750904083251953</c:v>
                      </c:pt>
                      <c:pt idx="78">
                        <c:v>-32.905563354492188</c:v>
                      </c:pt>
                      <c:pt idx="79">
                        <c:v>-33.060226440429688</c:v>
                      </c:pt>
                      <c:pt idx="80">
                        <c:v>-33.214889526367188</c:v>
                      </c:pt>
                      <c:pt idx="81">
                        <c:v>-33.361473083496094</c:v>
                      </c:pt>
                      <c:pt idx="82">
                        <c:v>-33.507778167724609</c:v>
                      </c:pt>
                      <c:pt idx="83">
                        <c:v>-33.657810211181641</c:v>
                      </c:pt>
                      <c:pt idx="84">
                        <c:v>-33.812625885009766</c:v>
                      </c:pt>
                      <c:pt idx="85">
                        <c:v>-33.967441558837891</c:v>
                      </c:pt>
                      <c:pt idx="86">
                        <c:v>-34.113887786865234</c:v>
                      </c:pt>
                      <c:pt idx="87">
                        <c:v>-34.260196685791016</c:v>
                      </c:pt>
                      <c:pt idx="88">
                        <c:v>-34.408519744873047</c:v>
                      </c:pt>
                      <c:pt idx="89">
                        <c:v>-34.559257507324219</c:v>
                      </c:pt>
                      <c:pt idx="90">
                        <c:v>-34.709999084472656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702-49B6-9D6C-527C581F1AA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Graph!$B$9</c15:sqref>
                        </c15:formulaRef>
                      </c:ext>
                    </c:extLst>
                    <c:strCache>
                      <c:ptCount val="1"/>
                      <c:pt idx="0">
                        <c:v>*GeSe2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Graph!$C$3:$CO$3</c15:sqref>
                        </c15:formulaRef>
                      </c:ext>
                    </c:extLst>
                    <c:numCache>
                      <c:formatCode>0.0</c:formatCode>
                      <c:ptCount val="91"/>
                      <c:pt idx="0">
                        <c:v>290</c:v>
                      </c:pt>
                      <c:pt idx="1">
                        <c:v>303.4444580078125</c:v>
                      </c:pt>
                      <c:pt idx="2">
                        <c:v>316.88888549804688</c:v>
                      </c:pt>
                      <c:pt idx="3">
                        <c:v>330.33334350585938</c:v>
                      </c:pt>
                      <c:pt idx="4">
                        <c:v>343.77777099609375</c:v>
                      </c:pt>
                      <c:pt idx="5">
                        <c:v>357.22222900390625</c:v>
                      </c:pt>
                      <c:pt idx="6">
                        <c:v>370.66665649414063</c:v>
                      </c:pt>
                      <c:pt idx="7">
                        <c:v>384.11111450195313</c:v>
                      </c:pt>
                      <c:pt idx="8">
                        <c:v>397.5555419921875</c:v>
                      </c:pt>
                      <c:pt idx="9">
                        <c:v>411</c:v>
                      </c:pt>
                      <c:pt idx="10">
                        <c:v>424.4444580078125</c:v>
                      </c:pt>
                      <c:pt idx="11">
                        <c:v>437.88888549804688</c:v>
                      </c:pt>
                      <c:pt idx="12">
                        <c:v>451.33334350585938</c:v>
                      </c:pt>
                      <c:pt idx="13">
                        <c:v>464.77777099609375</c:v>
                      </c:pt>
                      <c:pt idx="14">
                        <c:v>478.22222900390625</c:v>
                      </c:pt>
                      <c:pt idx="15">
                        <c:v>491.66665649414063</c:v>
                      </c:pt>
                      <c:pt idx="16">
                        <c:v>505.11111450195313</c:v>
                      </c:pt>
                      <c:pt idx="17">
                        <c:v>518.5555419921875</c:v>
                      </c:pt>
                      <c:pt idx="18">
                        <c:v>532</c:v>
                      </c:pt>
                      <c:pt idx="19">
                        <c:v>545.4444580078125</c:v>
                      </c:pt>
                      <c:pt idx="20">
                        <c:v>558.888916015625</c:v>
                      </c:pt>
                      <c:pt idx="21">
                        <c:v>572.33331298828125</c:v>
                      </c:pt>
                      <c:pt idx="22">
                        <c:v>585.77777099609375</c:v>
                      </c:pt>
                      <c:pt idx="23">
                        <c:v>599.22222900390625</c:v>
                      </c:pt>
                      <c:pt idx="24">
                        <c:v>612.66668701171875</c:v>
                      </c:pt>
                      <c:pt idx="25">
                        <c:v>626.111083984375</c:v>
                      </c:pt>
                      <c:pt idx="26">
                        <c:v>639.5555419921875</c:v>
                      </c:pt>
                      <c:pt idx="27">
                        <c:v>653</c:v>
                      </c:pt>
                      <c:pt idx="28">
                        <c:v>666.4444580078125</c:v>
                      </c:pt>
                      <c:pt idx="29">
                        <c:v>679.888916015625</c:v>
                      </c:pt>
                      <c:pt idx="30">
                        <c:v>693.33331298828125</c:v>
                      </c:pt>
                      <c:pt idx="31">
                        <c:v>706.77777099609375</c:v>
                      </c:pt>
                      <c:pt idx="32">
                        <c:v>720.22222900390625</c:v>
                      </c:pt>
                      <c:pt idx="33">
                        <c:v>733.66668701171875</c:v>
                      </c:pt>
                      <c:pt idx="34">
                        <c:v>747.111083984375</c:v>
                      </c:pt>
                      <c:pt idx="35">
                        <c:v>760.5555419921875</c:v>
                      </c:pt>
                      <c:pt idx="36">
                        <c:v>774</c:v>
                      </c:pt>
                      <c:pt idx="37">
                        <c:v>787.4444580078125</c:v>
                      </c:pt>
                      <c:pt idx="38">
                        <c:v>800.888916015625</c:v>
                      </c:pt>
                      <c:pt idx="39">
                        <c:v>814.33331298828125</c:v>
                      </c:pt>
                      <c:pt idx="40">
                        <c:v>827.77777099609375</c:v>
                      </c:pt>
                      <c:pt idx="41">
                        <c:v>841.22222900390625</c:v>
                      </c:pt>
                      <c:pt idx="42">
                        <c:v>854.66668701171875</c:v>
                      </c:pt>
                      <c:pt idx="43">
                        <c:v>868.111083984375</c:v>
                      </c:pt>
                      <c:pt idx="44">
                        <c:v>881.5555419921875</c:v>
                      </c:pt>
                      <c:pt idx="45">
                        <c:v>895</c:v>
                      </c:pt>
                      <c:pt idx="46">
                        <c:v>908.4444580078125</c:v>
                      </c:pt>
                      <c:pt idx="47">
                        <c:v>921.888916015625</c:v>
                      </c:pt>
                      <c:pt idx="48">
                        <c:v>935.33331298828125</c:v>
                      </c:pt>
                      <c:pt idx="49">
                        <c:v>948.77777099609375</c:v>
                      </c:pt>
                      <c:pt idx="50">
                        <c:v>962.22222900390625</c:v>
                      </c:pt>
                      <c:pt idx="51">
                        <c:v>975.66668701171875</c:v>
                      </c:pt>
                      <c:pt idx="52">
                        <c:v>989.111083984375</c:v>
                      </c:pt>
                      <c:pt idx="53">
                        <c:v>1002.5555419921875</c:v>
                      </c:pt>
                      <c:pt idx="54">
                        <c:v>1016</c:v>
                      </c:pt>
                      <c:pt idx="55">
                        <c:v>1029.4444580078125</c:v>
                      </c:pt>
                      <c:pt idx="56">
                        <c:v>1042.888916015625</c:v>
                      </c:pt>
                      <c:pt idx="57">
                        <c:v>1056.3333740234375</c:v>
                      </c:pt>
                      <c:pt idx="58">
                        <c:v>1069.77783203125</c:v>
                      </c:pt>
                      <c:pt idx="59">
                        <c:v>1083.22216796875</c:v>
                      </c:pt>
                      <c:pt idx="60">
                        <c:v>1096.6666259765625</c:v>
                      </c:pt>
                      <c:pt idx="61">
                        <c:v>1110.111083984375</c:v>
                      </c:pt>
                      <c:pt idx="62">
                        <c:v>1123.5555419921875</c:v>
                      </c:pt>
                      <c:pt idx="63">
                        <c:v>1137</c:v>
                      </c:pt>
                      <c:pt idx="64">
                        <c:v>1150.4444580078125</c:v>
                      </c:pt>
                      <c:pt idx="65">
                        <c:v>1163.888916015625</c:v>
                      </c:pt>
                      <c:pt idx="66">
                        <c:v>1177.3333740234375</c:v>
                      </c:pt>
                      <c:pt idx="67">
                        <c:v>1190.77783203125</c:v>
                      </c:pt>
                      <c:pt idx="68">
                        <c:v>1204.22216796875</c:v>
                      </c:pt>
                      <c:pt idx="69">
                        <c:v>1217.6666259765625</c:v>
                      </c:pt>
                      <c:pt idx="70">
                        <c:v>1231.111083984375</c:v>
                      </c:pt>
                      <c:pt idx="71">
                        <c:v>1244.5555419921875</c:v>
                      </c:pt>
                      <c:pt idx="72">
                        <c:v>1258</c:v>
                      </c:pt>
                      <c:pt idx="73">
                        <c:v>1271.4444580078125</c:v>
                      </c:pt>
                      <c:pt idx="74">
                        <c:v>1284.888916015625</c:v>
                      </c:pt>
                      <c:pt idx="75">
                        <c:v>1298.3333740234375</c:v>
                      </c:pt>
                      <c:pt idx="76">
                        <c:v>1311.77783203125</c:v>
                      </c:pt>
                      <c:pt idx="77">
                        <c:v>1325.22216796875</c:v>
                      </c:pt>
                      <c:pt idx="78">
                        <c:v>1338.6666259765625</c:v>
                      </c:pt>
                      <c:pt idx="79">
                        <c:v>1352.111083984375</c:v>
                      </c:pt>
                      <c:pt idx="80">
                        <c:v>1365.5555419921875</c:v>
                      </c:pt>
                      <c:pt idx="81">
                        <c:v>1379</c:v>
                      </c:pt>
                      <c:pt idx="82">
                        <c:v>1392.4444580078125</c:v>
                      </c:pt>
                      <c:pt idx="83">
                        <c:v>1405.888916015625</c:v>
                      </c:pt>
                      <c:pt idx="84">
                        <c:v>1419.3333740234375</c:v>
                      </c:pt>
                      <c:pt idx="85">
                        <c:v>1432.77783203125</c:v>
                      </c:pt>
                      <c:pt idx="86">
                        <c:v>1446.22216796875</c:v>
                      </c:pt>
                      <c:pt idx="87">
                        <c:v>1459.6666259765625</c:v>
                      </c:pt>
                      <c:pt idx="88">
                        <c:v>1473.111083984375</c:v>
                      </c:pt>
                      <c:pt idx="89">
                        <c:v>1486.5555419921875</c:v>
                      </c:pt>
                      <c:pt idx="90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Graph!$C$9:$CO$9</c15:sqref>
                        </c15:formulaRef>
                      </c:ext>
                    </c:extLst>
                    <c:numCache>
                      <c:formatCode>0.00E+00</c:formatCode>
                      <c:ptCount val="91"/>
                      <c:pt idx="0">
                        <c:v>-57.504024505615234</c:v>
                      </c:pt>
                      <c:pt idx="1">
                        <c:v>-58.413417816162109</c:v>
                      </c:pt>
                      <c:pt idx="2">
                        <c:v>-56.576416015625</c:v>
                      </c:pt>
                      <c:pt idx="3">
                        <c:v>-54.739410400390625</c:v>
                      </c:pt>
                      <c:pt idx="4">
                        <c:v>-53.719821929931641</c:v>
                      </c:pt>
                      <c:pt idx="5">
                        <c:v>-52.777904510498047</c:v>
                      </c:pt>
                      <c:pt idx="6">
                        <c:v>-52.017276763916016</c:v>
                      </c:pt>
                      <c:pt idx="7">
                        <c:v>-51.498016357421875</c:v>
                      </c:pt>
                      <c:pt idx="8">
                        <c:v>-50.978752136230469</c:v>
                      </c:pt>
                      <c:pt idx="9">
                        <c:v>-50.581546783447266</c:v>
                      </c:pt>
                      <c:pt idx="10">
                        <c:v>-50.191497802734375</c:v>
                      </c:pt>
                      <c:pt idx="11">
                        <c:v>-49.847400665283203</c:v>
                      </c:pt>
                      <c:pt idx="12">
                        <c:v>-49.557178497314453</c:v>
                      </c:pt>
                      <c:pt idx="13">
                        <c:v>-49.266952514648438</c:v>
                      </c:pt>
                      <c:pt idx="14">
                        <c:v>-49.061988830566406</c:v>
                      </c:pt>
                      <c:pt idx="15">
                        <c:v>-48.859115600585938</c:v>
                      </c:pt>
                      <c:pt idx="16">
                        <c:v>-48.836406707763672</c:v>
                      </c:pt>
                      <c:pt idx="17">
                        <c:v>-48.999919891357422</c:v>
                      </c:pt>
                      <c:pt idx="18">
                        <c:v>-49.167598724365234</c:v>
                      </c:pt>
                      <c:pt idx="19">
                        <c:v>-49.611186981201172</c:v>
                      </c:pt>
                      <c:pt idx="20">
                        <c:v>-50.054771423339844</c:v>
                      </c:pt>
                      <c:pt idx="21">
                        <c:v>-50.487785339355469</c:v>
                      </c:pt>
                      <c:pt idx="22">
                        <c:v>-50.911445617675781</c:v>
                      </c:pt>
                      <c:pt idx="23">
                        <c:v>-51.335105895996094</c:v>
                      </c:pt>
                      <c:pt idx="24">
                        <c:v>-51.758769989013672</c:v>
                      </c:pt>
                      <c:pt idx="25">
                        <c:v>-52.182430267333984</c:v>
                      </c:pt>
                      <c:pt idx="26">
                        <c:v>-52.606090545654297</c:v>
                      </c:pt>
                      <c:pt idx="27">
                        <c:v>-53.029750823974609</c:v>
                      </c:pt>
                      <c:pt idx="28">
                        <c:v>-53.453411102294922</c:v>
                      </c:pt>
                      <c:pt idx="29">
                        <c:v>-53.8770751953125</c:v>
                      </c:pt>
                      <c:pt idx="30">
                        <c:v>-54.300735473632813</c:v>
                      </c:pt>
                      <c:pt idx="31">
                        <c:v>-54.708450317382813</c:v>
                      </c:pt>
                      <c:pt idx="32">
                        <c:v>-55.105236053466797</c:v>
                      </c:pt>
                      <c:pt idx="33">
                        <c:v>-55.502025604248047</c:v>
                      </c:pt>
                      <c:pt idx="34">
                        <c:v>-55.898811340332031</c:v>
                      </c:pt>
                      <c:pt idx="35">
                        <c:v>-56.295597076416016</c:v>
                      </c:pt>
                      <c:pt idx="36">
                        <c:v>-56.692386627197266</c:v>
                      </c:pt>
                      <c:pt idx="37">
                        <c:v>-57.08917236328125</c:v>
                      </c:pt>
                      <c:pt idx="38">
                        <c:v>-57.4859619140625</c:v>
                      </c:pt>
                      <c:pt idx="39">
                        <c:v>-57.882747650146484</c:v>
                      </c:pt>
                      <c:pt idx="40">
                        <c:v>-58.279533386230469</c:v>
                      </c:pt>
                      <c:pt idx="41">
                        <c:v>-58.663089752197266</c:v>
                      </c:pt>
                      <c:pt idx="42">
                        <c:v>-59.039936065673828</c:v>
                      </c:pt>
                      <c:pt idx="43">
                        <c:v>-59.416782379150391</c:v>
                      </c:pt>
                      <c:pt idx="44">
                        <c:v>-59.793628692626953</c:v>
                      </c:pt>
                      <c:pt idx="45">
                        <c:v>-60.170478820800781</c:v>
                      </c:pt>
                      <c:pt idx="46">
                        <c:v>-60.547325134277344</c:v>
                      </c:pt>
                      <c:pt idx="47">
                        <c:v>-60.924171447753906</c:v>
                      </c:pt>
                      <c:pt idx="48">
                        <c:v>-61.301017761230469</c:v>
                      </c:pt>
                      <c:pt idx="49">
                        <c:v>-61.677867889404297</c:v>
                      </c:pt>
                      <c:pt idx="50">
                        <c:v>-62.054714202880859</c:v>
                      </c:pt>
                      <c:pt idx="51">
                        <c:v>-62.418506622314453</c:v>
                      </c:pt>
                      <c:pt idx="52">
                        <c:v>-62.777561187744141</c:v>
                      </c:pt>
                      <c:pt idx="53">
                        <c:v>-63.135456085205078</c:v>
                      </c:pt>
                      <c:pt idx="54">
                        <c:v>-63.489864349365234</c:v>
                      </c:pt>
                      <c:pt idx="55">
                        <c:v>-63.844272613525391</c:v>
                      </c:pt>
                      <c:pt idx="56">
                        <c:v>-64.205001831054688</c:v>
                      </c:pt>
                      <c:pt idx="57">
                        <c:v>-64.568000793457031</c:v>
                      </c:pt>
                      <c:pt idx="58">
                        <c:v>-64.928482055664063</c:v>
                      </c:pt>
                      <c:pt idx="59">
                        <c:v>-65.282516479492188</c:v>
                      </c:pt>
                      <c:pt idx="60">
                        <c:v>-65.636550903320313</c:v>
                      </c:pt>
                      <c:pt idx="61">
                        <c:v>-65.985641479492188</c:v>
                      </c:pt>
                      <c:pt idx="62">
                        <c:v>-66.333694458007813</c:v>
                      </c:pt>
                      <c:pt idx="63">
                        <c:v>-66.681747436523438</c:v>
                      </c:pt>
                      <c:pt idx="64">
                        <c:v>-67.029792785644531</c:v>
                      </c:pt>
                      <c:pt idx="65">
                        <c:v>-67.377845764160156</c:v>
                      </c:pt>
                      <c:pt idx="66">
                        <c:v>-67.725898742675781</c:v>
                      </c:pt>
                      <c:pt idx="67">
                        <c:v>-68.073951721191406</c:v>
                      </c:pt>
                      <c:pt idx="68">
                        <c:v>-68.4219970703125</c:v>
                      </c:pt>
                      <c:pt idx="69">
                        <c:v>-68.770050048828125</c:v>
                      </c:pt>
                      <c:pt idx="70">
                        <c:v>-69.11810302734375</c:v>
                      </c:pt>
                      <c:pt idx="71">
                        <c:v>-69.485084533691406</c:v>
                      </c:pt>
                      <c:pt idx="72">
                        <c:v>-69.855155944824219</c:v>
                      </c:pt>
                      <c:pt idx="73">
                        <c:v>-70.225234985351563</c:v>
                      </c:pt>
                      <c:pt idx="74">
                        <c:v>-70.595314025878906</c:v>
                      </c:pt>
                      <c:pt idx="75">
                        <c:v>-70.965385437011719</c:v>
                      </c:pt>
                      <c:pt idx="76">
                        <c:v>-71.335464477539063</c:v>
                      </c:pt>
                      <c:pt idx="77">
                        <c:v>-71.705535888671875</c:v>
                      </c:pt>
                      <c:pt idx="78">
                        <c:v>-72.075614929199219</c:v>
                      </c:pt>
                      <c:pt idx="79">
                        <c:v>-72.445693969726563</c:v>
                      </c:pt>
                      <c:pt idx="80">
                        <c:v>-72.815765380859375</c:v>
                      </c:pt>
                      <c:pt idx="81">
                        <c:v>-73.163322448730469</c:v>
                      </c:pt>
                      <c:pt idx="82">
                        <c:v>-73.510116577148438</c:v>
                      </c:pt>
                      <c:pt idx="83">
                        <c:v>-73.864356994628906</c:v>
                      </c:pt>
                      <c:pt idx="84">
                        <c:v>-74.228172302246094</c:v>
                      </c:pt>
                      <c:pt idx="85">
                        <c:v>-74.591987609863281</c:v>
                      </c:pt>
                      <c:pt idx="86">
                        <c:v>-74.935943603515625</c:v>
                      </c:pt>
                      <c:pt idx="87">
                        <c:v>-75.279571533203125</c:v>
                      </c:pt>
                      <c:pt idx="88">
                        <c:v>-75.626998901367188</c:v>
                      </c:pt>
                      <c:pt idx="89">
                        <c:v>-75.97900390625</c:v>
                      </c:pt>
                      <c:pt idx="90">
                        <c:v>-76.331001281738281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702-49B6-9D6C-527C581F1AA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Graph!$B$10</c15:sqref>
                        </c15:formulaRef>
                      </c:ext>
                    </c:extLst>
                    <c:strCache>
                      <c:ptCount val="1"/>
                      <c:pt idx="0">
                        <c:v>(l)Se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Graph!$C$3:$CO$3</c15:sqref>
                        </c15:formulaRef>
                      </c:ext>
                    </c:extLst>
                    <c:numCache>
                      <c:formatCode>0.0</c:formatCode>
                      <c:ptCount val="91"/>
                      <c:pt idx="0">
                        <c:v>290</c:v>
                      </c:pt>
                      <c:pt idx="1">
                        <c:v>303.4444580078125</c:v>
                      </c:pt>
                      <c:pt idx="2">
                        <c:v>316.88888549804688</c:v>
                      </c:pt>
                      <c:pt idx="3">
                        <c:v>330.33334350585938</c:v>
                      </c:pt>
                      <c:pt idx="4">
                        <c:v>343.77777099609375</c:v>
                      </c:pt>
                      <c:pt idx="5">
                        <c:v>357.22222900390625</c:v>
                      </c:pt>
                      <c:pt idx="6">
                        <c:v>370.66665649414063</c:v>
                      </c:pt>
                      <c:pt idx="7">
                        <c:v>384.11111450195313</c:v>
                      </c:pt>
                      <c:pt idx="8">
                        <c:v>397.5555419921875</c:v>
                      </c:pt>
                      <c:pt idx="9">
                        <c:v>411</c:v>
                      </c:pt>
                      <c:pt idx="10">
                        <c:v>424.4444580078125</c:v>
                      </c:pt>
                      <c:pt idx="11">
                        <c:v>437.88888549804688</c:v>
                      </c:pt>
                      <c:pt idx="12">
                        <c:v>451.33334350585938</c:v>
                      </c:pt>
                      <c:pt idx="13">
                        <c:v>464.77777099609375</c:v>
                      </c:pt>
                      <c:pt idx="14">
                        <c:v>478.22222900390625</c:v>
                      </c:pt>
                      <c:pt idx="15">
                        <c:v>491.66665649414063</c:v>
                      </c:pt>
                      <c:pt idx="16">
                        <c:v>505.11111450195313</c:v>
                      </c:pt>
                      <c:pt idx="17">
                        <c:v>518.5555419921875</c:v>
                      </c:pt>
                      <c:pt idx="18">
                        <c:v>532</c:v>
                      </c:pt>
                      <c:pt idx="19">
                        <c:v>545.4444580078125</c:v>
                      </c:pt>
                      <c:pt idx="20">
                        <c:v>558.888916015625</c:v>
                      </c:pt>
                      <c:pt idx="21">
                        <c:v>572.33331298828125</c:v>
                      </c:pt>
                      <c:pt idx="22">
                        <c:v>585.77777099609375</c:v>
                      </c:pt>
                      <c:pt idx="23">
                        <c:v>599.22222900390625</c:v>
                      </c:pt>
                      <c:pt idx="24">
                        <c:v>612.66668701171875</c:v>
                      </c:pt>
                      <c:pt idx="25">
                        <c:v>626.111083984375</c:v>
                      </c:pt>
                      <c:pt idx="26">
                        <c:v>639.5555419921875</c:v>
                      </c:pt>
                      <c:pt idx="27">
                        <c:v>653</c:v>
                      </c:pt>
                      <c:pt idx="28">
                        <c:v>666.4444580078125</c:v>
                      </c:pt>
                      <c:pt idx="29">
                        <c:v>679.888916015625</c:v>
                      </c:pt>
                      <c:pt idx="30">
                        <c:v>693.33331298828125</c:v>
                      </c:pt>
                      <c:pt idx="31">
                        <c:v>706.77777099609375</c:v>
                      </c:pt>
                      <c:pt idx="32">
                        <c:v>720.22222900390625</c:v>
                      </c:pt>
                      <c:pt idx="33">
                        <c:v>733.66668701171875</c:v>
                      </c:pt>
                      <c:pt idx="34">
                        <c:v>747.111083984375</c:v>
                      </c:pt>
                      <c:pt idx="35">
                        <c:v>760.5555419921875</c:v>
                      </c:pt>
                      <c:pt idx="36">
                        <c:v>774</c:v>
                      </c:pt>
                      <c:pt idx="37">
                        <c:v>787.4444580078125</c:v>
                      </c:pt>
                      <c:pt idx="38">
                        <c:v>800.888916015625</c:v>
                      </c:pt>
                      <c:pt idx="39">
                        <c:v>814.33331298828125</c:v>
                      </c:pt>
                      <c:pt idx="40">
                        <c:v>827.77777099609375</c:v>
                      </c:pt>
                      <c:pt idx="41">
                        <c:v>841.22222900390625</c:v>
                      </c:pt>
                      <c:pt idx="42">
                        <c:v>854.66668701171875</c:v>
                      </c:pt>
                      <c:pt idx="43">
                        <c:v>868.111083984375</c:v>
                      </c:pt>
                      <c:pt idx="44">
                        <c:v>881.5555419921875</c:v>
                      </c:pt>
                      <c:pt idx="45">
                        <c:v>895</c:v>
                      </c:pt>
                      <c:pt idx="46">
                        <c:v>908.4444580078125</c:v>
                      </c:pt>
                      <c:pt idx="47">
                        <c:v>921.888916015625</c:v>
                      </c:pt>
                      <c:pt idx="48">
                        <c:v>935.33331298828125</c:v>
                      </c:pt>
                      <c:pt idx="49">
                        <c:v>948.77777099609375</c:v>
                      </c:pt>
                      <c:pt idx="50">
                        <c:v>962.22222900390625</c:v>
                      </c:pt>
                      <c:pt idx="51">
                        <c:v>975.66668701171875</c:v>
                      </c:pt>
                      <c:pt idx="52">
                        <c:v>989.111083984375</c:v>
                      </c:pt>
                      <c:pt idx="53">
                        <c:v>1002.5555419921875</c:v>
                      </c:pt>
                      <c:pt idx="54">
                        <c:v>1016</c:v>
                      </c:pt>
                      <c:pt idx="55">
                        <c:v>1029.4444580078125</c:v>
                      </c:pt>
                      <c:pt idx="56">
                        <c:v>1042.888916015625</c:v>
                      </c:pt>
                      <c:pt idx="57">
                        <c:v>1056.3333740234375</c:v>
                      </c:pt>
                      <c:pt idx="58">
                        <c:v>1069.77783203125</c:v>
                      </c:pt>
                      <c:pt idx="59">
                        <c:v>1083.22216796875</c:v>
                      </c:pt>
                      <c:pt idx="60">
                        <c:v>1096.6666259765625</c:v>
                      </c:pt>
                      <c:pt idx="61">
                        <c:v>1110.111083984375</c:v>
                      </c:pt>
                      <c:pt idx="62">
                        <c:v>1123.5555419921875</c:v>
                      </c:pt>
                      <c:pt idx="63">
                        <c:v>1137</c:v>
                      </c:pt>
                      <c:pt idx="64">
                        <c:v>1150.4444580078125</c:v>
                      </c:pt>
                      <c:pt idx="65">
                        <c:v>1163.888916015625</c:v>
                      </c:pt>
                      <c:pt idx="66">
                        <c:v>1177.3333740234375</c:v>
                      </c:pt>
                      <c:pt idx="67">
                        <c:v>1190.77783203125</c:v>
                      </c:pt>
                      <c:pt idx="68">
                        <c:v>1204.22216796875</c:v>
                      </c:pt>
                      <c:pt idx="69">
                        <c:v>1217.6666259765625</c:v>
                      </c:pt>
                      <c:pt idx="70">
                        <c:v>1231.111083984375</c:v>
                      </c:pt>
                      <c:pt idx="71">
                        <c:v>1244.5555419921875</c:v>
                      </c:pt>
                      <c:pt idx="72">
                        <c:v>1258</c:v>
                      </c:pt>
                      <c:pt idx="73">
                        <c:v>1271.4444580078125</c:v>
                      </c:pt>
                      <c:pt idx="74">
                        <c:v>1284.888916015625</c:v>
                      </c:pt>
                      <c:pt idx="75">
                        <c:v>1298.3333740234375</c:v>
                      </c:pt>
                      <c:pt idx="76">
                        <c:v>1311.77783203125</c:v>
                      </c:pt>
                      <c:pt idx="77">
                        <c:v>1325.22216796875</c:v>
                      </c:pt>
                      <c:pt idx="78">
                        <c:v>1338.6666259765625</c:v>
                      </c:pt>
                      <c:pt idx="79">
                        <c:v>1352.111083984375</c:v>
                      </c:pt>
                      <c:pt idx="80">
                        <c:v>1365.5555419921875</c:v>
                      </c:pt>
                      <c:pt idx="81">
                        <c:v>1379</c:v>
                      </c:pt>
                      <c:pt idx="82">
                        <c:v>1392.4444580078125</c:v>
                      </c:pt>
                      <c:pt idx="83">
                        <c:v>1405.888916015625</c:v>
                      </c:pt>
                      <c:pt idx="84">
                        <c:v>1419.3333740234375</c:v>
                      </c:pt>
                      <c:pt idx="85">
                        <c:v>1432.77783203125</c:v>
                      </c:pt>
                      <c:pt idx="86">
                        <c:v>1446.22216796875</c:v>
                      </c:pt>
                      <c:pt idx="87">
                        <c:v>1459.6666259765625</c:v>
                      </c:pt>
                      <c:pt idx="88">
                        <c:v>1473.111083984375</c:v>
                      </c:pt>
                      <c:pt idx="89">
                        <c:v>1486.5555419921875</c:v>
                      </c:pt>
                      <c:pt idx="90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Graph!$C$10:$CO$10</c15:sqref>
                        </c15:formulaRef>
                      </c:ext>
                    </c:extLst>
                    <c:numCache>
                      <c:formatCode>0.00E+00</c:formatCode>
                      <c:ptCount val="91"/>
                      <c:pt idx="0">
                        <c:v>-21.531185150146484</c:v>
                      </c:pt>
                      <c:pt idx="1">
                        <c:v>-22.007707595825195</c:v>
                      </c:pt>
                      <c:pt idx="2">
                        <c:v>-21.668567657470703</c:v>
                      </c:pt>
                      <c:pt idx="3">
                        <c:v>-21.329427719116211</c:v>
                      </c:pt>
                      <c:pt idx="4">
                        <c:v>-21.33308219909668</c:v>
                      </c:pt>
                      <c:pt idx="5">
                        <c:v>-21.36931037902832</c:v>
                      </c:pt>
                      <c:pt idx="6">
                        <c:v>-21.460786819458008</c:v>
                      </c:pt>
                      <c:pt idx="7">
                        <c:v>-21.625823974609375</c:v>
                      </c:pt>
                      <c:pt idx="8">
                        <c:v>-21.790861129760742</c:v>
                      </c:pt>
                      <c:pt idx="9">
                        <c:v>-21.948293685913086</c:v>
                      </c:pt>
                      <c:pt idx="10">
                        <c:v>-22.105279922485352</c:v>
                      </c:pt>
                      <c:pt idx="11">
                        <c:v>-22.243736267089844</c:v>
                      </c:pt>
                      <c:pt idx="12">
                        <c:v>-22.360469818115234</c:v>
                      </c:pt>
                      <c:pt idx="13">
                        <c:v>-22.477201461791992</c:v>
                      </c:pt>
                      <c:pt idx="14">
                        <c:v>-22.60179328918457</c:v>
                      </c:pt>
                      <c:pt idx="15">
                        <c:v>-22.726577758789063</c:v>
                      </c:pt>
                      <c:pt idx="16">
                        <c:v>-22.839633941650391</c:v>
                      </c:pt>
                      <c:pt idx="17">
                        <c:v>-22.940568923950195</c:v>
                      </c:pt>
                      <c:pt idx="18">
                        <c:v>-23.042934417724609</c:v>
                      </c:pt>
                      <c:pt idx="19">
                        <c:v>-23.24017333984375</c:v>
                      </c:pt>
                      <c:pt idx="20">
                        <c:v>-23.437412261962891</c:v>
                      </c:pt>
                      <c:pt idx="21">
                        <c:v>-23.636787414550781</c:v>
                      </c:pt>
                      <c:pt idx="22">
                        <c:v>-23.838050842285156</c:v>
                      </c:pt>
                      <c:pt idx="23">
                        <c:v>-24.038942337036133</c:v>
                      </c:pt>
                      <c:pt idx="24">
                        <c:v>-24.232156753540039</c:v>
                      </c:pt>
                      <c:pt idx="25">
                        <c:v>-24.425369262695313</c:v>
                      </c:pt>
                      <c:pt idx="26">
                        <c:v>-24.618581771850586</c:v>
                      </c:pt>
                      <c:pt idx="27">
                        <c:v>-24.811796188354492</c:v>
                      </c:pt>
                      <c:pt idx="28">
                        <c:v>-25.005008697509766</c:v>
                      </c:pt>
                      <c:pt idx="29">
                        <c:v>-25.198223114013672</c:v>
                      </c:pt>
                      <c:pt idx="30">
                        <c:v>-25.391435623168945</c:v>
                      </c:pt>
                      <c:pt idx="31">
                        <c:v>-25.578163146972656</c:v>
                      </c:pt>
                      <c:pt idx="32">
                        <c:v>-25.760442733764648</c:v>
                      </c:pt>
                      <c:pt idx="33">
                        <c:v>-25.942724227905273</c:v>
                      </c:pt>
                      <c:pt idx="34">
                        <c:v>-26.125003814697266</c:v>
                      </c:pt>
                      <c:pt idx="35">
                        <c:v>-26.307285308837891</c:v>
                      </c:pt>
                      <c:pt idx="36">
                        <c:v>-26.489564895629883</c:v>
                      </c:pt>
                      <c:pt idx="37">
                        <c:v>-26.671846389770508</c:v>
                      </c:pt>
                      <c:pt idx="38">
                        <c:v>-26.854127883911133</c:v>
                      </c:pt>
                      <c:pt idx="39">
                        <c:v>-27.036407470703125</c:v>
                      </c:pt>
                      <c:pt idx="40">
                        <c:v>-27.21868896484375</c:v>
                      </c:pt>
                      <c:pt idx="41">
                        <c:v>-27.394954681396484</c:v>
                      </c:pt>
                      <c:pt idx="42">
                        <c:v>-27.568170547485352</c:v>
                      </c:pt>
                      <c:pt idx="43">
                        <c:v>-27.741386413574219</c:v>
                      </c:pt>
                      <c:pt idx="44">
                        <c:v>-27.914604187011719</c:v>
                      </c:pt>
                      <c:pt idx="45">
                        <c:v>-28.087820053100586</c:v>
                      </c:pt>
                      <c:pt idx="46">
                        <c:v>-28.261037826538086</c:v>
                      </c:pt>
                      <c:pt idx="47">
                        <c:v>-28.434253692626953</c:v>
                      </c:pt>
                      <c:pt idx="48">
                        <c:v>-28.607471466064453</c:v>
                      </c:pt>
                      <c:pt idx="49">
                        <c:v>-28.78068733215332</c:v>
                      </c:pt>
                      <c:pt idx="50">
                        <c:v>-28.95390510559082</c:v>
                      </c:pt>
                      <c:pt idx="51">
                        <c:v>-29.12074089050293</c:v>
                      </c:pt>
                      <c:pt idx="52">
                        <c:v>-29.285263061523438</c:v>
                      </c:pt>
                      <c:pt idx="53">
                        <c:v>-29.449785232543945</c:v>
                      </c:pt>
                      <c:pt idx="54">
                        <c:v>-29.614309310913086</c:v>
                      </c:pt>
                      <c:pt idx="55">
                        <c:v>-29.778831481933594</c:v>
                      </c:pt>
                      <c:pt idx="56">
                        <c:v>-29.943355560302734</c:v>
                      </c:pt>
                      <c:pt idx="57">
                        <c:v>-30.107877731323242</c:v>
                      </c:pt>
                      <c:pt idx="58">
                        <c:v>-30.27239990234375</c:v>
                      </c:pt>
                      <c:pt idx="59">
                        <c:v>-30.436922073364258</c:v>
                      </c:pt>
                      <c:pt idx="60">
                        <c:v>-30.601444244384766</c:v>
                      </c:pt>
                      <c:pt idx="61">
                        <c:v>-30.760717391967773</c:v>
                      </c:pt>
                      <c:pt idx="62">
                        <c:v>-30.918888092041016</c:v>
                      </c:pt>
                      <c:pt idx="63">
                        <c:v>-31.077272415161133</c:v>
                      </c:pt>
                      <c:pt idx="64">
                        <c:v>-31.236162185668945</c:v>
                      </c:pt>
                      <c:pt idx="65">
                        <c:v>-31.395050048828125</c:v>
                      </c:pt>
                      <c:pt idx="66">
                        <c:v>-31.55000114440918</c:v>
                      </c:pt>
                      <c:pt idx="67">
                        <c:v>-31.704216003417969</c:v>
                      </c:pt>
                      <c:pt idx="68">
                        <c:v>-31.859897613525391</c:v>
                      </c:pt>
                      <c:pt idx="69">
                        <c:v>-32.018787384033203</c:v>
                      </c:pt>
                      <c:pt idx="70">
                        <c:v>-32.177677154541016</c:v>
                      </c:pt>
                      <c:pt idx="71">
                        <c:v>-32.332931518554688</c:v>
                      </c:pt>
                      <c:pt idx="72">
                        <c:v>-32.487594604492188</c:v>
                      </c:pt>
                      <c:pt idx="73">
                        <c:v>-32.642257690429688</c:v>
                      </c:pt>
                      <c:pt idx="74">
                        <c:v>-32.796916961669922</c:v>
                      </c:pt>
                      <c:pt idx="75">
                        <c:v>-32.951580047607422</c:v>
                      </c:pt>
                      <c:pt idx="76">
                        <c:v>-33.106243133544922</c:v>
                      </c:pt>
                      <c:pt idx="77">
                        <c:v>-33.260902404785156</c:v>
                      </c:pt>
                      <c:pt idx="78">
                        <c:v>-33.415561676025391</c:v>
                      </c:pt>
                      <c:pt idx="79">
                        <c:v>-33.570224761962891</c:v>
                      </c:pt>
                      <c:pt idx="80">
                        <c:v>-33.724887847900391</c:v>
                      </c:pt>
                      <c:pt idx="81">
                        <c:v>-33.874553680419922</c:v>
                      </c:pt>
                      <c:pt idx="82">
                        <c:v>-34.0240478515625</c:v>
                      </c:pt>
                      <c:pt idx="83">
                        <c:v>-34.173542022705078</c:v>
                      </c:pt>
                      <c:pt idx="84">
                        <c:v>-34.323036193847656</c:v>
                      </c:pt>
                      <c:pt idx="85">
                        <c:v>-34.472530364990234</c:v>
                      </c:pt>
                      <c:pt idx="86">
                        <c:v>-34.622024536132813</c:v>
                      </c:pt>
                      <c:pt idx="87">
                        <c:v>-34.771518707275391</c:v>
                      </c:pt>
                      <c:pt idx="88">
                        <c:v>-34.921012878417969</c:v>
                      </c:pt>
                      <c:pt idx="89">
                        <c:v>-35.070507049560547</c:v>
                      </c:pt>
                      <c:pt idx="90">
                        <c:v>-35.220001220703125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702-49B6-9D6C-527C581F1AAD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Graph!$B$11</c15:sqref>
                        </c15:formulaRef>
                      </c:ext>
                    </c:extLst>
                    <c:strCache>
                      <c:ptCount val="1"/>
                      <c:pt idx="0">
                        <c:v>(l)GeSe2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Graph!$C$3:$CO$3</c15:sqref>
                        </c15:formulaRef>
                      </c:ext>
                    </c:extLst>
                    <c:numCache>
                      <c:formatCode>0.0</c:formatCode>
                      <c:ptCount val="91"/>
                      <c:pt idx="0">
                        <c:v>290</c:v>
                      </c:pt>
                      <c:pt idx="1">
                        <c:v>303.4444580078125</c:v>
                      </c:pt>
                      <c:pt idx="2">
                        <c:v>316.88888549804688</c:v>
                      </c:pt>
                      <c:pt idx="3">
                        <c:v>330.33334350585938</c:v>
                      </c:pt>
                      <c:pt idx="4">
                        <c:v>343.77777099609375</c:v>
                      </c:pt>
                      <c:pt idx="5">
                        <c:v>357.22222900390625</c:v>
                      </c:pt>
                      <c:pt idx="6">
                        <c:v>370.66665649414063</c:v>
                      </c:pt>
                      <c:pt idx="7">
                        <c:v>384.11111450195313</c:v>
                      </c:pt>
                      <c:pt idx="8">
                        <c:v>397.5555419921875</c:v>
                      </c:pt>
                      <c:pt idx="9">
                        <c:v>411</c:v>
                      </c:pt>
                      <c:pt idx="10">
                        <c:v>424.4444580078125</c:v>
                      </c:pt>
                      <c:pt idx="11">
                        <c:v>437.88888549804688</c:v>
                      </c:pt>
                      <c:pt idx="12">
                        <c:v>451.33334350585938</c:v>
                      </c:pt>
                      <c:pt idx="13">
                        <c:v>464.77777099609375</c:v>
                      </c:pt>
                      <c:pt idx="14">
                        <c:v>478.22222900390625</c:v>
                      </c:pt>
                      <c:pt idx="15">
                        <c:v>491.66665649414063</c:v>
                      </c:pt>
                      <c:pt idx="16">
                        <c:v>505.11111450195313</c:v>
                      </c:pt>
                      <c:pt idx="17">
                        <c:v>518.5555419921875</c:v>
                      </c:pt>
                      <c:pt idx="18">
                        <c:v>532</c:v>
                      </c:pt>
                      <c:pt idx="19">
                        <c:v>545.4444580078125</c:v>
                      </c:pt>
                      <c:pt idx="20">
                        <c:v>558.888916015625</c:v>
                      </c:pt>
                      <c:pt idx="21">
                        <c:v>572.33331298828125</c:v>
                      </c:pt>
                      <c:pt idx="22">
                        <c:v>585.77777099609375</c:v>
                      </c:pt>
                      <c:pt idx="23">
                        <c:v>599.22222900390625</c:v>
                      </c:pt>
                      <c:pt idx="24">
                        <c:v>612.66668701171875</c:v>
                      </c:pt>
                      <c:pt idx="25">
                        <c:v>626.111083984375</c:v>
                      </c:pt>
                      <c:pt idx="26">
                        <c:v>639.5555419921875</c:v>
                      </c:pt>
                      <c:pt idx="27">
                        <c:v>653</c:v>
                      </c:pt>
                      <c:pt idx="28">
                        <c:v>666.4444580078125</c:v>
                      </c:pt>
                      <c:pt idx="29">
                        <c:v>679.888916015625</c:v>
                      </c:pt>
                      <c:pt idx="30">
                        <c:v>693.33331298828125</c:v>
                      </c:pt>
                      <c:pt idx="31">
                        <c:v>706.77777099609375</c:v>
                      </c:pt>
                      <c:pt idx="32">
                        <c:v>720.22222900390625</c:v>
                      </c:pt>
                      <c:pt idx="33">
                        <c:v>733.66668701171875</c:v>
                      </c:pt>
                      <c:pt idx="34">
                        <c:v>747.111083984375</c:v>
                      </c:pt>
                      <c:pt idx="35">
                        <c:v>760.5555419921875</c:v>
                      </c:pt>
                      <c:pt idx="36">
                        <c:v>774</c:v>
                      </c:pt>
                      <c:pt idx="37">
                        <c:v>787.4444580078125</c:v>
                      </c:pt>
                      <c:pt idx="38">
                        <c:v>800.888916015625</c:v>
                      </c:pt>
                      <c:pt idx="39">
                        <c:v>814.33331298828125</c:v>
                      </c:pt>
                      <c:pt idx="40">
                        <c:v>827.77777099609375</c:v>
                      </c:pt>
                      <c:pt idx="41">
                        <c:v>841.22222900390625</c:v>
                      </c:pt>
                      <c:pt idx="42">
                        <c:v>854.66668701171875</c:v>
                      </c:pt>
                      <c:pt idx="43">
                        <c:v>868.111083984375</c:v>
                      </c:pt>
                      <c:pt idx="44">
                        <c:v>881.5555419921875</c:v>
                      </c:pt>
                      <c:pt idx="45">
                        <c:v>895</c:v>
                      </c:pt>
                      <c:pt idx="46">
                        <c:v>908.4444580078125</c:v>
                      </c:pt>
                      <c:pt idx="47">
                        <c:v>921.888916015625</c:v>
                      </c:pt>
                      <c:pt idx="48">
                        <c:v>935.33331298828125</c:v>
                      </c:pt>
                      <c:pt idx="49">
                        <c:v>948.77777099609375</c:v>
                      </c:pt>
                      <c:pt idx="50">
                        <c:v>962.22222900390625</c:v>
                      </c:pt>
                      <c:pt idx="51">
                        <c:v>975.66668701171875</c:v>
                      </c:pt>
                      <c:pt idx="52">
                        <c:v>989.111083984375</c:v>
                      </c:pt>
                      <c:pt idx="53">
                        <c:v>1002.5555419921875</c:v>
                      </c:pt>
                      <c:pt idx="54">
                        <c:v>1016</c:v>
                      </c:pt>
                      <c:pt idx="55">
                        <c:v>1029.4444580078125</c:v>
                      </c:pt>
                      <c:pt idx="56">
                        <c:v>1042.888916015625</c:v>
                      </c:pt>
                      <c:pt idx="57">
                        <c:v>1056.3333740234375</c:v>
                      </c:pt>
                      <c:pt idx="58">
                        <c:v>1069.77783203125</c:v>
                      </c:pt>
                      <c:pt idx="59">
                        <c:v>1083.22216796875</c:v>
                      </c:pt>
                      <c:pt idx="60">
                        <c:v>1096.6666259765625</c:v>
                      </c:pt>
                      <c:pt idx="61">
                        <c:v>1110.111083984375</c:v>
                      </c:pt>
                      <c:pt idx="62">
                        <c:v>1123.5555419921875</c:v>
                      </c:pt>
                      <c:pt idx="63">
                        <c:v>1137</c:v>
                      </c:pt>
                      <c:pt idx="64">
                        <c:v>1150.4444580078125</c:v>
                      </c:pt>
                      <c:pt idx="65">
                        <c:v>1163.888916015625</c:v>
                      </c:pt>
                      <c:pt idx="66">
                        <c:v>1177.3333740234375</c:v>
                      </c:pt>
                      <c:pt idx="67">
                        <c:v>1190.77783203125</c:v>
                      </c:pt>
                      <c:pt idx="68">
                        <c:v>1204.22216796875</c:v>
                      </c:pt>
                      <c:pt idx="69">
                        <c:v>1217.6666259765625</c:v>
                      </c:pt>
                      <c:pt idx="70">
                        <c:v>1231.111083984375</c:v>
                      </c:pt>
                      <c:pt idx="71">
                        <c:v>1244.5555419921875</c:v>
                      </c:pt>
                      <c:pt idx="72">
                        <c:v>1258</c:v>
                      </c:pt>
                      <c:pt idx="73">
                        <c:v>1271.4444580078125</c:v>
                      </c:pt>
                      <c:pt idx="74">
                        <c:v>1284.888916015625</c:v>
                      </c:pt>
                      <c:pt idx="75">
                        <c:v>1298.3333740234375</c:v>
                      </c:pt>
                      <c:pt idx="76">
                        <c:v>1311.77783203125</c:v>
                      </c:pt>
                      <c:pt idx="77">
                        <c:v>1325.22216796875</c:v>
                      </c:pt>
                      <c:pt idx="78">
                        <c:v>1338.6666259765625</c:v>
                      </c:pt>
                      <c:pt idx="79">
                        <c:v>1352.111083984375</c:v>
                      </c:pt>
                      <c:pt idx="80">
                        <c:v>1365.5555419921875</c:v>
                      </c:pt>
                      <c:pt idx="81">
                        <c:v>1379</c:v>
                      </c:pt>
                      <c:pt idx="82">
                        <c:v>1392.4444580078125</c:v>
                      </c:pt>
                      <c:pt idx="83">
                        <c:v>1405.888916015625</c:v>
                      </c:pt>
                      <c:pt idx="84">
                        <c:v>1419.3333740234375</c:v>
                      </c:pt>
                      <c:pt idx="85">
                        <c:v>1432.77783203125</c:v>
                      </c:pt>
                      <c:pt idx="86">
                        <c:v>1446.22216796875</c:v>
                      </c:pt>
                      <c:pt idx="87">
                        <c:v>1459.6666259765625</c:v>
                      </c:pt>
                      <c:pt idx="88">
                        <c:v>1473.111083984375</c:v>
                      </c:pt>
                      <c:pt idx="89">
                        <c:v>1486.5555419921875</c:v>
                      </c:pt>
                      <c:pt idx="90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Graph!$C$11:$CO$11</c15:sqref>
                        </c15:formulaRef>
                      </c:ext>
                    </c:extLst>
                    <c:numCache>
                      <c:formatCode>0.00E+00</c:formatCode>
                      <c:ptCount val="91"/>
                      <c:pt idx="0">
                        <c:v>-58.622398376464844</c:v>
                      </c:pt>
                      <c:pt idx="1">
                        <c:v>-59.687831878662109</c:v>
                      </c:pt>
                      <c:pt idx="2">
                        <c:v>-58.169784545898438</c:v>
                      </c:pt>
                      <c:pt idx="3">
                        <c:v>-56.651729583740234</c:v>
                      </c:pt>
                      <c:pt idx="4">
                        <c:v>-55.711284637451172</c:v>
                      </c:pt>
                      <c:pt idx="5">
                        <c:v>-54.825721740722656</c:v>
                      </c:pt>
                      <c:pt idx="6">
                        <c:v>-54.082771301269531</c:v>
                      </c:pt>
                      <c:pt idx="7">
                        <c:v>-53.529697418212891</c:v>
                      </c:pt>
                      <c:pt idx="8">
                        <c:v>-52.97662353515625</c:v>
                      </c:pt>
                      <c:pt idx="9">
                        <c:v>-52.583251953125</c:v>
                      </c:pt>
                      <c:pt idx="10">
                        <c:v>-52.199237823486328</c:v>
                      </c:pt>
                      <c:pt idx="11">
                        <c:v>-51.903244018554688</c:v>
                      </c:pt>
                      <c:pt idx="12">
                        <c:v>-51.710433959960938</c:v>
                      </c:pt>
                      <c:pt idx="13">
                        <c:v>-51.517620086669922</c:v>
                      </c:pt>
                      <c:pt idx="14">
                        <c:v>-51.608470916748047</c:v>
                      </c:pt>
                      <c:pt idx="15">
                        <c:v>-51.706283569335938</c:v>
                      </c:pt>
                      <c:pt idx="16">
                        <c:v>-51.985702514648438</c:v>
                      </c:pt>
                      <c:pt idx="17">
                        <c:v>-52.452823638916016</c:v>
                      </c:pt>
                      <c:pt idx="18">
                        <c:v>-52.918926239013672</c:v>
                      </c:pt>
                      <c:pt idx="19">
                        <c:v>-53.317428588867188</c:v>
                      </c:pt>
                      <c:pt idx="20">
                        <c:v>-53.715934753417969</c:v>
                      </c:pt>
                      <c:pt idx="21">
                        <c:v>-54.129600524902344</c:v>
                      </c:pt>
                      <c:pt idx="22">
                        <c:v>-54.556682586669922</c:v>
                      </c:pt>
                      <c:pt idx="23">
                        <c:v>-54.983322143554688</c:v>
                      </c:pt>
                      <c:pt idx="24">
                        <c:v>-55.400741577148438</c:v>
                      </c:pt>
                      <c:pt idx="25">
                        <c:v>-55.818161010742188</c:v>
                      </c:pt>
                      <c:pt idx="26">
                        <c:v>-56.236488342285156</c:v>
                      </c:pt>
                      <c:pt idx="27">
                        <c:v>-56.655521392822266</c:v>
                      </c:pt>
                      <c:pt idx="28">
                        <c:v>-57.074550628662109</c:v>
                      </c:pt>
                      <c:pt idx="29">
                        <c:v>-57.493583679199219</c:v>
                      </c:pt>
                      <c:pt idx="30">
                        <c:v>-57.912616729736328</c:v>
                      </c:pt>
                      <c:pt idx="31">
                        <c:v>-58.318450927734375</c:v>
                      </c:pt>
                      <c:pt idx="32">
                        <c:v>-58.715236663818359</c:v>
                      </c:pt>
                      <c:pt idx="33">
                        <c:v>-59.112026214599609</c:v>
                      </c:pt>
                      <c:pt idx="34">
                        <c:v>-59.508811950683594</c:v>
                      </c:pt>
                      <c:pt idx="35">
                        <c:v>-59.905597686767578</c:v>
                      </c:pt>
                      <c:pt idx="36">
                        <c:v>-60.302387237548828</c:v>
                      </c:pt>
                      <c:pt idx="37">
                        <c:v>-60.699172973632813</c:v>
                      </c:pt>
                      <c:pt idx="38">
                        <c:v>-61.095962524414063</c:v>
                      </c:pt>
                      <c:pt idx="39">
                        <c:v>-61.492748260498047</c:v>
                      </c:pt>
                      <c:pt idx="40">
                        <c:v>-61.889533996582031</c:v>
                      </c:pt>
                      <c:pt idx="41">
                        <c:v>-62.273090362548828</c:v>
                      </c:pt>
                      <c:pt idx="42">
                        <c:v>-62.649936676025391</c:v>
                      </c:pt>
                      <c:pt idx="43">
                        <c:v>-63.026782989501953</c:v>
                      </c:pt>
                      <c:pt idx="44">
                        <c:v>-63.403629302978516</c:v>
                      </c:pt>
                      <c:pt idx="45">
                        <c:v>-63.780479431152344</c:v>
                      </c:pt>
                      <c:pt idx="46">
                        <c:v>-64.157325744628906</c:v>
                      </c:pt>
                      <c:pt idx="47">
                        <c:v>-64.534172058105469</c:v>
                      </c:pt>
                      <c:pt idx="48">
                        <c:v>-64.911018371582031</c:v>
                      </c:pt>
                      <c:pt idx="49">
                        <c:v>-65.287864685058594</c:v>
                      </c:pt>
                      <c:pt idx="50">
                        <c:v>-65.664718627929688</c:v>
                      </c:pt>
                      <c:pt idx="51">
                        <c:v>-66.027442932128906</c:v>
                      </c:pt>
                      <c:pt idx="52">
                        <c:v>-66.385055541992188</c:v>
                      </c:pt>
                      <c:pt idx="53">
                        <c:v>-66.742660522460938</c:v>
                      </c:pt>
                      <c:pt idx="54">
                        <c:v>-67.100273132324219</c:v>
                      </c:pt>
                      <c:pt idx="55">
                        <c:v>-67.4578857421875</c:v>
                      </c:pt>
                      <c:pt idx="56">
                        <c:v>-67.815498352050781</c:v>
                      </c:pt>
                      <c:pt idx="57">
                        <c:v>-68.173103332519531</c:v>
                      </c:pt>
                      <c:pt idx="58">
                        <c:v>-68.530715942382813</c:v>
                      </c:pt>
                      <c:pt idx="59">
                        <c:v>-68.888320922851563</c:v>
                      </c:pt>
                      <c:pt idx="60">
                        <c:v>-69.245933532714844</c:v>
                      </c:pt>
                      <c:pt idx="61">
                        <c:v>-69.591659545898438</c:v>
                      </c:pt>
                      <c:pt idx="62">
                        <c:v>-69.934890747070313</c:v>
                      </c:pt>
                      <c:pt idx="63">
                        <c:v>-70.278549194335938</c:v>
                      </c:pt>
                      <c:pt idx="64">
                        <c:v>-70.623214721679688</c:v>
                      </c:pt>
                      <c:pt idx="65">
                        <c:v>-70.967880249023438</c:v>
                      </c:pt>
                      <c:pt idx="66">
                        <c:v>-71.304000854492188</c:v>
                      </c:pt>
                      <c:pt idx="67">
                        <c:v>-71.638526916503906</c:v>
                      </c:pt>
                      <c:pt idx="68">
                        <c:v>-71.976112365722656</c:v>
                      </c:pt>
                      <c:pt idx="69">
                        <c:v>-72.320365905761719</c:v>
                      </c:pt>
                      <c:pt idx="70">
                        <c:v>-72.664627075195313</c:v>
                      </c:pt>
                      <c:pt idx="71">
                        <c:v>-73.000411987304688</c:v>
                      </c:pt>
                      <c:pt idx="72">
                        <c:v>-73.334800720214844</c:v>
                      </c:pt>
                      <c:pt idx="73">
                        <c:v>-73.669197082519531</c:v>
                      </c:pt>
                      <c:pt idx="74">
                        <c:v>-74.003593444824219</c:v>
                      </c:pt>
                      <c:pt idx="75">
                        <c:v>-74.337982177734375</c:v>
                      </c:pt>
                      <c:pt idx="76">
                        <c:v>-74.672378540039063</c:v>
                      </c:pt>
                      <c:pt idx="77">
                        <c:v>-75.006767272949219</c:v>
                      </c:pt>
                      <c:pt idx="78">
                        <c:v>-75.341163635253906</c:v>
                      </c:pt>
                      <c:pt idx="79">
                        <c:v>-75.675552368164063</c:v>
                      </c:pt>
                      <c:pt idx="80">
                        <c:v>-76.00994873046875</c:v>
                      </c:pt>
                      <c:pt idx="81">
                        <c:v>-76.332809448242188</c:v>
                      </c:pt>
                      <c:pt idx="82">
                        <c:v>-76.6552734375</c:v>
                      </c:pt>
                      <c:pt idx="83">
                        <c:v>-76.977745056152344</c:v>
                      </c:pt>
                      <c:pt idx="84">
                        <c:v>-77.300209045410156</c:v>
                      </c:pt>
                      <c:pt idx="85">
                        <c:v>-77.622673034667969</c:v>
                      </c:pt>
                      <c:pt idx="86">
                        <c:v>-77.945137023925781</c:v>
                      </c:pt>
                      <c:pt idx="87">
                        <c:v>-78.267601013183594</c:v>
                      </c:pt>
                      <c:pt idx="88">
                        <c:v>-78.590065002441406</c:v>
                      </c:pt>
                      <c:pt idx="89">
                        <c:v>-78.91253662109375</c:v>
                      </c:pt>
                      <c:pt idx="90">
                        <c:v>-79.235000610351563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702-49B6-9D6C-527C581F1AAD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Graph!$B$12</c15:sqref>
                        </c15:formulaRef>
                      </c:ext>
                    </c:extLst>
                    <c:strCache>
                      <c:ptCount val="1"/>
                      <c:pt idx="0">
                        <c:v>(l)GeSe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Graph!$C$3:$CO$3</c15:sqref>
                        </c15:formulaRef>
                      </c:ext>
                    </c:extLst>
                    <c:numCache>
                      <c:formatCode>0.0</c:formatCode>
                      <c:ptCount val="91"/>
                      <c:pt idx="0">
                        <c:v>290</c:v>
                      </c:pt>
                      <c:pt idx="1">
                        <c:v>303.4444580078125</c:v>
                      </c:pt>
                      <c:pt idx="2">
                        <c:v>316.88888549804688</c:v>
                      </c:pt>
                      <c:pt idx="3">
                        <c:v>330.33334350585938</c:v>
                      </c:pt>
                      <c:pt idx="4">
                        <c:v>343.77777099609375</c:v>
                      </c:pt>
                      <c:pt idx="5">
                        <c:v>357.22222900390625</c:v>
                      </c:pt>
                      <c:pt idx="6">
                        <c:v>370.66665649414063</c:v>
                      </c:pt>
                      <c:pt idx="7">
                        <c:v>384.11111450195313</c:v>
                      </c:pt>
                      <c:pt idx="8">
                        <c:v>397.5555419921875</c:v>
                      </c:pt>
                      <c:pt idx="9">
                        <c:v>411</c:v>
                      </c:pt>
                      <c:pt idx="10">
                        <c:v>424.4444580078125</c:v>
                      </c:pt>
                      <c:pt idx="11">
                        <c:v>437.88888549804688</c:v>
                      </c:pt>
                      <c:pt idx="12">
                        <c:v>451.33334350585938</c:v>
                      </c:pt>
                      <c:pt idx="13">
                        <c:v>464.77777099609375</c:v>
                      </c:pt>
                      <c:pt idx="14">
                        <c:v>478.22222900390625</c:v>
                      </c:pt>
                      <c:pt idx="15">
                        <c:v>491.66665649414063</c:v>
                      </c:pt>
                      <c:pt idx="16">
                        <c:v>505.11111450195313</c:v>
                      </c:pt>
                      <c:pt idx="17">
                        <c:v>518.5555419921875</c:v>
                      </c:pt>
                      <c:pt idx="18">
                        <c:v>532</c:v>
                      </c:pt>
                      <c:pt idx="19">
                        <c:v>545.4444580078125</c:v>
                      </c:pt>
                      <c:pt idx="20">
                        <c:v>558.888916015625</c:v>
                      </c:pt>
                      <c:pt idx="21">
                        <c:v>572.33331298828125</c:v>
                      </c:pt>
                      <c:pt idx="22">
                        <c:v>585.77777099609375</c:v>
                      </c:pt>
                      <c:pt idx="23">
                        <c:v>599.22222900390625</c:v>
                      </c:pt>
                      <c:pt idx="24">
                        <c:v>612.66668701171875</c:v>
                      </c:pt>
                      <c:pt idx="25">
                        <c:v>626.111083984375</c:v>
                      </c:pt>
                      <c:pt idx="26">
                        <c:v>639.5555419921875</c:v>
                      </c:pt>
                      <c:pt idx="27">
                        <c:v>653</c:v>
                      </c:pt>
                      <c:pt idx="28">
                        <c:v>666.4444580078125</c:v>
                      </c:pt>
                      <c:pt idx="29">
                        <c:v>679.888916015625</c:v>
                      </c:pt>
                      <c:pt idx="30">
                        <c:v>693.33331298828125</c:v>
                      </c:pt>
                      <c:pt idx="31">
                        <c:v>706.77777099609375</c:v>
                      </c:pt>
                      <c:pt idx="32">
                        <c:v>720.22222900390625</c:v>
                      </c:pt>
                      <c:pt idx="33">
                        <c:v>733.66668701171875</c:v>
                      </c:pt>
                      <c:pt idx="34">
                        <c:v>747.111083984375</c:v>
                      </c:pt>
                      <c:pt idx="35">
                        <c:v>760.5555419921875</c:v>
                      </c:pt>
                      <c:pt idx="36">
                        <c:v>774</c:v>
                      </c:pt>
                      <c:pt idx="37">
                        <c:v>787.4444580078125</c:v>
                      </c:pt>
                      <c:pt idx="38">
                        <c:v>800.888916015625</c:v>
                      </c:pt>
                      <c:pt idx="39">
                        <c:v>814.33331298828125</c:v>
                      </c:pt>
                      <c:pt idx="40">
                        <c:v>827.77777099609375</c:v>
                      </c:pt>
                      <c:pt idx="41">
                        <c:v>841.22222900390625</c:v>
                      </c:pt>
                      <c:pt idx="42">
                        <c:v>854.66668701171875</c:v>
                      </c:pt>
                      <c:pt idx="43">
                        <c:v>868.111083984375</c:v>
                      </c:pt>
                      <c:pt idx="44">
                        <c:v>881.5555419921875</c:v>
                      </c:pt>
                      <c:pt idx="45">
                        <c:v>895</c:v>
                      </c:pt>
                      <c:pt idx="46">
                        <c:v>908.4444580078125</c:v>
                      </c:pt>
                      <c:pt idx="47">
                        <c:v>921.888916015625</c:v>
                      </c:pt>
                      <c:pt idx="48">
                        <c:v>935.33331298828125</c:v>
                      </c:pt>
                      <c:pt idx="49">
                        <c:v>948.77777099609375</c:v>
                      </c:pt>
                      <c:pt idx="50">
                        <c:v>962.22222900390625</c:v>
                      </c:pt>
                      <c:pt idx="51">
                        <c:v>975.66668701171875</c:v>
                      </c:pt>
                      <c:pt idx="52">
                        <c:v>989.111083984375</c:v>
                      </c:pt>
                      <c:pt idx="53">
                        <c:v>1002.5555419921875</c:v>
                      </c:pt>
                      <c:pt idx="54">
                        <c:v>1016</c:v>
                      </c:pt>
                      <c:pt idx="55">
                        <c:v>1029.4444580078125</c:v>
                      </c:pt>
                      <c:pt idx="56">
                        <c:v>1042.888916015625</c:v>
                      </c:pt>
                      <c:pt idx="57">
                        <c:v>1056.3333740234375</c:v>
                      </c:pt>
                      <c:pt idx="58">
                        <c:v>1069.77783203125</c:v>
                      </c:pt>
                      <c:pt idx="59">
                        <c:v>1083.22216796875</c:v>
                      </c:pt>
                      <c:pt idx="60">
                        <c:v>1096.6666259765625</c:v>
                      </c:pt>
                      <c:pt idx="61">
                        <c:v>1110.111083984375</c:v>
                      </c:pt>
                      <c:pt idx="62">
                        <c:v>1123.5555419921875</c:v>
                      </c:pt>
                      <c:pt idx="63">
                        <c:v>1137</c:v>
                      </c:pt>
                      <c:pt idx="64">
                        <c:v>1150.4444580078125</c:v>
                      </c:pt>
                      <c:pt idx="65">
                        <c:v>1163.888916015625</c:v>
                      </c:pt>
                      <c:pt idx="66">
                        <c:v>1177.3333740234375</c:v>
                      </c:pt>
                      <c:pt idx="67">
                        <c:v>1190.77783203125</c:v>
                      </c:pt>
                      <c:pt idx="68">
                        <c:v>1204.22216796875</c:v>
                      </c:pt>
                      <c:pt idx="69">
                        <c:v>1217.6666259765625</c:v>
                      </c:pt>
                      <c:pt idx="70">
                        <c:v>1231.111083984375</c:v>
                      </c:pt>
                      <c:pt idx="71">
                        <c:v>1244.5555419921875</c:v>
                      </c:pt>
                      <c:pt idx="72">
                        <c:v>1258</c:v>
                      </c:pt>
                      <c:pt idx="73">
                        <c:v>1271.4444580078125</c:v>
                      </c:pt>
                      <c:pt idx="74">
                        <c:v>1284.888916015625</c:v>
                      </c:pt>
                      <c:pt idx="75">
                        <c:v>1298.3333740234375</c:v>
                      </c:pt>
                      <c:pt idx="76">
                        <c:v>1311.77783203125</c:v>
                      </c:pt>
                      <c:pt idx="77">
                        <c:v>1325.22216796875</c:v>
                      </c:pt>
                      <c:pt idx="78">
                        <c:v>1338.6666259765625</c:v>
                      </c:pt>
                      <c:pt idx="79">
                        <c:v>1352.111083984375</c:v>
                      </c:pt>
                      <c:pt idx="80">
                        <c:v>1365.5555419921875</c:v>
                      </c:pt>
                      <c:pt idx="81">
                        <c:v>1379</c:v>
                      </c:pt>
                      <c:pt idx="82">
                        <c:v>1392.4444580078125</c:v>
                      </c:pt>
                      <c:pt idx="83">
                        <c:v>1405.888916015625</c:v>
                      </c:pt>
                      <c:pt idx="84">
                        <c:v>1419.3333740234375</c:v>
                      </c:pt>
                      <c:pt idx="85">
                        <c:v>1432.77783203125</c:v>
                      </c:pt>
                      <c:pt idx="86">
                        <c:v>1446.22216796875</c:v>
                      </c:pt>
                      <c:pt idx="87">
                        <c:v>1459.6666259765625</c:v>
                      </c:pt>
                      <c:pt idx="88">
                        <c:v>1473.111083984375</c:v>
                      </c:pt>
                      <c:pt idx="89">
                        <c:v>1486.5555419921875</c:v>
                      </c:pt>
                      <c:pt idx="90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Graph!$C$12:$CO$12</c15:sqref>
                        </c15:formulaRef>
                      </c:ext>
                    </c:extLst>
                    <c:numCache>
                      <c:formatCode>0.00E+00</c:formatCode>
                      <c:ptCount val="91"/>
                      <c:pt idx="0">
                        <c:v>-37.091213226318359</c:v>
                      </c:pt>
                      <c:pt idx="1">
                        <c:v>-37.680126190185547</c:v>
                      </c:pt>
                      <c:pt idx="2">
                        <c:v>-36.501216888427734</c:v>
                      </c:pt>
                      <c:pt idx="3">
                        <c:v>-35.322303771972656</c:v>
                      </c:pt>
                      <c:pt idx="4">
                        <c:v>-34.378200531005859</c:v>
                      </c:pt>
                      <c:pt idx="5">
                        <c:v>-33.456409454345703</c:v>
                      </c:pt>
                      <c:pt idx="6">
                        <c:v>-32.621982574462891</c:v>
                      </c:pt>
                      <c:pt idx="7">
                        <c:v>-31.903873443603516</c:v>
                      </c:pt>
                      <c:pt idx="8">
                        <c:v>-31.185762405395508</c:v>
                      </c:pt>
                      <c:pt idx="9">
                        <c:v>-30.634958267211914</c:v>
                      </c:pt>
                      <c:pt idx="10">
                        <c:v>-30.093959808349609</c:v>
                      </c:pt>
                      <c:pt idx="11">
                        <c:v>-29.659507751464844</c:v>
                      </c:pt>
                      <c:pt idx="12">
                        <c:v>-29.349964141845703</c:v>
                      </c:pt>
                      <c:pt idx="13">
                        <c:v>-29.040420532226563</c:v>
                      </c:pt>
                      <c:pt idx="14">
                        <c:v>-29.006677627563477</c:v>
                      </c:pt>
                      <c:pt idx="15">
                        <c:v>-28.979707717895508</c:v>
                      </c:pt>
                      <c:pt idx="16">
                        <c:v>-29.146068572998047</c:v>
                      </c:pt>
                      <c:pt idx="17">
                        <c:v>-29.512256622314453</c:v>
                      </c:pt>
                      <c:pt idx="18">
                        <c:v>-29.875993728637695</c:v>
                      </c:pt>
                      <c:pt idx="19">
                        <c:v>-30.07725715637207</c:v>
                      </c:pt>
                      <c:pt idx="20">
                        <c:v>-30.278522491455078</c:v>
                      </c:pt>
                      <c:pt idx="21">
                        <c:v>-30.492813110351563</c:v>
                      </c:pt>
                      <c:pt idx="22">
                        <c:v>-30.718631744384766</c:v>
                      </c:pt>
                      <c:pt idx="23">
                        <c:v>-30.944377899169922</c:v>
                      </c:pt>
                      <c:pt idx="24">
                        <c:v>-31.168584823608398</c:v>
                      </c:pt>
                      <c:pt idx="25">
                        <c:v>-31.392791748046875</c:v>
                      </c:pt>
                      <c:pt idx="26">
                        <c:v>-31.617904663085938</c:v>
                      </c:pt>
                      <c:pt idx="27">
                        <c:v>-31.843723297119141</c:v>
                      </c:pt>
                      <c:pt idx="28">
                        <c:v>-32.069541931152344</c:v>
                      </c:pt>
                      <c:pt idx="29">
                        <c:v>-32.295360565185547</c:v>
                      </c:pt>
                      <c:pt idx="30">
                        <c:v>-32.52117919921875</c:v>
                      </c:pt>
                      <c:pt idx="31">
                        <c:v>-32.740283966064453</c:v>
                      </c:pt>
                      <c:pt idx="32">
                        <c:v>-32.954792022705078</c:v>
                      </c:pt>
                      <c:pt idx="33">
                        <c:v>-33.169300079345703</c:v>
                      </c:pt>
                      <c:pt idx="34">
                        <c:v>-33.383804321289063</c:v>
                      </c:pt>
                      <c:pt idx="35">
                        <c:v>-33.598312377929688</c:v>
                      </c:pt>
                      <c:pt idx="36">
                        <c:v>-33.812820434570313</c:v>
                      </c:pt>
                      <c:pt idx="37">
                        <c:v>-34.027328491210938</c:v>
                      </c:pt>
                      <c:pt idx="38">
                        <c:v>-34.241832733154297</c:v>
                      </c:pt>
                      <c:pt idx="39">
                        <c:v>-34.456340789794922</c:v>
                      </c:pt>
                      <c:pt idx="40">
                        <c:v>-34.670848846435547</c:v>
                      </c:pt>
                      <c:pt idx="41">
                        <c:v>-34.878135681152344</c:v>
                      </c:pt>
                      <c:pt idx="42">
                        <c:v>-35.081768035888672</c:v>
                      </c:pt>
                      <c:pt idx="43">
                        <c:v>-35.285396575927734</c:v>
                      </c:pt>
                      <c:pt idx="44">
                        <c:v>-35.489028930664063</c:v>
                      </c:pt>
                      <c:pt idx="45">
                        <c:v>-35.692657470703125</c:v>
                      </c:pt>
                      <c:pt idx="46">
                        <c:v>-35.896289825439453</c:v>
                      </c:pt>
                      <c:pt idx="47">
                        <c:v>-36.099918365478516</c:v>
                      </c:pt>
                      <c:pt idx="48">
                        <c:v>-36.303550720214844</c:v>
                      </c:pt>
                      <c:pt idx="49">
                        <c:v>-36.507179260253906</c:v>
                      </c:pt>
                      <c:pt idx="50">
                        <c:v>-36.710811614990234</c:v>
                      </c:pt>
                      <c:pt idx="51">
                        <c:v>-36.906703948974609</c:v>
                      </c:pt>
                      <c:pt idx="52">
                        <c:v>-37.099788665771484</c:v>
                      </c:pt>
                      <c:pt idx="53">
                        <c:v>-37.292877197265625</c:v>
                      </c:pt>
                      <c:pt idx="54">
                        <c:v>-37.485965728759766</c:v>
                      </c:pt>
                      <c:pt idx="55">
                        <c:v>-37.679054260253906</c:v>
                      </c:pt>
                      <c:pt idx="56">
                        <c:v>-37.872142791748047</c:v>
                      </c:pt>
                      <c:pt idx="57">
                        <c:v>-38.065227508544922</c:v>
                      </c:pt>
                      <c:pt idx="58">
                        <c:v>-38.258316040039063</c:v>
                      </c:pt>
                      <c:pt idx="59">
                        <c:v>-38.451400756835938</c:v>
                      </c:pt>
                      <c:pt idx="60">
                        <c:v>-38.644489288330078</c:v>
                      </c:pt>
                      <c:pt idx="61">
                        <c:v>-38.830940246582031</c:v>
                      </c:pt>
                      <c:pt idx="62">
                        <c:v>-39.015998840332031</c:v>
                      </c:pt>
                      <c:pt idx="63">
                        <c:v>-39.201271057128906</c:v>
                      </c:pt>
                      <c:pt idx="64">
                        <c:v>-39.387050628662109</c:v>
                      </c:pt>
                      <c:pt idx="65">
                        <c:v>-39.572830200195313</c:v>
                      </c:pt>
                      <c:pt idx="66">
                        <c:v>-39.754001617431641</c:v>
                      </c:pt>
                      <c:pt idx="67">
                        <c:v>-39.934314727783203</c:v>
                      </c:pt>
                      <c:pt idx="68">
                        <c:v>-40.116214752197266</c:v>
                      </c:pt>
                      <c:pt idx="69">
                        <c:v>-40.301586151123047</c:v>
                      </c:pt>
                      <c:pt idx="70">
                        <c:v>-40.486957550048828</c:v>
                      </c:pt>
                      <c:pt idx="71">
                        <c:v>-40.66748046875</c:v>
                      </c:pt>
                      <c:pt idx="72">
                        <c:v>-40.847209930419922</c:v>
                      </c:pt>
                      <c:pt idx="73">
                        <c:v>-41.026943206787109</c:v>
                      </c:pt>
                      <c:pt idx="74">
                        <c:v>-41.206672668457031</c:v>
                      </c:pt>
                      <c:pt idx="75">
                        <c:v>-41.386405944824219</c:v>
                      </c:pt>
                      <c:pt idx="76">
                        <c:v>-41.566135406494141</c:v>
                      </c:pt>
                      <c:pt idx="77">
                        <c:v>-41.745864868164063</c:v>
                      </c:pt>
                      <c:pt idx="78">
                        <c:v>-41.92559814453125</c:v>
                      </c:pt>
                      <c:pt idx="79">
                        <c:v>-42.105327606201172</c:v>
                      </c:pt>
                      <c:pt idx="80">
                        <c:v>-42.285057067871094</c:v>
                      </c:pt>
                      <c:pt idx="81">
                        <c:v>-42.458255767822266</c:v>
                      </c:pt>
                      <c:pt idx="82">
                        <c:v>-42.6312255859375</c:v>
                      </c:pt>
                      <c:pt idx="83">
                        <c:v>-42.80419921875</c:v>
                      </c:pt>
                      <c:pt idx="84">
                        <c:v>-42.977169036865234</c:v>
                      </c:pt>
                      <c:pt idx="85">
                        <c:v>-43.150142669677734</c:v>
                      </c:pt>
                      <c:pt idx="86">
                        <c:v>-43.323112487792969</c:v>
                      </c:pt>
                      <c:pt idx="87">
                        <c:v>-43.496082305908203</c:v>
                      </c:pt>
                      <c:pt idx="88">
                        <c:v>-43.669055938720703</c:v>
                      </c:pt>
                      <c:pt idx="89">
                        <c:v>-43.842025756835938</c:v>
                      </c:pt>
                      <c:pt idx="90">
                        <c:v>-44.014999389648438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702-49B6-9D6C-527C581F1AAD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Graph!$B$13</c15:sqref>
                        </c15:formulaRef>
                      </c:ext>
                    </c:extLst>
                    <c:strCache>
                      <c:ptCount val="1"/>
                      <c:pt idx="0">
                        <c:v>(l)Ga2Se3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Graph!$C$3:$CO$3</c15:sqref>
                        </c15:formulaRef>
                      </c:ext>
                    </c:extLst>
                    <c:numCache>
                      <c:formatCode>0.0</c:formatCode>
                      <c:ptCount val="91"/>
                      <c:pt idx="0">
                        <c:v>290</c:v>
                      </c:pt>
                      <c:pt idx="1">
                        <c:v>303.4444580078125</c:v>
                      </c:pt>
                      <c:pt idx="2">
                        <c:v>316.88888549804688</c:v>
                      </c:pt>
                      <c:pt idx="3">
                        <c:v>330.33334350585938</c:v>
                      </c:pt>
                      <c:pt idx="4">
                        <c:v>343.77777099609375</c:v>
                      </c:pt>
                      <c:pt idx="5">
                        <c:v>357.22222900390625</c:v>
                      </c:pt>
                      <c:pt idx="6">
                        <c:v>370.66665649414063</c:v>
                      </c:pt>
                      <c:pt idx="7">
                        <c:v>384.11111450195313</c:v>
                      </c:pt>
                      <c:pt idx="8">
                        <c:v>397.5555419921875</c:v>
                      </c:pt>
                      <c:pt idx="9">
                        <c:v>411</c:v>
                      </c:pt>
                      <c:pt idx="10">
                        <c:v>424.4444580078125</c:v>
                      </c:pt>
                      <c:pt idx="11">
                        <c:v>437.88888549804688</c:v>
                      </c:pt>
                      <c:pt idx="12">
                        <c:v>451.33334350585938</c:v>
                      </c:pt>
                      <c:pt idx="13">
                        <c:v>464.77777099609375</c:v>
                      </c:pt>
                      <c:pt idx="14">
                        <c:v>478.22222900390625</c:v>
                      </c:pt>
                      <c:pt idx="15">
                        <c:v>491.66665649414063</c:v>
                      </c:pt>
                      <c:pt idx="16">
                        <c:v>505.11111450195313</c:v>
                      </c:pt>
                      <c:pt idx="17">
                        <c:v>518.5555419921875</c:v>
                      </c:pt>
                      <c:pt idx="18">
                        <c:v>532</c:v>
                      </c:pt>
                      <c:pt idx="19">
                        <c:v>545.4444580078125</c:v>
                      </c:pt>
                      <c:pt idx="20">
                        <c:v>558.888916015625</c:v>
                      </c:pt>
                      <c:pt idx="21">
                        <c:v>572.33331298828125</c:v>
                      </c:pt>
                      <c:pt idx="22">
                        <c:v>585.77777099609375</c:v>
                      </c:pt>
                      <c:pt idx="23">
                        <c:v>599.22222900390625</c:v>
                      </c:pt>
                      <c:pt idx="24">
                        <c:v>612.66668701171875</c:v>
                      </c:pt>
                      <c:pt idx="25">
                        <c:v>626.111083984375</c:v>
                      </c:pt>
                      <c:pt idx="26">
                        <c:v>639.5555419921875</c:v>
                      </c:pt>
                      <c:pt idx="27">
                        <c:v>653</c:v>
                      </c:pt>
                      <c:pt idx="28">
                        <c:v>666.4444580078125</c:v>
                      </c:pt>
                      <c:pt idx="29">
                        <c:v>679.888916015625</c:v>
                      </c:pt>
                      <c:pt idx="30">
                        <c:v>693.33331298828125</c:v>
                      </c:pt>
                      <c:pt idx="31">
                        <c:v>706.77777099609375</c:v>
                      </c:pt>
                      <c:pt idx="32">
                        <c:v>720.22222900390625</c:v>
                      </c:pt>
                      <c:pt idx="33">
                        <c:v>733.66668701171875</c:v>
                      </c:pt>
                      <c:pt idx="34">
                        <c:v>747.111083984375</c:v>
                      </c:pt>
                      <c:pt idx="35">
                        <c:v>760.5555419921875</c:v>
                      </c:pt>
                      <c:pt idx="36">
                        <c:v>774</c:v>
                      </c:pt>
                      <c:pt idx="37">
                        <c:v>787.4444580078125</c:v>
                      </c:pt>
                      <c:pt idx="38">
                        <c:v>800.888916015625</c:v>
                      </c:pt>
                      <c:pt idx="39">
                        <c:v>814.33331298828125</c:v>
                      </c:pt>
                      <c:pt idx="40">
                        <c:v>827.77777099609375</c:v>
                      </c:pt>
                      <c:pt idx="41">
                        <c:v>841.22222900390625</c:v>
                      </c:pt>
                      <c:pt idx="42">
                        <c:v>854.66668701171875</c:v>
                      </c:pt>
                      <c:pt idx="43">
                        <c:v>868.111083984375</c:v>
                      </c:pt>
                      <c:pt idx="44">
                        <c:v>881.5555419921875</c:v>
                      </c:pt>
                      <c:pt idx="45">
                        <c:v>895</c:v>
                      </c:pt>
                      <c:pt idx="46">
                        <c:v>908.4444580078125</c:v>
                      </c:pt>
                      <c:pt idx="47">
                        <c:v>921.888916015625</c:v>
                      </c:pt>
                      <c:pt idx="48">
                        <c:v>935.33331298828125</c:v>
                      </c:pt>
                      <c:pt idx="49">
                        <c:v>948.77777099609375</c:v>
                      </c:pt>
                      <c:pt idx="50">
                        <c:v>962.22222900390625</c:v>
                      </c:pt>
                      <c:pt idx="51">
                        <c:v>975.66668701171875</c:v>
                      </c:pt>
                      <c:pt idx="52">
                        <c:v>989.111083984375</c:v>
                      </c:pt>
                      <c:pt idx="53">
                        <c:v>1002.5555419921875</c:v>
                      </c:pt>
                      <c:pt idx="54">
                        <c:v>1016</c:v>
                      </c:pt>
                      <c:pt idx="55">
                        <c:v>1029.4444580078125</c:v>
                      </c:pt>
                      <c:pt idx="56">
                        <c:v>1042.888916015625</c:v>
                      </c:pt>
                      <c:pt idx="57">
                        <c:v>1056.3333740234375</c:v>
                      </c:pt>
                      <c:pt idx="58">
                        <c:v>1069.77783203125</c:v>
                      </c:pt>
                      <c:pt idx="59">
                        <c:v>1083.22216796875</c:v>
                      </c:pt>
                      <c:pt idx="60">
                        <c:v>1096.6666259765625</c:v>
                      </c:pt>
                      <c:pt idx="61">
                        <c:v>1110.111083984375</c:v>
                      </c:pt>
                      <c:pt idx="62">
                        <c:v>1123.5555419921875</c:v>
                      </c:pt>
                      <c:pt idx="63">
                        <c:v>1137</c:v>
                      </c:pt>
                      <c:pt idx="64">
                        <c:v>1150.4444580078125</c:v>
                      </c:pt>
                      <c:pt idx="65">
                        <c:v>1163.888916015625</c:v>
                      </c:pt>
                      <c:pt idx="66">
                        <c:v>1177.3333740234375</c:v>
                      </c:pt>
                      <c:pt idx="67">
                        <c:v>1190.77783203125</c:v>
                      </c:pt>
                      <c:pt idx="68">
                        <c:v>1204.22216796875</c:v>
                      </c:pt>
                      <c:pt idx="69">
                        <c:v>1217.6666259765625</c:v>
                      </c:pt>
                      <c:pt idx="70">
                        <c:v>1231.111083984375</c:v>
                      </c:pt>
                      <c:pt idx="71">
                        <c:v>1244.5555419921875</c:v>
                      </c:pt>
                      <c:pt idx="72">
                        <c:v>1258</c:v>
                      </c:pt>
                      <c:pt idx="73">
                        <c:v>1271.4444580078125</c:v>
                      </c:pt>
                      <c:pt idx="74">
                        <c:v>1284.888916015625</c:v>
                      </c:pt>
                      <c:pt idx="75">
                        <c:v>1298.3333740234375</c:v>
                      </c:pt>
                      <c:pt idx="76">
                        <c:v>1311.77783203125</c:v>
                      </c:pt>
                      <c:pt idx="77">
                        <c:v>1325.22216796875</c:v>
                      </c:pt>
                      <c:pt idx="78">
                        <c:v>1338.6666259765625</c:v>
                      </c:pt>
                      <c:pt idx="79">
                        <c:v>1352.111083984375</c:v>
                      </c:pt>
                      <c:pt idx="80">
                        <c:v>1365.5555419921875</c:v>
                      </c:pt>
                      <c:pt idx="81">
                        <c:v>1379</c:v>
                      </c:pt>
                      <c:pt idx="82">
                        <c:v>1392.4444580078125</c:v>
                      </c:pt>
                      <c:pt idx="83">
                        <c:v>1405.888916015625</c:v>
                      </c:pt>
                      <c:pt idx="84">
                        <c:v>1419.3333740234375</c:v>
                      </c:pt>
                      <c:pt idx="85">
                        <c:v>1432.77783203125</c:v>
                      </c:pt>
                      <c:pt idx="86">
                        <c:v>1446.22216796875</c:v>
                      </c:pt>
                      <c:pt idx="87">
                        <c:v>1459.6666259765625</c:v>
                      </c:pt>
                      <c:pt idx="88">
                        <c:v>1473.111083984375</c:v>
                      </c:pt>
                      <c:pt idx="89">
                        <c:v>1486.5555419921875</c:v>
                      </c:pt>
                      <c:pt idx="90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Graph!$C$13:$CO$13</c15:sqref>
                        </c15:formulaRef>
                      </c:ext>
                    </c:extLst>
                    <c:numCache>
                      <c:formatCode>0.00E+00</c:formatCode>
                      <c:ptCount val="91"/>
                      <c:pt idx="0">
                        <c:v>-182.83030700683594</c:v>
                      </c:pt>
                      <c:pt idx="1">
                        <c:v>-185.40769958496094</c:v>
                      </c:pt>
                      <c:pt idx="2">
                        <c:v>-178.76219177246094</c:v>
                      </c:pt>
                      <c:pt idx="3">
                        <c:v>-172.11666870117188</c:v>
                      </c:pt>
                      <c:pt idx="4">
                        <c:v>-166.632568359375</c:v>
                      </c:pt>
                      <c:pt idx="5">
                        <c:v>-161.25880432128906</c:v>
                      </c:pt>
                      <c:pt idx="6">
                        <c:v>-156.29252624511719</c:v>
                      </c:pt>
                      <c:pt idx="7">
                        <c:v>-151.86872863769531</c:v>
                      </c:pt>
                      <c:pt idx="8">
                        <c:v>-147.4449462890625</c:v>
                      </c:pt>
                      <c:pt idx="9">
                        <c:v>-143.697998046875</c:v>
                      </c:pt>
                      <c:pt idx="10">
                        <c:v>-139.99070739746094</c:v>
                      </c:pt>
                      <c:pt idx="11">
                        <c:v>-136.55026245117188</c:v>
                      </c:pt>
                      <c:pt idx="12">
                        <c:v>-133.422607421875</c:v>
                      </c:pt>
                      <c:pt idx="13">
                        <c:v>-130.29496765136719</c:v>
                      </c:pt>
                      <c:pt idx="14">
                        <c:v>-127.65448760986328</c:v>
                      </c:pt>
                      <c:pt idx="15">
                        <c:v>-125.02598571777344</c:v>
                      </c:pt>
                      <c:pt idx="16">
                        <c:v>-123.49345397949219</c:v>
                      </c:pt>
                      <c:pt idx="17">
                        <c:v>-123.09375</c:v>
                      </c:pt>
                      <c:pt idx="18">
                        <c:v>-122.724609375</c:v>
                      </c:pt>
                      <c:pt idx="19">
                        <c:v>-124.37899780273438</c:v>
                      </c:pt>
                      <c:pt idx="20">
                        <c:v>-126.03339385986328</c:v>
                      </c:pt>
                      <c:pt idx="21">
                        <c:v>-127.68564605712891</c:v>
                      </c:pt>
                      <c:pt idx="22">
                        <c:v>-129.33601379394531</c:v>
                      </c:pt>
                      <c:pt idx="23">
                        <c:v>-130.98452758789063</c:v>
                      </c:pt>
                      <c:pt idx="24">
                        <c:v>-132.59463500976563</c:v>
                      </c:pt>
                      <c:pt idx="25">
                        <c:v>-134.20474243164063</c:v>
                      </c:pt>
                      <c:pt idx="26">
                        <c:v>-135.80128479003906</c:v>
                      </c:pt>
                      <c:pt idx="27">
                        <c:v>-137.38725280761719</c:v>
                      </c:pt>
                      <c:pt idx="28">
                        <c:v>-138.97132873535156</c:v>
                      </c:pt>
                      <c:pt idx="29">
                        <c:v>-140.53314208984375</c:v>
                      </c:pt>
                      <c:pt idx="30">
                        <c:v>-142.09494018554688</c:v>
                      </c:pt>
                      <c:pt idx="31">
                        <c:v>-143.593505859375</c:v>
                      </c:pt>
                      <c:pt idx="32">
                        <c:v>-145.04873657226563</c:v>
                      </c:pt>
                      <c:pt idx="33">
                        <c:v>-146.50395202636719</c:v>
                      </c:pt>
                      <c:pt idx="34">
                        <c:v>-147.95916748046875</c:v>
                      </c:pt>
                      <c:pt idx="35">
                        <c:v>-149.41439819335938</c:v>
                      </c:pt>
                      <c:pt idx="36">
                        <c:v>-150.86961364746094</c:v>
                      </c:pt>
                      <c:pt idx="37">
                        <c:v>-152.32484436035156</c:v>
                      </c:pt>
                      <c:pt idx="38">
                        <c:v>-153.78007507324219</c:v>
                      </c:pt>
                      <c:pt idx="39">
                        <c:v>-155.23529052734375</c:v>
                      </c:pt>
                      <c:pt idx="40">
                        <c:v>-156.69050598144531</c:v>
                      </c:pt>
                      <c:pt idx="41">
                        <c:v>-158.02743530273438</c:v>
                      </c:pt>
                      <c:pt idx="42">
                        <c:v>-159.30441284179688</c:v>
                      </c:pt>
                      <c:pt idx="43">
                        <c:v>-160.58137512207031</c:v>
                      </c:pt>
                      <c:pt idx="44">
                        <c:v>-161.85835266113281</c:v>
                      </c:pt>
                      <c:pt idx="45">
                        <c:v>-163.13533020019531</c:v>
                      </c:pt>
                      <c:pt idx="46">
                        <c:v>-164.41229248046875</c:v>
                      </c:pt>
                      <c:pt idx="47">
                        <c:v>-165.68927001953125</c:v>
                      </c:pt>
                      <c:pt idx="48">
                        <c:v>-166.96623229980469</c:v>
                      </c:pt>
                      <c:pt idx="49">
                        <c:v>-168.24320983886719</c:v>
                      </c:pt>
                      <c:pt idx="50">
                        <c:v>-169.52018737792969</c:v>
                      </c:pt>
                      <c:pt idx="51">
                        <c:v>-170.65185546875</c:v>
                      </c:pt>
                      <c:pt idx="52">
                        <c:v>-171.7308349609375</c:v>
                      </c:pt>
                      <c:pt idx="53">
                        <c:v>-172.80982971191406</c:v>
                      </c:pt>
                      <c:pt idx="54">
                        <c:v>-173.88880920410156</c:v>
                      </c:pt>
                      <c:pt idx="55">
                        <c:v>-174.96780395507813</c:v>
                      </c:pt>
                      <c:pt idx="56">
                        <c:v>-176.04679870605469</c:v>
                      </c:pt>
                      <c:pt idx="57">
                        <c:v>-177.12577819824219</c:v>
                      </c:pt>
                      <c:pt idx="58">
                        <c:v>-178.20477294921875</c:v>
                      </c:pt>
                      <c:pt idx="59">
                        <c:v>-179.28375244140625</c:v>
                      </c:pt>
                      <c:pt idx="60">
                        <c:v>-180.36273193359375</c:v>
                      </c:pt>
                      <c:pt idx="61">
                        <c:v>-181.31471252441406</c:v>
                      </c:pt>
                      <c:pt idx="62">
                        <c:v>-182.24000549316406</c:v>
                      </c:pt>
                      <c:pt idx="63">
                        <c:v>-183.15788269042969</c:v>
                      </c:pt>
                      <c:pt idx="64">
                        <c:v>-184.05825805664063</c:v>
                      </c:pt>
                      <c:pt idx="65">
                        <c:v>-184.95863342285156</c:v>
                      </c:pt>
                      <c:pt idx="66">
                        <c:v>-185.78334045410156</c:v>
                      </c:pt>
                      <c:pt idx="67">
                        <c:v>-186.59394836425781</c:v>
                      </c:pt>
                      <c:pt idx="68">
                        <c:v>-187.39949035644531</c:v>
                      </c:pt>
                      <c:pt idx="69">
                        <c:v>-188.19393920898438</c:v>
                      </c:pt>
                      <c:pt idx="70">
                        <c:v>-188.98838806152344</c:v>
                      </c:pt>
                      <c:pt idx="71">
                        <c:v>-189.64823913574219</c:v>
                      </c:pt>
                      <c:pt idx="72">
                        <c:v>-190.28610229492188</c:v>
                      </c:pt>
                      <c:pt idx="73">
                        <c:v>-190.9239501953125</c:v>
                      </c:pt>
                      <c:pt idx="74">
                        <c:v>-191.56179809570313</c:v>
                      </c:pt>
                      <c:pt idx="75">
                        <c:v>-192.19966125488281</c:v>
                      </c:pt>
                      <c:pt idx="76">
                        <c:v>-192.83750915527344</c:v>
                      </c:pt>
                      <c:pt idx="77">
                        <c:v>-193.47535705566406</c:v>
                      </c:pt>
                      <c:pt idx="78">
                        <c:v>-194.11320495605469</c:v>
                      </c:pt>
                      <c:pt idx="79">
                        <c:v>-194.75106811523438</c:v>
                      </c:pt>
                      <c:pt idx="80">
                        <c:v>-195.388916015625</c:v>
                      </c:pt>
                      <c:pt idx="81">
                        <c:v>-195.793212890625</c:v>
                      </c:pt>
                      <c:pt idx="82">
                        <c:v>-196.18952941894531</c:v>
                      </c:pt>
                      <c:pt idx="83">
                        <c:v>-196.58583068847656</c:v>
                      </c:pt>
                      <c:pt idx="84">
                        <c:v>-196.98214721679688</c:v>
                      </c:pt>
                      <c:pt idx="85">
                        <c:v>-197.37844848632813</c:v>
                      </c:pt>
                      <c:pt idx="86">
                        <c:v>-197.77476501464844</c:v>
                      </c:pt>
                      <c:pt idx="87">
                        <c:v>-198.17106628417969</c:v>
                      </c:pt>
                      <c:pt idx="88">
                        <c:v>-198.5673828125</c:v>
                      </c:pt>
                      <c:pt idx="89">
                        <c:v>-198.96368408203125</c:v>
                      </c:pt>
                      <c:pt idx="90">
                        <c:v>-199.36000061035156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702-49B6-9D6C-527C581F1AAD}"/>
                  </c:ext>
                </c:extLst>
              </c15:ser>
            </c15:filteredScatterSeries>
            <c15:filteredScatterSeries>
              <c15:ser>
                <c:idx val="13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Graph!$B$15</c15:sqref>
                        </c15:formulaRef>
                      </c:ext>
                    </c:extLst>
                    <c:strCache>
                      <c:ptCount val="1"/>
                      <c:pt idx="0">
                        <c:v>(l)Ga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Graph!$C$3:$CO$3</c15:sqref>
                        </c15:formulaRef>
                      </c:ext>
                    </c:extLst>
                    <c:numCache>
                      <c:formatCode>0.0</c:formatCode>
                      <c:ptCount val="91"/>
                      <c:pt idx="0">
                        <c:v>290</c:v>
                      </c:pt>
                      <c:pt idx="1">
                        <c:v>303.4444580078125</c:v>
                      </c:pt>
                      <c:pt idx="2">
                        <c:v>316.88888549804688</c:v>
                      </c:pt>
                      <c:pt idx="3">
                        <c:v>330.33334350585938</c:v>
                      </c:pt>
                      <c:pt idx="4">
                        <c:v>343.77777099609375</c:v>
                      </c:pt>
                      <c:pt idx="5">
                        <c:v>357.22222900390625</c:v>
                      </c:pt>
                      <c:pt idx="6">
                        <c:v>370.66665649414063</c:v>
                      </c:pt>
                      <c:pt idx="7">
                        <c:v>384.11111450195313</c:v>
                      </c:pt>
                      <c:pt idx="8">
                        <c:v>397.5555419921875</c:v>
                      </c:pt>
                      <c:pt idx="9">
                        <c:v>411</c:v>
                      </c:pt>
                      <c:pt idx="10">
                        <c:v>424.4444580078125</c:v>
                      </c:pt>
                      <c:pt idx="11">
                        <c:v>437.88888549804688</c:v>
                      </c:pt>
                      <c:pt idx="12">
                        <c:v>451.33334350585938</c:v>
                      </c:pt>
                      <c:pt idx="13">
                        <c:v>464.77777099609375</c:v>
                      </c:pt>
                      <c:pt idx="14">
                        <c:v>478.22222900390625</c:v>
                      </c:pt>
                      <c:pt idx="15">
                        <c:v>491.66665649414063</c:v>
                      </c:pt>
                      <c:pt idx="16">
                        <c:v>505.11111450195313</c:v>
                      </c:pt>
                      <c:pt idx="17">
                        <c:v>518.5555419921875</c:v>
                      </c:pt>
                      <c:pt idx="18">
                        <c:v>532</c:v>
                      </c:pt>
                      <c:pt idx="19">
                        <c:v>545.4444580078125</c:v>
                      </c:pt>
                      <c:pt idx="20">
                        <c:v>558.888916015625</c:v>
                      </c:pt>
                      <c:pt idx="21">
                        <c:v>572.33331298828125</c:v>
                      </c:pt>
                      <c:pt idx="22">
                        <c:v>585.77777099609375</c:v>
                      </c:pt>
                      <c:pt idx="23">
                        <c:v>599.22222900390625</c:v>
                      </c:pt>
                      <c:pt idx="24">
                        <c:v>612.66668701171875</c:v>
                      </c:pt>
                      <c:pt idx="25">
                        <c:v>626.111083984375</c:v>
                      </c:pt>
                      <c:pt idx="26">
                        <c:v>639.5555419921875</c:v>
                      </c:pt>
                      <c:pt idx="27">
                        <c:v>653</c:v>
                      </c:pt>
                      <c:pt idx="28">
                        <c:v>666.4444580078125</c:v>
                      </c:pt>
                      <c:pt idx="29">
                        <c:v>679.888916015625</c:v>
                      </c:pt>
                      <c:pt idx="30">
                        <c:v>693.33331298828125</c:v>
                      </c:pt>
                      <c:pt idx="31">
                        <c:v>706.77777099609375</c:v>
                      </c:pt>
                      <c:pt idx="32">
                        <c:v>720.22222900390625</c:v>
                      </c:pt>
                      <c:pt idx="33">
                        <c:v>733.66668701171875</c:v>
                      </c:pt>
                      <c:pt idx="34">
                        <c:v>747.111083984375</c:v>
                      </c:pt>
                      <c:pt idx="35">
                        <c:v>760.5555419921875</c:v>
                      </c:pt>
                      <c:pt idx="36">
                        <c:v>774</c:v>
                      </c:pt>
                      <c:pt idx="37">
                        <c:v>787.4444580078125</c:v>
                      </c:pt>
                      <c:pt idx="38">
                        <c:v>800.888916015625</c:v>
                      </c:pt>
                      <c:pt idx="39">
                        <c:v>814.33331298828125</c:v>
                      </c:pt>
                      <c:pt idx="40">
                        <c:v>827.77777099609375</c:v>
                      </c:pt>
                      <c:pt idx="41">
                        <c:v>841.22222900390625</c:v>
                      </c:pt>
                      <c:pt idx="42">
                        <c:v>854.66668701171875</c:v>
                      </c:pt>
                      <c:pt idx="43">
                        <c:v>868.111083984375</c:v>
                      </c:pt>
                      <c:pt idx="44">
                        <c:v>881.5555419921875</c:v>
                      </c:pt>
                      <c:pt idx="45">
                        <c:v>895</c:v>
                      </c:pt>
                      <c:pt idx="46">
                        <c:v>908.4444580078125</c:v>
                      </c:pt>
                      <c:pt idx="47">
                        <c:v>921.888916015625</c:v>
                      </c:pt>
                      <c:pt idx="48">
                        <c:v>935.33331298828125</c:v>
                      </c:pt>
                      <c:pt idx="49">
                        <c:v>948.77777099609375</c:v>
                      </c:pt>
                      <c:pt idx="50">
                        <c:v>962.22222900390625</c:v>
                      </c:pt>
                      <c:pt idx="51">
                        <c:v>975.66668701171875</c:v>
                      </c:pt>
                      <c:pt idx="52">
                        <c:v>989.111083984375</c:v>
                      </c:pt>
                      <c:pt idx="53">
                        <c:v>1002.5555419921875</c:v>
                      </c:pt>
                      <c:pt idx="54">
                        <c:v>1016</c:v>
                      </c:pt>
                      <c:pt idx="55">
                        <c:v>1029.4444580078125</c:v>
                      </c:pt>
                      <c:pt idx="56">
                        <c:v>1042.888916015625</c:v>
                      </c:pt>
                      <c:pt idx="57">
                        <c:v>1056.3333740234375</c:v>
                      </c:pt>
                      <c:pt idx="58">
                        <c:v>1069.77783203125</c:v>
                      </c:pt>
                      <c:pt idx="59">
                        <c:v>1083.22216796875</c:v>
                      </c:pt>
                      <c:pt idx="60">
                        <c:v>1096.6666259765625</c:v>
                      </c:pt>
                      <c:pt idx="61">
                        <c:v>1110.111083984375</c:v>
                      </c:pt>
                      <c:pt idx="62">
                        <c:v>1123.5555419921875</c:v>
                      </c:pt>
                      <c:pt idx="63">
                        <c:v>1137</c:v>
                      </c:pt>
                      <c:pt idx="64">
                        <c:v>1150.4444580078125</c:v>
                      </c:pt>
                      <c:pt idx="65">
                        <c:v>1163.888916015625</c:v>
                      </c:pt>
                      <c:pt idx="66">
                        <c:v>1177.3333740234375</c:v>
                      </c:pt>
                      <c:pt idx="67">
                        <c:v>1190.77783203125</c:v>
                      </c:pt>
                      <c:pt idx="68">
                        <c:v>1204.22216796875</c:v>
                      </c:pt>
                      <c:pt idx="69">
                        <c:v>1217.6666259765625</c:v>
                      </c:pt>
                      <c:pt idx="70">
                        <c:v>1231.111083984375</c:v>
                      </c:pt>
                      <c:pt idx="71">
                        <c:v>1244.5555419921875</c:v>
                      </c:pt>
                      <c:pt idx="72">
                        <c:v>1258</c:v>
                      </c:pt>
                      <c:pt idx="73">
                        <c:v>1271.4444580078125</c:v>
                      </c:pt>
                      <c:pt idx="74">
                        <c:v>1284.888916015625</c:v>
                      </c:pt>
                      <c:pt idx="75">
                        <c:v>1298.3333740234375</c:v>
                      </c:pt>
                      <c:pt idx="76">
                        <c:v>1311.77783203125</c:v>
                      </c:pt>
                      <c:pt idx="77">
                        <c:v>1325.22216796875</c:v>
                      </c:pt>
                      <c:pt idx="78">
                        <c:v>1338.6666259765625</c:v>
                      </c:pt>
                      <c:pt idx="79">
                        <c:v>1352.111083984375</c:v>
                      </c:pt>
                      <c:pt idx="80">
                        <c:v>1365.5555419921875</c:v>
                      </c:pt>
                      <c:pt idx="81">
                        <c:v>1379</c:v>
                      </c:pt>
                      <c:pt idx="82">
                        <c:v>1392.4444580078125</c:v>
                      </c:pt>
                      <c:pt idx="83">
                        <c:v>1405.888916015625</c:v>
                      </c:pt>
                      <c:pt idx="84">
                        <c:v>1419.3333740234375</c:v>
                      </c:pt>
                      <c:pt idx="85">
                        <c:v>1432.77783203125</c:v>
                      </c:pt>
                      <c:pt idx="86">
                        <c:v>1446.22216796875</c:v>
                      </c:pt>
                      <c:pt idx="87">
                        <c:v>1459.6666259765625</c:v>
                      </c:pt>
                      <c:pt idx="88">
                        <c:v>1473.111083984375</c:v>
                      </c:pt>
                      <c:pt idx="89">
                        <c:v>1486.5555419921875</c:v>
                      </c:pt>
                      <c:pt idx="90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Graph!$C$15:$CO$15</c15:sqref>
                        </c15:formulaRef>
                      </c:ext>
                    </c:extLst>
                    <c:numCache>
                      <c:formatCode>0.00E+00</c:formatCode>
                      <c:ptCount val="91"/>
                      <c:pt idx="0">
                        <c:v>-59.118373870849609</c:v>
                      </c:pt>
                      <c:pt idx="1">
                        <c:v>-59.692287445068359</c:v>
                      </c:pt>
                      <c:pt idx="2">
                        <c:v>-56.878242492675781</c:v>
                      </c:pt>
                      <c:pt idx="3">
                        <c:v>-54.064193725585938</c:v>
                      </c:pt>
                      <c:pt idx="4">
                        <c:v>-51.316658020019531</c:v>
                      </c:pt>
                      <c:pt idx="5">
                        <c:v>-48.575435638427734</c:v>
                      </c:pt>
                      <c:pt idx="6">
                        <c:v>-45.955078125</c:v>
                      </c:pt>
                      <c:pt idx="7">
                        <c:v>-43.495628356933594</c:v>
                      </c:pt>
                      <c:pt idx="8">
                        <c:v>-41.036186218261719</c:v>
                      </c:pt>
                      <c:pt idx="9">
                        <c:v>-38.926555633544922</c:v>
                      </c:pt>
                      <c:pt idx="10">
                        <c:v>-36.837432861328125</c:v>
                      </c:pt>
                      <c:pt idx="11">
                        <c:v>-34.909523010253906</c:v>
                      </c:pt>
                      <c:pt idx="12">
                        <c:v>-33.170597076416016</c:v>
                      </c:pt>
                      <c:pt idx="13">
                        <c:v>-31.431676864624023</c:v>
                      </c:pt>
                      <c:pt idx="14">
                        <c:v>-29.924552917480469</c:v>
                      </c:pt>
                      <c:pt idx="15">
                        <c:v>-28.423124313354492</c:v>
                      </c:pt>
                      <c:pt idx="16">
                        <c:v>-27.487277984619141</c:v>
                      </c:pt>
                      <c:pt idx="17">
                        <c:v>-27.136026382446289</c:v>
                      </c:pt>
                      <c:pt idx="18">
                        <c:v>-26.797904968261719</c:v>
                      </c:pt>
                      <c:pt idx="19">
                        <c:v>-27.329242706298828</c:v>
                      </c:pt>
                      <c:pt idx="20">
                        <c:v>-27.860580444335938</c:v>
                      </c:pt>
                      <c:pt idx="21">
                        <c:v>-28.387643814086914</c:v>
                      </c:pt>
                      <c:pt idx="22">
                        <c:v>-28.910932540893555</c:v>
                      </c:pt>
                      <c:pt idx="23">
                        <c:v>-29.433847427368164</c:v>
                      </c:pt>
                      <c:pt idx="24">
                        <c:v>-29.94908332824707</c:v>
                      </c:pt>
                      <c:pt idx="25">
                        <c:v>-30.464317321777344</c:v>
                      </c:pt>
                      <c:pt idx="26">
                        <c:v>-30.972766876220703</c:v>
                      </c:pt>
                      <c:pt idx="27">
                        <c:v>-31.475927352905273</c:v>
                      </c:pt>
                      <c:pt idx="28">
                        <c:v>-31.978151321411133</c:v>
                      </c:pt>
                      <c:pt idx="29">
                        <c:v>-32.469234466552734</c:v>
                      </c:pt>
                      <c:pt idx="30">
                        <c:v>-32.960319519042969</c:v>
                      </c:pt>
                      <c:pt idx="31">
                        <c:v>-33.429512023925781</c:v>
                      </c:pt>
                      <c:pt idx="32">
                        <c:v>-33.883701324462891</c:v>
                      </c:pt>
                      <c:pt idx="33">
                        <c:v>-34.337894439697266</c:v>
                      </c:pt>
                      <c:pt idx="34">
                        <c:v>-34.792083740234375</c:v>
                      </c:pt>
                      <c:pt idx="35">
                        <c:v>-35.246273040771484</c:v>
                      </c:pt>
                      <c:pt idx="36">
                        <c:v>-35.700462341308594</c:v>
                      </c:pt>
                      <c:pt idx="37">
                        <c:v>-36.154655456542969</c:v>
                      </c:pt>
                      <c:pt idx="38">
                        <c:v>-36.608844757080078</c:v>
                      </c:pt>
                      <c:pt idx="39">
                        <c:v>-37.063034057617188</c:v>
                      </c:pt>
                      <c:pt idx="40">
                        <c:v>-37.517223358154297</c:v>
                      </c:pt>
                      <c:pt idx="41">
                        <c:v>-37.921291351318359</c:v>
                      </c:pt>
                      <c:pt idx="42">
                        <c:v>-38.299953460693359</c:v>
                      </c:pt>
                      <c:pt idx="43">
                        <c:v>-38.678611755371094</c:v>
                      </c:pt>
                      <c:pt idx="44">
                        <c:v>-39.057270050048828</c:v>
                      </c:pt>
                      <c:pt idx="45">
                        <c:v>-39.435932159423828</c:v>
                      </c:pt>
                      <c:pt idx="46">
                        <c:v>-39.814594268798828</c:v>
                      </c:pt>
                      <c:pt idx="47">
                        <c:v>-40.193252563476563</c:v>
                      </c:pt>
                      <c:pt idx="48">
                        <c:v>-40.571910858154297</c:v>
                      </c:pt>
                      <c:pt idx="49">
                        <c:v>-40.950572967529297</c:v>
                      </c:pt>
                      <c:pt idx="50">
                        <c:v>-41.329235076904297</c:v>
                      </c:pt>
                      <c:pt idx="51">
                        <c:v>-41.644817352294922</c:v>
                      </c:pt>
                      <c:pt idx="52">
                        <c:v>-41.937522888183594</c:v>
                      </c:pt>
                      <c:pt idx="53">
                        <c:v>-42.230236053466797</c:v>
                      </c:pt>
                      <c:pt idx="54">
                        <c:v>-42.522945404052734</c:v>
                      </c:pt>
                      <c:pt idx="55">
                        <c:v>-42.815654754638672</c:v>
                      </c:pt>
                      <c:pt idx="56">
                        <c:v>-43.108364105224609</c:v>
                      </c:pt>
                      <c:pt idx="57">
                        <c:v>-43.401073455810547</c:v>
                      </c:pt>
                      <c:pt idx="58">
                        <c:v>-43.693782806396484</c:v>
                      </c:pt>
                      <c:pt idx="59">
                        <c:v>-43.986492156982422</c:v>
                      </c:pt>
                      <c:pt idx="60">
                        <c:v>-44.279201507568359</c:v>
                      </c:pt>
                      <c:pt idx="61">
                        <c:v>-44.516277313232422</c:v>
                      </c:pt>
                      <c:pt idx="62">
                        <c:v>-44.741668701171875</c:v>
                      </c:pt>
                      <c:pt idx="63">
                        <c:v>-44.963031768798828</c:v>
                      </c:pt>
                      <c:pt idx="64">
                        <c:v>-45.174880981445313</c:v>
                      </c:pt>
                      <c:pt idx="65">
                        <c:v>-45.386734008789063</c:v>
                      </c:pt>
                      <c:pt idx="66">
                        <c:v>-45.566665649414063</c:v>
                      </c:pt>
                      <c:pt idx="67">
                        <c:v>-45.740653991699219</c:v>
                      </c:pt>
                      <c:pt idx="68">
                        <c:v>-45.909900665283203</c:v>
                      </c:pt>
                      <c:pt idx="69">
                        <c:v>-46.06878662109375</c:v>
                      </c:pt>
                      <c:pt idx="70">
                        <c:v>-46.227676391601563</c:v>
                      </c:pt>
                      <c:pt idx="71">
                        <c:v>-46.324718475341797</c:v>
                      </c:pt>
                      <c:pt idx="72">
                        <c:v>-46.411655426025391</c:v>
                      </c:pt>
                      <c:pt idx="73">
                        <c:v>-46.498588562011719</c:v>
                      </c:pt>
                      <c:pt idx="74">
                        <c:v>-46.585521697998047</c:v>
                      </c:pt>
                      <c:pt idx="75">
                        <c:v>-46.672454833984375</c:v>
                      </c:pt>
                      <c:pt idx="76">
                        <c:v>-46.759391784667969</c:v>
                      </c:pt>
                      <c:pt idx="77">
                        <c:v>-46.846324920654297</c:v>
                      </c:pt>
                      <c:pt idx="78">
                        <c:v>-46.933258056640625</c:v>
                      </c:pt>
                      <c:pt idx="79">
                        <c:v>-47.020191192626953</c:v>
                      </c:pt>
                      <c:pt idx="80">
                        <c:v>-47.107128143310547</c:v>
                      </c:pt>
                      <c:pt idx="81">
                        <c:v>-47.08477783203125</c:v>
                      </c:pt>
                      <c:pt idx="82">
                        <c:v>-47.058689117431641</c:v>
                      </c:pt>
                      <c:pt idx="83">
                        <c:v>-47.032604217529297</c:v>
                      </c:pt>
                      <c:pt idx="84">
                        <c:v>-47.006515502929688</c:v>
                      </c:pt>
                      <c:pt idx="85">
                        <c:v>-46.980430603027344</c:v>
                      </c:pt>
                      <c:pt idx="86">
                        <c:v>-46.954345703125</c:v>
                      </c:pt>
                      <c:pt idx="87">
                        <c:v>-46.928256988525391</c:v>
                      </c:pt>
                      <c:pt idx="88">
                        <c:v>-46.902172088623047</c:v>
                      </c:pt>
                      <c:pt idx="89">
                        <c:v>-46.876083374023438</c:v>
                      </c:pt>
                      <c:pt idx="90">
                        <c:v>-46.849998474121094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702-49B6-9D6C-527C581F1AAD}"/>
                  </c:ext>
                </c:extLst>
              </c15:ser>
            </c15:filteredScatterSeries>
          </c:ext>
        </c:extLst>
      </c:scatterChart>
      <c:valAx>
        <c:axId val="785460288"/>
        <c:scaling>
          <c:orientation val="minMax"/>
          <c:max val="15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T, K</a:t>
                </a:r>
                <a:endParaRPr lang="ru-RU" sz="1800"/>
              </a:p>
            </c:rich>
          </c:tx>
          <c:layout>
            <c:manualLayout>
              <c:xMode val="edge"/>
              <c:yMode val="edge"/>
              <c:x val="0.45087542069523046"/>
              <c:y val="0.922291557305336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5463200"/>
        <c:crosses val="autoZero"/>
        <c:crossBetween val="midCat"/>
        <c:majorUnit val="100"/>
      </c:valAx>
      <c:valAx>
        <c:axId val="785463200"/>
        <c:scaling>
          <c:orientation val="minMax"/>
          <c:max val="-2"/>
          <c:min val="-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Энергия Гиббса, Дж/(моль*атом)</a:t>
                </a:r>
                <a:endParaRPr lang="ru-RU">
                  <a:effectLst/>
                </a:endParaRPr>
              </a:p>
            </c:rich>
          </c:tx>
          <c:layout>
            <c:manualLayout>
              <c:xMode val="edge"/>
              <c:yMode val="edge"/>
              <c:x val="6.9601372117794906E-3"/>
              <c:y val="0.100072609549033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5460288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GeSe</a:t>
            </a:r>
            <a:endParaRPr lang="ru-RU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568203894979722"/>
          <c:y val="9.9906653562126441E-2"/>
          <c:w val="0.83861657801788547"/>
          <c:h val="0.75124425538761674"/>
        </c:manualLayout>
      </c:layout>
      <c:scatterChart>
        <c:scatterStyle val="smoothMarker"/>
        <c:varyColors val="0"/>
        <c:ser>
          <c:idx val="2"/>
          <c:order val="2"/>
          <c:tx>
            <c:strRef>
              <c:f>Graph!$B$6</c:f>
              <c:strCache>
                <c:ptCount val="1"/>
                <c:pt idx="0">
                  <c:v>*GeSe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Graph!$C$3:$CO$3</c:f>
              <c:numCache>
                <c:formatCode>0.0</c:formatCode>
                <c:ptCount val="91"/>
                <c:pt idx="0">
                  <c:v>290</c:v>
                </c:pt>
                <c:pt idx="1">
                  <c:v>303.4444580078125</c:v>
                </c:pt>
                <c:pt idx="2">
                  <c:v>316.88888549804688</c:v>
                </c:pt>
                <c:pt idx="3">
                  <c:v>330.33334350585938</c:v>
                </c:pt>
                <c:pt idx="4">
                  <c:v>343.77777099609375</c:v>
                </c:pt>
                <c:pt idx="5">
                  <c:v>357.22222900390625</c:v>
                </c:pt>
                <c:pt idx="6">
                  <c:v>370.66665649414063</c:v>
                </c:pt>
                <c:pt idx="7">
                  <c:v>384.11111450195313</c:v>
                </c:pt>
                <c:pt idx="8">
                  <c:v>397.5555419921875</c:v>
                </c:pt>
                <c:pt idx="9">
                  <c:v>411</c:v>
                </c:pt>
                <c:pt idx="10">
                  <c:v>424.4444580078125</c:v>
                </c:pt>
                <c:pt idx="11">
                  <c:v>437.88888549804688</c:v>
                </c:pt>
                <c:pt idx="12">
                  <c:v>451.33334350585938</c:v>
                </c:pt>
                <c:pt idx="13">
                  <c:v>464.77777099609375</c:v>
                </c:pt>
                <c:pt idx="14">
                  <c:v>478.22222900390625</c:v>
                </c:pt>
                <c:pt idx="15">
                  <c:v>491.66665649414063</c:v>
                </c:pt>
                <c:pt idx="16">
                  <c:v>505.11111450195313</c:v>
                </c:pt>
                <c:pt idx="17">
                  <c:v>518.5555419921875</c:v>
                </c:pt>
                <c:pt idx="18">
                  <c:v>532</c:v>
                </c:pt>
                <c:pt idx="19">
                  <c:v>545.4444580078125</c:v>
                </c:pt>
                <c:pt idx="20">
                  <c:v>558.888916015625</c:v>
                </c:pt>
                <c:pt idx="21">
                  <c:v>572.33331298828125</c:v>
                </c:pt>
                <c:pt idx="22">
                  <c:v>585.77777099609375</c:v>
                </c:pt>
                <c:pt idx="23">
                  <c:v>599.22222900390625</c:v>
                </c:pt>
                <c:pt idx="24">
                  <c:v>612.66668701171875</c:v>
                </c:pt>
                <c:pt idx="25">
                  <c:v>626.111083984375</c:v>
                </c:pt>
                <c:pt idx="26">
                  <c:v>639.5555419921875</c:v>
                </c:pt>
                <c:pt idx="27">
                  <c:v>653</c:v>
                </c:pt>
                <c:pt idx="28">
                  <c:v>666.4444580078125</c:v>
                </c:pt>
                <c:pt idx="29">
                  <c:v>679.888916015625</c:v>
                </c:pt>
                <c:pt idx="30">
                  <c:v>693.33331298828125</c:v>
                </c:pt>
                <c:pt idx="31">
                  <c:v>706.77777099609375</c:v>
                </c:pt>
                <c:pt idx="32">
                  <c:v>720.22222900390625</c:v>
                </c:pt>
                <c:pt idx="33">
                  <c:v>733.66668701171875</c:v>
                </c:pt>
                <c:pt idx="34">
                  <c:v>747.111083984375</c:v>
                </c:pt>
                <c:pt idx="35">
                  <c:v>760.5555419921875</c:v>
                </c:pt>
                <c:pt idx="36">
                  <c:v>774</c:v>
                </c:pt>
                <c:pt idx="37">
                  <c:v>787.4444580078125</c:v>
                </c:pt>
                <c:pt idx="38">
                  <c:v>800.888916015625</c:v>
                </c:pt>
                <c:pt idx="39">
                  <c:v>814.33331298828125</c:v>
                </c:pt>
                <c:pt idx="40">
                  <c:v>827.77777099609375</c:v>
                </c:pt>
                <c:pt idx="41">
                  <c:v>841.22222900390625</c:v>
                </c:pt>
                <c:pt idx="42">
                  <c:v>854.66668701171875</c:v>
                </c:pt>
                <c:pt idx="43">
                  <c:v>868.111083984375</c:v>
                </c:pt>
                <c:pt idx="44">
                  <c:v>881.5555419921875</c:v>
                </c:pt>
                <c:pt idx="45">
                  <c:v>895</c:v>
                </c:pt>
                <c:pt idx="46">
                  <c:v>908.4444580078125</c:v>
                </c:pt>
                <c:pt idx="47">
                  <c:v>921.888916015625</c:v>
                </c:pt>
                <c:pt idx="48">
                  <c:v>935.33331298828125</c:v>
                </c:pt>
                <c:pt idx="49">
                  <c:v>948.77777099609375</c:v>
                </c:pt>
                <c:pt idx="50">
                  <c:v>962.22222900390625</c:v>
                </c:pt>
                <c:pt idx="51">
                  <c:v>975.66668701171875</c:v>
                </c:pt>
                <c:pt idx="52">
                  <c:v>989.111083984375</c:v>
                </c:pt>
                <c:pt idx="53">
                  <c:v>1002.5555419921875</c:v>
                </c:pt>
                <c:pt idx="54">
                  <c:v>1016</c:v>
                </c:pt>
                <c:pt idx="55">
                  <c:v>1029.4444580078125</c:v>
                </c:pt>
                <c:pt idx="56">
                  <c:v>1042.888916015625</c:v>
                </c:pt>
                <c:pt idx="57">
                  <c:v>1056.3333740234375</c:v>
                </c:pt>
                <c:pt idx="58">
                  <c:v>1069.77783203125</c:v>
                </c:pt>
                <c:pt idx="59">
                  <c:v>1083.22216796875</c:v>
                </c:pt>
                <c:pt idx="60">
                  <c:v>1096.6666259765625</c:v>
                </c:pt>
                <c:pt idx="61">
                  <c:v>1110.111083984375</c:v>
                </c:pt>
                <c:pt idx="62">
                  <c:v>1123.5555419921875</c:v>
                </c:pt>
                <c:pt idx="63">
                  <c:v>1137</c:v>
                </c:pt>
                <c:pt idx="64">
                  <c:v>1150.4444580078125</c:v>
                </c:pt>
                <c:pt idx="65">
                  <c:v>1163.888916015625</c:v>
                </c:pt>
                <c:pt idx="66">
                  <c:v>1177.3333740234375</c:v>
                </c:pt>
                <c:pt idx="67">
                  <c:v>1190.77783203125</c:v>
                </c:pt>
                <c:pt idx="68">
                  <c:v>1204.22216796875</c:v>
                </c:pt>
                <c:pt idx="69">
                  <c:v>1217.6666259765625</c:v>
                </c:pt>
                <c:pt idx="70">
                  <c:v>1231.111083984375</c:v>
                </c:pt>
                <c:pt idx="71">
                  <c:v>1244.5555419921875</c:v>
                </c:pt>
                <c:pt idx="72">
                  <c:v>1258</c:v>
                </c:pt>
                <c:pt idx="73">
                  <c:v>1271.4444580078125</c:v>
                </c:pt>
                <c:pt idx="74">
                  <c:v>1284.888916015625</c:v>
                </c:pt>
                <c:pt idx="75">
                  <c:v>1298.3333740234375</c:v>
                </c:pt>
                <c:pt idx="76">
                  <c:v>1311.77783203125</c:v>
                </c:pt>
                <c:pt idx="77">
                  <c:v>1325.22216796875</c:v>
                </c:pt>
                <c:pt idx="78">
                  <c:v>1338.6666259765625</c:v>
                </c:pt>
                <c:pt idx="79">
                  <c:v>1352.111083984375</c:v>
                </c:pt>
                <c:pt idx="80">
                  <c:v>1365.5555419921875</c:v>
                </c:pt>
                <c:pt idx="81">
                  <c:v>1379</c:v>
                </c:pt>
                <c:pt idx="82">
                  <c:v>1392.4444580078125</c:v>
                </c:pt>
                <c:pt idx="83">
                  <c:v>1405.888916015625</c:v>
                </c:pt>
                <c:pt idx="84">
                  <c:v>1419.3333740234375</c:v>
                </c:pt>
                <c:pt idx="85">
                  <c:v>1432.77783203125</c:v>
                </c:pt>
                <c:pt idx="86">
                  <c:v>1446.22216796875</c:v>
                </c:pt>
                <c:pt idx="87">
                  <c:v>1459.6666259765625</c:v>
                </c:pt>
                <c:pt idx="88">
                  <c:v>1473.111083984375</c:v>
                </c:pt>
                <c:pt idx="89">
                  <c:v>1486.5555419921875</c:v>
                </c:pt>
                <c:pt idx="90">
                  <c:v>1500</c:v>
                </c:pt>
              </c:numCache>
            </c:numRef>
          </c:xVal>
          <c:yVal>
            <c:numRef>
              <c:f>Graph!$C$6:$CO$6</c:f>
              <c:numCache>
                <c:formatCode>0.00E+00</c:formatCode>
                <c:ptCount val="91"/>
                <c:pt idx="0">
                  <c:v>-36.215961456298828</c:v>
                </c:pt>
                <c:pt idx="1">
                  <c:v>-36.803752899169922</c:v>
                </c:pt>
                <c:pt idx="2">
                  <c:v>-35.685401916503906</c:v>
                </c:pt>
                <c:pt idx="3">
                  <c:v>-34.567047119140625</c:v>
                </c:pt>
                <c:pt idx="4">
                  <c:v>-33.661285400390625</c:v>
                </c:pt>
                <c:pt idx="5">
                  <c:v>-32.775722503662109</c:v>
                </c:pt>
                <c:pt idx="6">
                  <c:v>-31.960948944091797</c:v>
                </c:pt>
                <c:pt idx="7">
                  <c:v>-31.240421295166016</c:v>
                </c:pt>
                <c:pt idx="8">
                  <c:v>-30.5198974609375</c:v>
                </c:pt>
                <c:pt idx="9">
                  <c:v>-29.917625427246094</c:v>
                </c:pt>
                <c:pt idx="10">
                  <c:v>-29.322284698486328</c:v>
                </c:pt>
                <c:pt idx="11">
                  <c:v>-28.77290153503418</c:v>
                </c:pt>
                <c:pt idx="12">
                  <c:v>-28.277387619018555</c:v>
                </c:pt>
                <c:pt idx="13">
                  <c:v>-27.781877517700195</c:v>
                </c:pt>
                <c:pt idx="14">
                  <c:v>-27.367691040039063</c:v>
                </c:pt>
                <c:pt idx="15">
                  <c:v>-26.955501556396484</c:v>
                </c:pt>
                <c:pt idx="16">
                  <c:v>-26.727140426635742</c:v>
                </c:pt>
                <c:pt idx="17">
                  <c:v>-26.688783645629883</c:v>
                </c:pt>
                <c:pt idx="18">
                  <c:v>-26.654544830322266</c:v>
                </c:pt>
                <c:pt idx="19">
                  <c:v>-26.892841339111328</c:v>
                </c:pt>
                <c:pt idx="20">
                  <c:v>-27.131137847900391</c:v>
                </c:pt>
                <c:pt idx="21">
                  <c:v>-27.364202499389648</c:v>
                </c:pt>
                <c:pt idx="22">
                  <c:v>-27.59263801574707</c:v>
                </c:pt>
                <c:pt idx="23">
                  <c:v>-27.821071624755859</c:v>
                </c:pt>
                <c:pt idx="24">
                  <c:v>-28.049507141113281</c:v>
                </c:pt>
                <c:pt idx="25">
                  <c:v>-28.27794075012207</c:v>
                </c:pt>
                <c:pt idx="26">
                  <c:v>-28.506376266479492</c:v>
                </c:pt>
                <c:pt idx="27">
                  <c:v>-28.734811782836914</c:v>
                </c:pt>
                <c:pt idx="28">
                  <c:v>-28.963247299194336</c:v>
                </c:pt>
                <c:pt idx="29">
                  <c:v>-29.191682815551758</c:v>
                </c:pt>
                <c:pt idx="30">
                  <c:v>-29.420116424560547</c:v>
                </c:pt>
                <c:pt idx="31">
                  <c:v>-29.640285491943359</c:v>
                </c:pt>
                <c:pt idx="32">
                  <c:v>-29.854793548583984</c:v>
                </c:pt>
                <c:pt idx="33">
                  <c:v>-30.069299697875977</c:v>
                </c:pt>
                <c:pt idx="34">
                  <c:v>-30.283805847167969</c:v>
                </c:pt>
                <c:pt idx="35">
                  <c:v>-30.498313903808594</c:v>
                </c:pt>
                <c:pt idx="36">
                  <c:v>-30.712820053100586</c:v>
                </c:pt>
                <c:pt idx="37">
                  <c:v>-30.927328109741211</c:v>
                </c:pt>
                <c:pt idx="38">
                  <c:v>-31.141834259033203</c:v>
                </c:pt>
                <c:pt idx="39">
                  <c:v>-31.356340408325195</c:v>
                </c:pt>
                <c:pt idx="40">
                  <c:v>-31.570846557617188</c:v>
                </c:pt>
                <c:pt idx="41">
                  <c:v>-31.77813720703125</c:v>
                </c:pt>
                <c:pt idx="42">
                  <c:v>-31.981767654418945</c:v>
                </c:pt>
                <c:pt idx="43">
                  <c:v>-32.185398101806641</c:v>
                </c:pt>
                <c:pt idx="44">
                  <c:v>-32.389026641845703</c:v>
                </c:pt>
                <c:pt idx="45">
                  <c:v>-32.592658996582031</c:v>
                </c:pt>
                <c:pt idx="46">
                  <c:v>-32.796291351318359</c:v>
                </c:pt>
                <c:pt idx="47">
                  <c:v>-32.999919891357422</c:v>
                </c:pt>
                <c:pt idx="48">
                  <c:v>-33.203548431396484</c:v>
                </c:pt>
                <c:pt idx="49">
                  <c:v>-33.407180786132813</c:v>
                </c:pt>
                <c:pt idx="50">
                  <c:v>-33.610813140869141</c:v>
                </c:pt>
                <c:pt idx="51">
                  <c:v>-33.807388305664063</c:v>
                </c:pt>
                <c:pt idx="52">
                  <c:v>-34.00140380859375</c:v>
                </c:pt>
                <c:pt idx="53">
                  <c:v>-34.194751739501953</c:v>
                </c:pt>
                <c:pt idx="54">
                  <c:v>-34.386074066162109</c:v>
                </c:pt>
                <c:pt idx="55">
                  <c:v>-34.577400207519531</c:v>
                </c:pt>
                <c:pt idx="56">
                  <c:v>-34.772136688232422</c:v>
                </c:pt>
                <c:pt idx="57">
                  <c:v>-34.968101501464844</c:v>
                </c:pt>
                <c:pt idx="58">
                  <c:v>-35.162693023681641</c:v>
                </c:pt>
                <c:pt idx="59">
                  <c:v>-35.353763580322266</c:v>
                </c:pt>
                <c:pt idx="60">
                  <c:v>-35.544837951660156</c:v>
                </c:pt>
                <c:pt idx="61">
                  <c:v>-35.735462188720703</c:v>
                </c:pt>
                <c:pt idx="62">
                  <c:v>-35.925991058349609</c:v>
                </c:pt>
                <c:pt idx="63">
                  <c:v>-36.116523742675781</c:v>
                </c:pt>
                <c:pt idx="64">
                  <c:v>-36.307052612304688</c:v>
                </c:pt>
                <c:pt idx="65">
                  <c:v>-36.497581481933594</c:v>
                </c:pt>
                <c:pt idx="66">
                  <c:v>-36.688114166259766</c:v>
                </c:pt>
                <c:pt idx="67">
                  <c:v>-36.878643035888672</c:v>
                </c:pt>
                <c:pt idx="68">
                  <c:v>-37.069171905517578</c:v>
                </c:pt>
                <c:pt idx="69">
                  <c:v>-37.259700775146484</c:v>
                </c:pt>
                <c:pt idx="70">
                  <c:v>-37.450233459472656</c:v>
                </c:pt>
                <c:pt idx="71">
                  <c:v>-37.662151336669922</c:v>
                </c:pt>
                <c:pt idx="72">
                  <c:v>-37.8775634765625</c:v>
                </c:pt>
                <c:pt idx="73">
                  <c:v>-38.092979431152344</c:v>
                </c:pt>
                <c:pt idx="74">
                  <c:v>-38.308395385742188</c:v>
                </c:pt>
                <c:pt idx="75">
                  <c:v>-38.523807525634766</c:v>
                </c:pt>
                <c:pt idx="76">
                  <c:v>-38.739223480224609</c:v>
                </c:pt>
                <c:pt idx="77">
                  <c:v>-38.954635620117188</c:v>
                </c:pt>
                <c:pt idx="78">
                  <c:v>-39.170051574707031</c:v>
                </c:pt>
                <c:pt idx="79">
                  <c:v>-39.385467529296875</c:v>
                </c:pt>
                <c:pt idx="80">
                  <c:v>-39.600879669189453</c:v>
                </c:pt>
                <c:pt idx="81">
                  <c:v>-39.801853179931641</c:v>
                </c:pt>
                <c:pt idx="82">
                  <c:v>-40.002334594726563</c:v>
                </c:pt>
                <c:pt idx="83">
                  <c:v>-40.206546783447266</c:v>
                </c:pt>
                <c:pt idx="84">
                  <c:v>-40.415546417236328</c:v>
                </c:pt>
                <c:pt idx="85">
                  <c:v>-40.624546051025391</c:v>
                </c:pt>
                <c:pt idx="86">
                  <c:v>-40.822052001953125</c:v>
                </c:pt>
                <c:pt idx="87">
                  <c:v>-41.019371032714844</c:v>
                </c:pt>
                <c:pt idx="88">
                  <c:v>-41.218479156494141</c:v>
                </c:pt>
                <c:pt idx="89">
                  <c:v>-41.41973876953125</c:v>
                </c:pt>
                <c:pt idx="90">
                  <c:v>-41.620998382568359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2C4E-4CC6-ADBA-CD96C54DA5FD}"/>
            </c:ext>
          </c:extLst>
        </c:ser>
        <c:ser>
          <c:idx val="9"/>
          <c:order val="8"/>
          <c:tx>
            <c:strRef>
              <c:f>Graph!$B$12</c:f>
              <c:strCache>
                <c:ptCount val="1"/>
                <c:pt idx="0">
                  <c:v>(l)GeSe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Graph!$C$3:$CO$3</c:f>
              <c:numCache>
                <c:formatCode>0.0</c:formatCode>
                <c:ptCount val="91"/>
                <c:pt idx="0">
                  <c:v>290</c:v>
                </c:pt>
                <c:pt idx="1">
                  <c:v>303.4444580078125</c:v>
                </c:pt>
                <c:pt idx="2">
                  <c:v>316.88888549804688</c:v>
                </c:pt>
                <c:pt idx="3">
                  <c:v>330.33334350585938</c:v>
                </c:pt>
                <c:pt idx="4">
                  <c:v>343.77777099609375</c:v>
                </c:pt>
                <c:pt idx="5">
                  <c:v>357.22222900390625</c:v>
                </c:pt>
                <c:pt idx="6">
                  <c:v>370.66665649414063</c:v>
                </c:pt>
                <c:pt idx="7">
                  <c:v>384.11111450195313</c:v>
                </c:pt>
                <c:pt idx="8">
                  <c:v>397.5555419921875</c:v>
                </c:pt>
                <c:pt idx="9">
                  <c:v>411</c:v>
                </c:pt>
                <c:pt idx="10">
                  <c:v>424.4444580078125</c:v>
                </c:pt>
                <c:pt idx="11">
                  <c:v>437.88888549804688</c:v>
                </c:pt>
                <c:pt idx="12">
                  <c:v>451.33334350585938</c:v>
                </c:pt>
                <c:pt idx="13">
                  <c:v>464.77777099609375</c:v>
                </c:pt>
                <c:pt idx="14">
                  <c:v>478.22222900390625</c:v>
                </c:pt>
                <c:pt idx="15">
                  <c:v>491.66665649414063</c:v>
                </c:pt>
                <c:pt idx="16">
                  <c:v>505.11111450195313</c:v>
                </c:pt>
                <c:pt idx="17">
                  <c:v>518.5555419921875</c:v>
                </c:pt>
                <c:pt idx="18">
                  <c:v>532</c:v>
                </c:pt>
                <c:pt idx="19">
                  <c:v>545.4444580078125</c:v>
                </c:pt>
                <c:pt idx="20">
                  <c:v>558.888916015625</c:v>
                </c:pt>
                <c:pt idx="21">
                  <c:v>572.33331298828125</c:v>
                </c:pt>
                <c:pt idx="22">
                  <c:v>585.77777099609375</c:v>
                </c:pt>
                <c:pt idx="23">
                  <c:v>599.22222900390625</c:v>
                </c:pt>
                <c:pt idx="24">
                  <c:v>612.66668701171875</c:v>
                </c:pt>
                <c:pt idx="25">
                  <c:v>626.111083984375</c:v>
                </c:pt>
                <c:pt idx="26">
                  <c:v>639.5555419921875</c:v>
                </c:pt>
                <c:pt idx="27">
                  <c:v>653</c:v>
                </c:pt>
                <c:pt idx="28">
                  <c:v>666.4444580078125</c:v>
                </c:pt>
                <c:pt idx="29">
                  <c:v>679.888916015625</c:v>
                </c:pt>
                <c:pt idx="30">
                  <c:v>693.33331298828125</c:v>
                </c:pt>
                <c:pt idx="31">
                  <c:v>706.77777099609375</c:v>
                </c:pt>
                <c:pt idx="32">
                  <c:v>720.22222900390625</c:v>
                </c:pt>
                <c:pt idx="33">
                  <c:v>733.66668701171875</c:v>
                </c:pt>
                <c:pt idx="34">
                  <c:v>747.111083984375</c:v>
                </c:pt>
                <c:pt idx="35">
                  <c:v>760.5555419921875</c:v>
                </c:pt>
                <c:pt idx="36">
                  <c:v>774</c:v>
                </c:pt>
                <c:pt idx="37">
                  <c:v>787.4444580078125</c:v>
                </c:pt>
                <c:pt idx="38">
                  <c:v>800.888916015625</c:v>
                </c:pt>
                <c:pt idx="39">
                  <c:v>814.33331298828125</c:v>
                </c:pt>
                <c:pt idx="40">
                  <c:v>827.77777099609375</c:v>
                </c:pt>
                <c:pt idx="41">
                  <c:v>841.22222900390625</c:v>
                </c:pt>
                <c:pt idx="42">
                  <c:v>854.66668701171875</c:v>
                </c:pt>
                <c:pt idx="43">
                  <c:v>868.111083984375</c:v>
                </c:pt>
                <c:pt idx="44">
                  <c:v>881.5555419921875</c:v>
                </c:pt>
                <c:pt idx="45">
                  <c:v>895</c:v>
                </c:pt>
                <c:pt idx="46">
                  <c:v>908.4444580078125</c:v>
                </c:pt>
                <c:pt idx="47">
                  <c:v>921.888916015625</c:v>
                </c:pt>
                <c:pt idx="48">
                  <c:v>935.33331298828125</c:v>
                </c:pt>
                <c:pt idx="49">
                  <c:v>948.77777099609375</c:v>
                </c:pt>
                <c:pt idx="50">
                  <c:v>962.22222900390625</c:v>
                </c:pt>
                <c:pt idx="51">
                  <c:v>975.66668701171875</c:v>
                </c:pt>
                <c:pt idx="52">
                  <c:v>989.111083984375</c:v>
                </c:pt>
                <c:pt idx="53">
                  <c:v>1002.5555419921875</c:v>
                </c:pt>
                <c:pt idx="54">
                  <c:v>1016</c:v>
                </c:pt>
                <c:pt idx="55">
                  <c:v>1029.4444580078125</c:v>
                </c:pt>
                <c:pt idx="56">
                  <c:v>1042.888916015625</c:v>
                </c:pt>
                <c:pt idx="57">
                  <c:v>1056.3333740234375</c:v>
                </c:pt>
                <c:pt idx="58">
                  <c:v>1069.77783203125</c:v>
                </c:pt>
                <c:pt idx="59">
                  <c:v>1083.22216796875</c:v>
                </c:pt>
                <c:pt idx="60">
                  <c:v>1096.6666259765625</c:v>
                </c:pt>
                <c:pt idx="61">
                  <c:v>1110.111083984375</c:v>
                </c:pt>
                <c:pt idx="62">
                  <c:v>1123.5555419921875</c:v>
                </c:pt>
                <c:pt idx="63">
                  <c:v>1137</c:v>
                </c:pt>
                <c:pt idx="64">
                  <c:v>1150.4444580078125</c:v>
                </c:pt>
                <c:pt idx="65">
                  <c:v>1163.888916015625</c:v>
                </c:pt>
                <c:pt idx="66">
                  <c:v>1177.3333740234375</c:v>
                </c:pt>
                <c:pt idx="67">
                  <c:v>1190.77783203125</c:v>
                </c:pt>
                <c:pt idx="68">
                  <c:v>1204.22216796875</c:v>
                </c:pt>
                <c:pt idx="69">
                  <c:v>1217.6666259765625</c:v>
                </c:pt>
                <c:pt idx="70">
                  <c:v>1231.111083984375</c:v>
                </c:pt>
                <c:pt idx="71">
                  <c:v>1244.5555419921875</c:v>
                </c:pt>
                <c:pt idx="72">
                  <c:v>1258</c:v>
                </c:pt>
                <c:pt idx="73">
                  <c:v>1271.4444580078125</c:v>
                </c:pt>
                <c:pt idx="74">
                  <c:v>1284.888916015625</c:v>
                </c:pt>
                <c:pt idx="75">
                  <c:v>1298.3333740234375</c:v>
                </c:pt>
                <c:pt idx="76">
                  <c:v>1311.77783203125</c:v>
                </c:pt>
                <c:pt idx="77">
                  <c:v>1325.22216796875</c:v>
                </c:pt>
                <c:pt idx="78">
                  <c:v>1338.6666259765625</c:v>
                </c:pt>
                <c:pt idx="79">
                  <c:v>1352.111083984375</c:v>
                </c:pt>
                <c:pt idx="80">
                  <c:v>1365.5555419921875</c:v>
                </c:pt>
                <c:pt idx="81">
                  <c:v>1379</c:v>
                </c:pt>
                <c:pt idx="82">
                  <c:v>1392.4444580078125</c:v>
                </c:pt>
                <c:pt idx="83">
                  <c:v>1405.888916015625</c:v>
                </c:pt>
                <c:pt idx="84">
                  <c:v>1419.3333740234375</c:v>
                </c:pt>
                <c:pt idx="85">
                  <c:v>1432.77783203125</c:v>
                </c:pt>
                <c:pt idx="86">
                  <c:v>1446.22216796875</c:v>
                </c:pt>
                <c:pt idx="87">
                  <c:v>1459.6666259765625</c:v>
                </c:pt>
                <c:pt idx="88">
                  <c:v>1473.111083984375</c:v>
                </c:pt>
                <c:pt idx="89">
                  <c:v>1486.5555419921875</c:v>
                </c:pt>
                <c:pt idx="90">
                  <c:v>1500</c:v>
                </c:pt>
              </c:numCache>
            </c:numRef>
          </c:xVal>
          <c:yVal>
            <c:numRef>
              <c:f>Graph!$C$12:$CO$12</c:f>
              <c:numCache>
                <c:formatCode>0.00E+00</c:formatCode>
                <c:ptCount val="91"/>
                <c:pt idx="0">
                  <c:v>-37.091213226318359</c:v>
                </c:pt>
                <c:pt idx="1">
                  <c:v>-37.680126190185547</c:v>
                </c:pt>
                <c:pt idx="2">
                  <c:v>-36.501216888427734</c:v>
                </c:pt>
                <c:pt idx="3">
                  <c:v>-35.322303771972656</c:v>
                </c:pt>
                <c:pt idx="4">
                  <c:v>-34.378200531005859</c:v>
                </c:pt>
                <c:pt idx="5">
                  <c:v>-33.456409454345703</c:v>
                </c:pt>
                <c:pt idx="6">
                  <c:v>-32.621982574462891</c:v>
                </c:pt>
                <c:pt idx="7">
                  <c:v>-31.903873443603516</c:v>
                </c:pt>
                <c:pt idx="8">
                  <c:v>-31.185762405395508</c:v>
                </c:pt>
                <c:pt idx="9">
                  <c:v>-30.634958267211914</c:v>
                </c:pt>
                <c:pt idx="10">
                  <c:v>-30.093959808349609</c:v>
                </c:pt>
                <c:pt idx="11">
                  <c:v>-29.659507751464844</c:v>
                </c:pt>
                <c:pt idx="12">
                  <c:v>-29.349964141845703</c:v>
                </c:pt>
                <c:pt idx="13">
                  <c:v>-29.040420532226563</c:v>
                </c:pt>
                <c:pt idx="14">
                  <c:v>-29.006677627563477</c:v>
                </c:pt>
                <c:pt idx="15">
                  <c:v>-28.979707717895508</c:v>
                </c:pt>
                <c:pt idx="16">
                  <c:v>-29.146068572998047</c:v>
                </c:pt>
                <c:pt idx="17">
                  <c:v>-29.512256622314453</c:v>
                </c:pt>
                <c:pt idx="18">
                  <c:v>-29.875993728637695</c:v>
                </c:pt>
                <c:pt idx="19">
                  <c:v>-30.07725715637207</c:v>
                </c:pt>
                <c:pt idx="20">
                  <c:v>-30.278522491455078</c:v>
                </c:pt>
                <c:pt idx="21">
                  <c:v>-30.492813110351563</c:v>
                </c:pt>
                <c:pt idx="22">
                  <c:v>-30.718631744384766</c:v>
                </c:pt>
                <c:pt idx="23">
                  <c:v>-30.944377899169922</c:v>
                </c:pt>
                <c:pt idx="24">
                  <c:v>-31.168584823608398</c:v>
                </c:pt>
                <c:pt idx="25">
                  <c:v>-31.392791748046875</c:v>
                </c:pt>
                <c:pt idx="26">
                  <c:v>-31.617904663085938</c:v>
                </c:pt>
                <c:pt idx="27">
                  <c:v>-31.843723297119141</c:v>
                </c:pt>
                <c:pt idx="28">
                  <c:v>-32.069541931152344</c:v>
                </c:pt>
                <c:pt idx="29">
                  <c:v>-32.295360565185547</c:v>
                </c:pt>
                <c:pt idx="30">
                  <c:v>-32.52117919921875</c:v>
                </c:pt>
                <c:pt idx="31">
                  <c:v>-32.740283966064453</c:v>
                </c:pt>
                <c:pt idx="32">
                  <c:v>-32.954792022705078</c:v>
                </c:pt>
                <c:pt idx="33">
                  <c:v>-33.169300079345703</c:v>
                </c:pt>
                <c:pt idx="34">
                  <c:v>-33.383804321289063</c:v>
                </c:pt>
                <c:pt idx="35">
                  <c:v>-33.598312377929688</c:v>
                </c:pt>
                <c:pt idx="36">
                  <c:v>-33.812820434570313</c:v>
                </c:pt>
                <c:pt idx="37">
                  <c:v>-34.027328491210938</c:v>
                </c:pt>
                <c:pt idx="38">
                  <c:v>-34.241832733154297</c:v>
                </c:pt>
                <c:pt idx="39">
                  <c:v>-34.456340789794922</c:v>
                </c:pt>
                <c:pt idx="40">
                  <c:v>-34.670848846435547</c:v>
                </c:pt>
                <c:pt idx="41">
                  <c:v>-34.878135681152344</c:v>
                </c:pt>
                <c:pt idx="42">
                  <c:v>-35.081768035888672</c:v>
                </c:pt>
                <c:pt idx="43">
                  <c:v>-35.285396575927734</c:v>
                </c:pt>
                <c:pt idx="44">
                  <c:v>-35.489028930664063</c:v>
                </c:pt>
                <c:pt idx="45">
                  <c:v>-35.692657470703125</c:v>
                </c:pt>
                <c:pt idx="46">
                  <c:v>-35.896289825439453</c:v>
                </c:pt>
                <c:pt idx="47">
                  <c:v>-36.099918365478516</c:v>
                </c:pt>
                <c:pt idx="48">
                  <c:v>-36.303550720214844</c:v>
                </c:pt>
                <c:pt idx="49">
                  <c:v>-36.507179260253906</c:v>
                </c:pt>
                <c:pt idx="50">
                  <c:v>-36.710811614990234</c:v>
                </c:pt>
                <c:pt idx="51">
                  <c:v>-36.906703948974609</c:v>
                </c:pt>
                <c:pt idx="52">
                  <c:v>-37.099788665771484</c:v>
                </c:pt>
                <c:pt idx="53">
                  <c:v>-37.292877197265625</c:v>
                </c:pt>
                <c:pt idx="54">
                  <c:v>-37.485965728759766</c:v>
                </c:pt>
                <c:pt idx="55">
                  <c:v>-37.679054260253906</c:v>
                </c:pt>
                <c:pt idx="56">
                  <c:v>-37.872142791748047</c:v>
                </c:pt>
                <c:pt idx="57">
                  <c:v>-38.065227508544922</c:v>
                </c:pt>
                <c:pt idx="58">
                  <c:v>-38.258316040039063</c:v>
                </c:pt>
                <c:pt idx="59">
                  <c:v>-38.451400756835938</c:v>
                </c:pt>
                <c:pt idx="60">
                  <c:v>-38.644489288330078</c:v>
                </c:pt>
                <c:pt idx="61">
                  <c:v>-38.830940246582031</c:v>
                </c:pt>
                <c:pt idx="62">
                  <c:v>-39.015998840332031</c:v>
                </c:pt>
                <c:pt idx="63">
                  <c:v>-39.201271057128906</c:v>
                </c:pt>
                <c:pt idx="64">
                  <c:v>-39.387050628662109</c:v>
                </c:pt>
                <c:pt idx="65">
                  <c:v>-39.572830200195313</c:v>
                </c:pt>
                <c:pt idx="66">
                  <c:v>-39.754001617431641</c:v>
                </c:pt>
                <c:pt idx="67">
                  <c:v>-39.934314727783203</c:v>
                </c:pt>
                <c:pt idx="68">
                  <c:v>-40.116214752197266</c:v>
                </c:pt>
                <c:pt idx="69">
                  <c:v>-40.301586151123047</c:v>
                </c:pt>
                <c:pt idx="70">
                  <c:v>-40.486957550048828</c:v>
                </c:pt>
                <c:pt idx="71">
                  <c:v>-40.66748046875</c:v>
                </c:pt>
                <c:pt idx="72">
                  <c:v>-40.847209930419922</c:v>
                </c:pt>
                <c:pt idx="73">
                  <c:v>-41.026943206787109</c:v>
                </c:pt>
                <c:pt idx="74">
                  <c:v>-41.206672668457031</c:v>
                </c:pt>
                <c:pt idx="75">
                  <c:v>-41.386405944824219</c:v>
                </c:pt>
                <c:pt idx="76">
                  <c:v>-41.566135406494141</c:v>
                </c:pt>
                <c:pt idx="77">
                  <c:v>-41.745864868164063</c:v>
                </c:pt>
                <c:pt idx="78">
                  <c:v>-41.92559814453125</c:v>
                </c:pt>
                <c:pt idx="79">
                  <c:v>-42.105327606201172</c:v>
                </c:pt>
                <c:pt idx="80">
                  <c:v>-42.285057067871094</c:v>
                </c:pt>
                <c:pt idx="81">
                  <c:v>-42.458255767822266</c:v>
                </c:pt>
                <c:pt idx="82">
                  <c:v>-42.6312255859375</c:v>
                </c:pt>
                <c:pt idx="83">
                  <c:v>-42.80419921875</c:v>
                </c:pt>
                <c:pt idx="84">
                  <c:v>-42.977169036865234</c:v>
                </c:pt>
                <c:pt idx="85">
                  <c:v>-43.150142669677734</c:v>
                </c:pt>
                <c:pt idx="86">
                  <c:v>-43.323112487792969</c:v>
                </c:pt>
                <c:pt idx="87">
                  <c:v>-43.496082305908203</c:v>
                </c:pt>
                <c:pt idx="88">
                  <c:v>-43.669055938720703</c:v>
                </c:pt>
                <c:pt idx="89">
                  <c:v>-43.842025756835938</c:v>
                </c:pt>
                <c:pt idx="90">
                  <c:v>-44.014999389648438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2C4E-4CC6-ADBA-CD96C54DA5FD}"/>
            </c:ext>
          </c:extLst>
        </c:ser>
        <c:ser>
          <c:idx val="10"/>
          <c:order val="9"/>
          <c:tx>
            <c:strRef>
              <c:f>Graph!$B$13</c:f>
              <c:strCache>
                <c:ptCount val="1"/>
                <c:pt idx="0">
                  <c:v>(l)Ga2Se3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Graph!$C$3:$CO$3</c:f>
              <c:numCache>
                <c:formatCode>0.0</c:formatCode>
                <c:ptCount val="91"/>
                <c:pt idx="0">
                  <c:v>290</c:v>
                </c:pt>
                <c:pt idx="1">
                  <c:v>303.4444580078125</c:v>
                </c:pt>
                <c:pt idx="2">
                  <c:v>316.88888549804688</c:v>
                </c:pt>
                <c:pt idx="3">
                  <c:v>330.33334350585938</c:v>
                </c:pt>
                <c:pt idx="4">
                  <c:v>343.77777099609375</c:v>
                </c:pt>
                <c:pt idx="5">
                  <c:v>357.22222900390625</c:v>
                </c:pt>
                <c:pt idx="6">
                  <c:v>370.66665649414063</c:v>
                </c:pt>
                <c:pt idx="7">
                  <c:v>384.11111450195313</c:v>
                </c:pt>
                <c:pt idx="8">
                  <c:v>397.5555419921875</c:v>
                </c:pt>
                <c:pt idx="9">
                  <c:v>411</c:v>
                </c:pt>
                <c:pt idx="10">
                  <c:v>424.4444580078125</c:v>
                </c:pt>
                <c:pt idx="11">
                  <c:v>437.88888549804688</c:v>
                </c:pt>
                <c:pt idx="12">
                  <c:v>451.33334350585938</c:v>
                </c:pt>
                <c:pt idx="13">
                  <c:v>464.77777099609375</c:v>
                </c:pt>
                <c:pt idx="14">
                  <c:v>478.22222900390625</c:v>
                </c:pt>
                <c:pt idx="15">
                  <c:v>491.66665649414063</c:v>
                </c:pt>
                <c:pt idx="16">
                  <c:v>505.11111450195313</c:v>
                </c:pt>
                <c:pt idx="17">
                  <c:v>518.5555419921875</c:v>
                </c:pt>
                <c:pt idx="18">
                  <c:v>532</c:v>
                </c:pt>
                <c:pt idx="19">
                  <c:v>545.4444580078125</c:v>
                </c:pt>
                <c:pt idx="20">
                  <c:v>558.888916015625</c:v>
                </c:pt>
                <c:pt idx="21">
                  <c:v>572.33331298828125</c:v>
                </c:pt>
                <c:pt idx="22">
                  <c:v>585.77777099609375</c:v>
                </c:pt>
                <c:pt idx="23">
                  <c:v>599.22222900390625</c:v>
                </c:pt>
                <c:pt idx="24">
                  <c:v>612.66668701171875</c:v>
                </c:pt>
                <c:pt idx="25">
                  <c:v>626.111083984375</c:v>
                </c:pt>
                <c:pt idx="26">
                  <c:v>639.5555419921875</c:v>
                </c:pt>
                <c:pt idx="27">
                  <c:v>653</c:v>
                </c:pt>
                <c:pt idx="28">
                  <c:v>666.4444580078125</c:v>
                </c:pt>
                <c:pt idx="29">
                  <c:v>679.888916015625</c:v>
                </c:pt>
                <c:pt idx="30">
                  <c:v>693.33331298828125</c:v>
                </c:pt>
                <c:pt idx="31">
                  <c:v>706.77777099609375</c:v>
                </c:pt>
                <c:pt idx="32">
                  <c:v>720.22222900390625</c:v>
                </c:pt>
                <c:pt idx="33">
                  <c:v>733.66668701171875</c:v>
                </c:pt>
                <c:pt idx="34">
                  <c:v>747.111083984375</c:v>
                </c:pt>
                <c:pt idx="35">
                  <c:v>760.5555419921875</c:v>
                </c:pt>
                <c:pt idx="36">
                  <c:v>774</c:v>
                </c:pt>
                <c:pt idx="37">
                  <c:v>787.4444580078125</c:v>
                </c:pt>
                <c:pt idx="38">
                  <c:v>800.888916015625</c:v>
                </c:pt>
                <c:pt idx="39">
                  <c:v>814.33331298828125</c:v>
                </c:pt>
                <c:pt idx="40">
                  <c:v>827.77777099609375</c:v>
                </c:pt>
                <c:pt idx="41">
                  <c:v>841.22222900390625</c:v>
                </c:pt>
                <c:pt idx="42">
                  <c:v>854.66668701171875</c:v>
                </c:pt>
                <c:pt idx="43">
                  <c:v>868.111083984375</c:v>
                </c:pt>
                <c:pt idx="44">
                  <c:v>881.5555419921875</c:v>
                </c:pt>
                <c:pt idx="45">
                  <c:v>895</c:v>
                </c:pt>
                <c:pt idx="46">
                  <c:v>908.4444580078125</c:v>
                </c:pt>
                <c:pt idx="47">
                  <c:v>921.888916015625</c:v>
                </c:pt>
                <c:pt idx="48">
                  <c:v>935.33331298828125</c:v>
                </c:pt>
                <c:pt idx="49">
                  <c:v>948.77777099609375</c:v>
                </c:pt>
                <c:pt idx="50">
                  <c:v>962.22222900390625</c:v>
                </c:pt>
                <c:pt idx="51">
                  <c:v>975.66668701171875</c:v>
                </c:pt>
                <c:pt idx="52">
                  <c:v>989.111083984375</c:v>
                </c:pt>
                <c:pt idx="53">
                  <c:v>1002.5555419921875</c:v>
                </c:pt>
                <c:pt idx="54">
                  <c:v>1016</c:v>
                </c:pt>
                <c:pt idx="55">
                  <c:v>1029.4444580078125</c:v>
                </c:pt>
                <c:pt idx="56">
                  <c:v>1042.888916015625</c:v>
                </c:pt>
                <c:pt idx="57">
                  <c:v>1056.3333740234375</c:v>
                </c:pt>
                <c:pt idx="58">
                  <c:v>1069.77783203125</c:v>
                </c:pt>
                <c:pt idx="59">
                  <c:v>1083.22216796875</c:v>
                </c:pt>
                <c:pt idx="60">
                  <c:v>1096.6666259765625</c:v>
                </c:pt>
                <c:pt idx="61">
                  <c:v>1110.111083984375</c:v>
                </c:pt>
                <c:pt idx="62">
                  <c:v>1123.5555419921875</c:v>
                </c:pt>
                <c:pt idx="63">
                  <c:v>1137</c:v>
                </c:pt>
                <c:pt idx="64">
                  <c:v>1150.4444580078125</c:v>
                </c:pt>
                <c:pt idx="65">
                  <c:v>1163.888916015625</c:v>
                </c:pt>
                <c:pt idx="66">
                  <c:v>1177.3333740234375</c:v>
                </c:pt>
                <c:pt idx="67">
                  <c:v>1190.77783203125</c:v>
                </c:pt>
                <c:pt idx="68">
                  <c:v>1204.22216796875</c:v>
                </c:pt>
                <c:pt idx="69">
                  <c:v>1217.6666259765625</c:v>
                </c:pt>
                <c:pt idx="70">
                  <c:v>1231.111083984375</c:v>
                </c:pt>
                <c:pt idx="71">
                  <c:v>1244.5555419921875</c:v>
                </c:pt>
                <c:pt idx="72">
                  <c:v>1258</c:v>
                </c:pt>
                <c:pt idx="73">
                  <c:v>1271.4444580078125</c:v>
                </c:pt>
                <c:pt idx="74">
                  <c:v>1284.888916015625</c:v>
                </c:pt>
                <c:pt idx="75">
                  <c:v>1298.3333740234375</c:v>
                </c:pt>
                <c:pt idx="76">
                  <c:v>1311.77783203125</c:v>
                </c:pt>
                <c:pt idx="77">
                  <c:v>1325.22216796875</c:v>
                </c:pt>
                <c:pt idx="78">
                  <c:v>1338.6666259765625</c:v>
                </c:pt>
                <c:pt idx="79">
                  <c:v>1352.111083984375</c:v>
                </c:pt>
                <c:pt idx="80">
                  <c:v>1365.5555419921875</c:v>
                </c:pt>
                <c:pt idx="81">
                  <c:v>1379</c:v>
                </c:pt>
                <c:pt idx="82">
                  <c:v>1392.4444580078125</c:v>
                </c:pt>
                <c:pt idx="83">
                  <c:v>1405.888916015625</c:v>
                </c:pt>
                <c:pt idx="84">
                  <c:v>1419.3333740234375</c:v>
                </c:pt>
                <c:pt idx="85">
                  <c:v>1432.77783203125</c:v>
                </c:pt>
                <c:pt idx="86">
                  <c:v>1446.22216796875</c:v>
                </c:pt>
                <c:pt idx="87">
                  <c:v>1459.6666259765625</c:v>
                </c:pt>
                <c:pt idx="88">
                  <c:v>1473.111083984375</c:v>
                </c:pt>
                <c:pt idx="89">
                  <c:v>1486.5555419921875</c:v>
                </c:pt>
                <c:pt idx="90">
                  <c:v>1500</c:v>
                </c:pt>
              </c:numCache>
            </c:numRef>
          </c:xVal>
          <c:yVal>
            <c:numRef>
              <c:f>Graph!$C$13:$CO$13</c:f>
              <c:numCache>
                <c:formatCode>0.00E+00</c:formatCode>
                <c:ptCount val="91"/>
                <c:pt idx="0">
                  <c:v>-182.83030700683594</c:v>
                </c:pt>
                <c:pt idx="1">
                  <c:v>-185.40769958496094</c:v>
                </c:pt>
                <c:pt idx="2">
                  <c:v>-178.76219177246094</c:v>
                </c:pt>
                <c:pt idx="3">
                  <c:v>-172.11666870117188</c:v>
                </c:pt>
                <c:pt idx="4">
                  <c:v>-166.632568359375</c:v>
                </c:pt>
                <c:pt idx="5">
                  <c:v>-161.25880432128906</c:v>
                </c:pt>
                <c:pt idx="6">
                  <c:v>-156.29252624511719</c:v>
                </c:pt>
                <c:pt idx="7">
                  <c:v>-151.86872863769531</c:v>
                </c:pt>
                <c:pt idx="8">
                  <c:v>-147.4449462890625</c:v>
                </c:pt>
                <c:pt idx="9">
                  <c:v>-143.697998046875</c:v>
                </c:pt>
                <c:pt idx="10">
                  <c:v>-139.99070739746094</c:v>
                </c:pt>
                <c:pt idx="11">
                  <c:v>-136.55026245117188</c:v>
                </c:pt>
                <c:pt idx="12">
                  <c:v>-133.422607421875</c:v>
                </c:pt>
                <c:pt idx="13">
                  <c:v>-130.29496765136719</c:v>
                </c:pt>
                <c:pt idx="14">
                  <c:v>-127.65448760986328</c:v>
                </c:pt>
                <c:pt idx="15">
                  <c:v>-125.02598571777344</c:v>
                </c:pt>
                <c:pt idx="16">
                  <c:v>-123.49345397949219</c:v>
                </c:pt>
                <c:pt idx="17">
                  <c:v>-123.09375</c:v>
                </c:pt>
                <c:pt idx="18">
                  <c:v>-122.724609375</c:v>
                </c:pt>
                <c:pt idx="19">
                  <c:v>-124.37899780273438</c:v>
                </c:pt>
                <c:pt idx="20">
                  <c:v>-126.03339385986328</c:v>
                </c:pt>
                <c:pt idx="21">
                  <c:v>-127.68564605712891</c:v>
                </c:pt>
                <c:pt idx="22">
                  <c:v>-129.33601379394531</c:v>
                </c:pt>
                <c:pt idx="23">
                  <c:v>-130.98452758789063</c:v>
                </c:pt>
                <c:pt idx="24">
                  <c:v>-132.59463500976563</c:v>
                </c:pt>
                <c:pt idx="25">
                  <c:v>-134.20474243164063</c:v>
                </c:pt>
                <c:pt idx="26">
                  <c:v>-135.80128479003906</c:v>
                </c:pt>
                <c:pt idx="27">
                  <c:v>-137.38725280761719</c:v>
                </c:pt>
                <c:pt idx="28">
                  <c:v>-138.97132873535156</c:v>
                </c:pt>
                <c:pt idx="29">
                  <c:v>-140.53314208984375</c:v>
                </c:pt>
                <c:pt idx="30">
                  <c:v>-142.09494018554688</c:v>
                </c:pt>
                <c:pt idx="31">
                  <c:v>-143.593505859375</c:v>
                </c:pt>
                <c:pt idx="32">
                  <c:v>-145.04873657226563</c:v>
                </c:pt>
                <c:pt idx="33">
                  <c:v>-146.50395202636719</c:v>
                </c:pt>
                <c:pt idx="34">
                  <c:v>-147.95916748046875</c:v>
                </c:pt>
                <c:pt idx="35">
                  <c:v>-149.41439819335938</c:v>
                </c:pt>
                <c:pt idx="36">
                  <c:v>-150.86961364746094</c:v>
                </c:pt>
                <c:pt idx="37">
                  <c:v>-152.32484436035156</c:v>
                </c:pt>
                <c:pt idx="38">
                  <c:v>-153.78007507324219</c:v>
                </c:pt>
                <c:pt idx="39">
                  <c:v>-155.23529052734375</c:v>
                </c:pt>
                <c:pt idx="40">
                  <c:v>-156.69050598144531</c:v>
                </c:pt>
                <c:pt idx="41">
                  <c:v>-158.02743530273438</c:v>
                </c:pt>
                <c:pt idx="42">
                  <c:v>-159.30441284179688</c:v>
                </c:pt>
                <c:pt idx="43">
                  <c:v>-160.58137512207031</c:v>
                </c:pt>
                <c:pt idx="44">
                  <c:v>-161.85835266113281</c:v>
                </c:pt>
                <c:pt idx="45">
                  <c:v>-163.13533020019531</c:v>
                </c:pt>
                <c:pt idx="46">
                  <c:v>-164.41229248046875</c:v>
                </c:pt>
                <c:pt idx="47">
                  <c:v>-165.68927001953125</c:v>
                </c:pt>
                <c:pt idx="48">
                  <c:v>-166.96623229980469</c:v>
                </c:pt>
                <c:pt idx="49">
                  <c:v>-168.24320983886719</c:v>
                </c:pt>
                <c:pt idx="50">
                  <c:v>-169.52018737792969</c:v>
                </c:pt>
                <c:pt idx="51">
                  <c:v>-170.65185546875</c:v>
                </c:pt>
                <c:pt idx="52">
                  <c:v>-171.7308349609375</c:v>
                </c:pt>
                <c:pt idx="53">
                  <c:v>-172.80982971191406</c:v>
                </c:pt>
                <c:pt idx="54">
                  <c:v>-173.88880920410156</c:v>
                </c:pt>
                <c:pt idx="55">
                  <c:v>-174.96780395507813</c:v>
                </c:pt>
                <c:pt idx="56">
                  <c:v>-176.04679870605469</c:v>
                </c:pt>
                <c:pt idx="57">
                  <c:v>-177.12577819824219</c:v>
                </c:pt>
                <c:pt idx="58">
                  <c:v>-178.20477294921875</c:v>
                </c:pt>
                <c:pt idx="59">
                  <c:v>-179.28375244140625</c:v>
                </c:pt>
                <c:pt idx="60">
                  <c:v>-180.36273193359375</c:v>
                </c:pt>
                <c:pt idx="61">
                  <c:v>-181.31471252441406</c:v>
                </c:pt>
                <c:pt idx="62">
                  <c:v>-182.24000549316406</c:v>
                </c:pt>
                <c:pt idx="63">
                  <c:v>-183.15788269042969</c:v>
                </c:pt>
                <c:pt idx="64">
                  <c:v>-184.05825805664063</c:v>
                </c:pt>
                <c:pt idx="65">
                  <c:v>-184.95863342285156</c:v>
                </c:pt>
                <c:pt idx="66">
                  <c:v>-185.78334045410156</c:v>
                </c:pt>
                <c:pt idx="67">
                  <c:v>-186.59394836425781</c:v>
                </c:pt>
                <c:pt idx="68">
                  <c:v>-187.39949035644531</c:v>
                </c:pt>
                <c:pt idx="69">
                  <c:v>-188.19393920898438</c:v>
                </c:pt>
                <c:pt idx="70">
                  <c:v>-188.98838806152344</c:v>
                </c:pt>
                <c:pt idx="71">
                  <c:v>-189.64823913574219</c:v>
                </c:pt>
                <c:pt idx="72">
                  <c:v>-190.28610229492188</c:v>
                </c:pt>
                <c:pt idx="73">
                  <c:v>-190.9239501953125</c:v>
                </c:pt>
                <c:pt idx="74">
                  <c:v>-191.56179809570313</c:v>
                </c:pt>
                <c:pt idx="75">
                  <c:v>-192.19966125488281</c:v>
                </c:pt>
                <c:pt idx="76">
                  <c:v>-192.83750915527344</c:v>
                </c:pt>
                <c:pt idx="77">
                  <c:v>-193.47535705566406</c:v>
                </c:pt>
                <c:pt idx="78">
                  <c:v>-194.11320495605469</c:v>
                </c:pt>
                <c:pt idx="79">
                  <c:v>-194.75106811523438</c:v>
                </c:pt>
                <c:pt idx="80">
                  <c:v>-195.388916015625</c:v>
                </c:pt>
                <c:pt idx="81">
                  <c:v>-195.793212890625</c:v>
                </c:pt>
                <c:pt idx="82">
                  <c:v>-196.18952941894531</c:v>
                </c:pt>
                <c:pt idx="83">
                  <c:v>-196.58583068847656</c:v>
                </c:pt>
                <c:pt idx="84">
                  <c:v>-196.98214721679688</c:v>
                </c:pt>
                <c:pt idx="85">
                  <c:v>-197.37844848632813</c:v>
                </c:pt>
                <c:pt idx="86">
                  <c:v>-197.77476501464844</c:v>
                </c:pt>
                <c:pt idx="87">
                  <c:v>-198.17106628417969</c:v>
                </c:pt>
                <c:pt idx="88">
                  <c:v>-198.5673828125</c:v>
                </c:pt>
                <c:pt idx="89">
                  <c:v>-198.96368408203125</c:v>
                </c:pt>
                <c:pt idx="90">
                  <c:v>-199.36000061035156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2C4E-4CC6-ADBA-CD96C54DA5FD}"/>
            </c:ext>
          </c:extLst>
        </c:ser>
        <c:ser>
          <c:idx val="6"/>
          <c:order val="12"/>
          <c:tx>
            <c:v>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E570-4861-B749-D63674831AF4}"/>
              </c:ext>
            </c:extLst>
          </c:dPt>
          <c:xVal>
            <c:numRef>
              <c:f>Graph!$A$1:$A$2</c:f>
              <c:numCache>
                <c:formatCode>General</c:formatCode>
                <c:ptCount val="2"/>
                <c:pt idx="0">
                  <c:v>460</c:v>
                </c:pt>
                <c:pt idx="1">
                  <c:v>460</c:v>
                </c:pt>
              </c:numCache>
            </c:numRef>
          </c:xVal>
          <c:yVal>
            <c:numRef>
              <c:f>Graph!$B$1:$B$2</c:f>
              <c:numCache>
                <c:formatCode>General</c:formatCode>
                <c:ptCount val="2"/>
                <c:pt idx="0">
                  <c:v>-100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70-4861-B749-D63674831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460288"/>
        <c:axId val="7854632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Graph!$B$4</c15:sqref>
                        </c15:formulaRef>
                      </c:ext>
                    </c:extLst>
                    <c:strCache>
                      <c:ptCount val="1"/>
                      <c:pt idx="0">
                        <c:v>*Ge[l]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Graph!$C$3:$CO$3</c15:sqref>
                        </c15:formulaRef>
                      </c:ext>
                    </c:extLst>
                    <c:numCache>
                      <c:formatCode>0.0</c:formatCode>
                      <c:ptCount val="91"/>
                      <c:pt idx="0">
                        <c:v>290</c:v>
                      </c:pt>
                      <c:pt idx="1">
                        <c:v>303.4444580078125</c:v>
                      </c:pt>
                      <c:pt idx="2">
                        <c:v>316.88888549804688</c:v>
                      </c:pt>
                      <c:pt idx="3">
                        <c:v>330.33334350585938</c:v>
                      </c:pt>
                      <c:pt idx="4">
                        <c:v>343.77777099609375</c:v>
                      </c:pt>
                      <c:pt idx="5">
                        <c:v>357.22222900390625</c:v>
                      </c:pt>
                      <c:pt idx="6">
                        <c:v>370.66665649414063</c:v>
                      </c:pt>
                      <c:pt idx="7">
                        <c:v>384.11111450195313</c:v>
                      </c:pt>
                      <c:pt idx="8">
                        <c:v>397.5555419921875</c:v>
                      </c:pt>
                      <c:pt idx="9">
                        <c:v>411</c:v>
                      </c:pt>
                      <c:pt idx="10">
                        <c:v>424.4444580078125</c:v>
                      </c:pt>
                      <c:pt idx="11">
                        <c:v>437.88888549804688</c:v>
                      </c:pt>
                      <c:pt idx="12">
                        <c:v>451.33334350585938</c:v>
                      </c:pt>
                      <c:pt idx="13">
                        <c:v>464.77777099609375</c:v>
                      </c:pt>
                      <c:pt idx="14">
                        <c:v>478.22222900390625</c:v>
                      </c:pt>
                      <c:pt idx="15">
                        <c:v>491.66665649414063</c:v>
                      </c:pt>
                      <c:pt idx="16">
                        <c:v>505.11111450195313</c:v>
                      </c:pt>
                      <c:pt idx="17">
                        <c:v>518.5555419921875</c:v>
                      </c:pt>
                      <c:pt idx="18">
                        <c:v>532</c:v>
                      </c:pt>
                      <c:pt idx="19">
                        <c:v>545.4444580078125</c:v>
                      </c:pt>
                      <c:pt idx="20">
                        <c:v>558.888916015625</c:v>
                      </c:pt>
                      <c:pt idx="21">
                        <c:v>572.33331298828125</c:v>
                      </c:pt>
                      <c:pt idx="22">
                        <c:v>585.77777099609375</c:v>
                      </c:pt>
                      <c:pt idx="23">
                        <c:v>599.22222900390625</c:v>
                      </c:pt>
                      <c:pt idx="24">
                        <c:v>612.66668701171875</c:v>
                      </c:pt>
                      <c:pt idx="25">
                        <c:v>626.111083984375</c:v>
                      </c:pt>
                      <c:pt idx="26">
                        <c:v>639.5555419921875</c:v>
                      </c:pt>
                      <c:pt idx="27">
                        <c:v>653</c:v>
                      </c:pt>
                      <c:pt idx="28">
                        <c:v>666.4444580078125</c:v>
                      </c:pt>
                      <c:pt idx="29">
                        <c:v>679.888916015625</c:v>
                      </c:pt>
                      <c:pt idx="30">
                        <c:v>693.33331298828125</c:v>
                      </c:pt>
                      <c:pt idx="31">
                        <c:v>706.77777099609375</c:v>
                      </c:pt>
                      <c:pt idx="32">
                        <c:v>720.22222900390625</c:v>
                      </c:pt>
                      <c:pt idx="33">
                        <c:v>733.66668701171875</c:v>
                      </c:pt>
                      <c:pt idx="34">
                        <c:v>747.111083984375</c:v>
                      </c:pt>
                      <c:pt idx="35">
                        <c:v>760.5555419921875</c:v>
                      </c:pt>
                      <c:pt idx="36">
                        <c:v>774</c:v>
                      </c:pt>
                      <c:pt idx="37">
                        <c:v>787.4444580078125</c:v>
                      </c:pt>
                      <c:pt idx="38">
                        <c:v>800.888916015625</c:v>
                      </c:pt>
                      <c:pt idx="39">
                        <c:v>814.33331298828125</c:v>
                      </c:pt>
                      <c:pt idx="40">
                        <c:v>827.77777099609375</c:v>
                      </c:pt>
                      <c:pt idx="41">
                        <c:v>841.22222900390625</c:v>
                      </c:pt>
                      <c:pt idx="42">
                        <c:v>854.66668701171875</c:v>
                      </c:pt>
                      <c:pt idx="43">
                        <c:v>868.111083984375</c:v>
                      </c:pt>
                      <c:pt idx="44">
                        <c:v>881.5555419921875</c:v>
                      </c:pt>
                      <c:pt idx="45">
                        <c:v>895</c:v>
                      </c:pt>
                      <c:pt idx="46">
                        <c:v>908.4444580078125</c:v>
                      </c:pt>
                      <c:pt idx="47">
                        <c:v>921.888916015625</c:v>
                      </c:pt>
                      <c:pt idx="48">
                        <c:v>935.33331298828125</c:v>
                      </c:pt>
                      <c:pt idx="49">
                        <c:v>948.77777099609375</c:v>
                      </c:pt>
                      <c:pt idx="50">
                        <c:v>962.22222900390625</c:v>
                      </c:pt>
                      <c:pt idx="51">
                        <c:v>975.66668701171875</c:v>
                      </c:pt>
                      <c:pt idx="52">
                        <c:v>989.111083984375</c:v>
                      </c:pt>
                      <c:pt idx="53">
                        <c:v>1002.5555419921875</c:v>
                      </c:pt>
                      <c:pt idx="54">
                        <c:v>1016</c:v>
                      </c:pt>
                      <c:pt idx="55">
                        <c:v>1029.4444580078125</c:v>
                      </c:pt>
                      <c:pt idx="56">
                        <c:v>1042.888916015625</c:v>
                      </c:pt>
                      <c:pt idx="57">
                        <c:v>1056.3333740234375</c:v>
                      </c:pt>
                      <c:pt idx="58">
                        <c:v>1069.77783203125</c:v>
                      </c:pt>
                      <c:pt idx="59">
                        <c:v>1083.22216796875</c:v>
                      </c:pt>
                      <c:pt idx="60">
                        <c:v>1096.6666259765625</c:v>
                      </c:pt>
                      <c:pt idx="61">
                        <c:v>1110.111083984375</c:v>
                      </c:pt>
                      <c:pt idx="62">
                        <c:v>1123.5555419921875</c:v>
                      </c:pt>
                      <c:pt idx="63">
                        <c:v>1137</c:v>
                      </c:pt>
                      <c:pt idx="64">
                        <c:v>1150.4444580078125</c:v>
                      </c:pt>
                      <c:pt idx="65">
                        <c:v>1163.888916015625</c:v>
                      </c:pt>
                      <c:pt idx="66">
                        <c:v>1177.3333740234375</c:v>
                      </c:pt>
                      <c:pt idx="67">
                        <c:v>1190.77783203125</c:v>
                      </c:pt>
                      <c:pt idx="68">
                        <c:v>1204.22216796875</c:v>
                      </c:pt>
                      <c:pt idx="69">
                        <c:v>1217.6666259765625</c:v>
                      </c:pt>
                      <c:pt idx="70">
                        <c:v>1231.111083984375</c:v>
                      </c:pt>
                      <c:pt idx="71">
                        <c:v>1244.5555419921875</c:v>
                      </c:pt>
                      <c:pt idx="72">
                        <c:v>1258</c:v>
                      </c:pt>
                      <c:pt idx="73">
                        <c:v>1271.4444580078125</c:v>
                      </c:pt>
                      <c:pt idx="74">
                        <c:v>1284.888916015625</c:v>
                      </c:pt>
                      <c:pt idx="75">
                        <c:v>1298.3333740234375</c:v>
                      </c:pt>
                      <c:pt idx="76">
                        <c:v>1311.77783203125</c:v>
                      </c:pt>
                      <c:pt idx="77">
                        <c:v>1325.22216796875</c:v>
                      </c:pt>
                      <c:pt idx="78">
                        <c:v>1338.6666259765625</c:v>
                      </c:pt>
                      <c:pt idx="79">
                        <c:v>1352.111083984375</c:v>
                      </c:pt>
                      <c:pt idx="80">
                        <c:v>1365.5555419921875</c:v>
                      </c:pt>
                      <c:pt idx="81">
                        <c:v>1379</c:v>
                      </c:pt>
                      <c:pt idx="82">
                        <c:v>1392.4444580078125</c:v>
                      </c:pt>
                      <c:pt idx="83">
                        <c:v>1405.888916015625</c:v>
                      </c:pt>
                      <c:pt idx="84">
                        <c:v>1419.3333740234375</c:v>
                      </c:pt>
                      <c:pt idx="85">
                        <c:v>1432.77783203125</c:v>
                      </c:pt>
                      <c:pt idx="86">
                        <c:v>1446.22216796875</c:v>
                      </c:pt>
                      <c:pt idx="87">
                        <c:v>1459.6666259765625</c:v>
                      </c:pt>
                      <c:pt idx="88">
                        <c:v>1473.111083984375</c:v>
                      </c:pt>
                      <c:pt idx="89">
                        <c:v>1486.5555419921875</c:v>
                      </c:pt>
                      <c:pt idx="90">
                        <c:v>1500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Graph!$C$4:$CO$4</c15:sqref>
                        </c15:formulaRef>
                      </c:ext>
                    </c:extLst>
                    <c:numCache>
                      <c:formatCode>0.00E+00</c:formatCode>
                      <c:ptCount val="91"/>
                      <c:pt idx="0">
                        <c:v>-14.927900314331055</c:v>
                      </c:pt>
                      <c:pt idx="1">
                        <c:v>-15.194084167480469</c:v>
                      </c:pt>
                      <c:pt idx="2">
                        <c:v>-14.794384956359863</c:v>
                      </c:pt>
                      <c:pt idx="3">
                        <c:v>-14.394683837890625</c:v>
                      </c:pt>
                      <c:pt idx="4">
                        <c:v>-13.602747917175293</c:v>
                      </c:pt>
                      <c:pt idx="5">
                        <c:v>-12.773538589477539</c:v>
                      </c:pt>
                      <c:pt idx="6">
                        <c:v>-11.904621124267578</c:v>
                      </c:pt>
                      <c:pt idx="7">
                        <c:v>-10.982830047607422</c:v>
                      </c:pt>
                      <c:pt idx="8">
                        <c:v>-10.061041831970215</c:v>
                      </c:pt>
                      <c:pt idx="9">
                        <c:v>-9.2537031173706055</c:v>
                      </c:pt>
                      <c:pt idx="10">
                        <c:v>-8.4530744552612305</c:v>
                      </c:pt>
                      <c:pt idx="11">
                        <c:v>-7.6984000205993652</c:v>
                      </c:pt>
                      <c:pt idx="12">
                        <c:v>-6.9975976943969727</c:v>
                      </c:pt>
                      <c:pt idx="13">
                        <c:v>-6.2967967987060547</c:v>
                      </c:pt>
                      <c:pt idx="14">
                        <c:v>-5.6733918190002441</c:v>
                      </c:pt>
                      <c:pt idx="15">
                        <c:v>-5.0518889427185059</c:v>
                      </c:pt>
                      <c:pt idx="16">
                        <c:v>-4.6178736686706543</c:v>
                      </c:pt>
                      <c:pt idx="17">
                        <c:v>-4.3776497840881348</c:v>
                      </c:pt>
                      <c:pt idx="18">
                        <c:v>-4.1414909362792969</c:v>
                      </c:pt>
                      <c:pt idx="19">
                        <c:v>-4.1744980812072754</c:v>
                      </c:pt>
                      <c:pt idx="20">
                        <c:v>-4.2075057029724121</c:v>
                      </c:pt>
                      <c:pt idx="21">
                        <c:v>-4.2406196594238281</c:v>
                      </c:pt>
                      <c:pt idx="22">
                        <c:v>-4.2738285064697266</c:v>
                      </c:pt>
                      <c:pt idx="23">
                        <c:v>-4.3070368766784668</c:v>
                      </c:pt>
                      <c:pt idx="24">
                        <c:v>-4.3402457237243652</c:v>
                      </c:pt>
                      <c:pt idx="25">
                        <c:v>-4.3734540939331055</c:v>
                      </c:pt>
                      <c:pt idx="26">
                        <c:v>-4.4066624641418457</c:v>
                      </c:pt>
                      <c:pt idx="27">
                        <c:v>-4.4398713111877441</c:v>
                      </c:pt>
                      <c:pt idx="28">
                        <c:v>-4.4730796813964844</c:v>
                      </c:pt>
                      <c:pt idx="29">
                        <c:v>-4.5062885284423828</c:v>
                      </c:pt>
                      <c:pt idx="30">
                        <c:v>-4.539496898651123</c:v>
                      </c:pt>
                      <c:pt idx="31">
                        <c:v>-4.5721225738525391</c:v>
                      </c:pt>
                      <c:pt idx="32">
                        <c:v>-4.6043491363525391</c:v>
                      </c:pt>
                      <c:pt idx="33">
                        <c:v>-4.6365756988525391</c:v>
                      </c:pt>
                      <c:pt idx="34">
                        <c:v>-4.6688017845153809</c:v>
                      </c:pt>
                      <c:pt idx="35">
                        <c:v>-4.7010283470153809</c:v>
                      </c:pt>
                      <c:pt idx="36">
                        <c:v>-4.7332549095153809</c:v>
                      </c:pt>
                      <c:pt idx="37">
                        <c:v>-4.7654809951782227</c:v>
                      </c:pt>
                      <c:pt idx="38">
                        <c:v>-4.7977075576782227</c:v>
                      </c:pt>
                      <c:pt idx="39">
                        <c:v>-4.8299341201782227</c:v>
                      </c:pt>
                      <c:pt idx="40">
                        <c:v>-4.8621602058410645</c:v>
                      </c:pt>
                      <c:pt idx="41">
                        <c:v>-4.893183708190918</c:v>
                      </c:pt>
                      <c:pt idx="42">
                        <c:v>-4.9235973358154297</c:v>
                      </c:pt>
                      <c:pt idx="43">
                        <c:v>-4.9540109634399414</c:v>
                      </c:pt>
                      <c:pt idx="44">
                        <c:v>-4.9844245910644531</c:v>
                      </c:pt>
                      <c:pt idx="45">
                        <c:v>-5.0148382186889648</c:v>
                      </c:pt>
                      <c:pt idx="46">
                        <c:v>-5.0452518463134766</c:v>
                      </c:pt>
                      <c:pt idx="47">
                        <c:v>-5.0756659507751465</c:v>
                      </c:pt>
                      <c:pt idx="48">
                        <c:v>-5.1060791015625</c:v>
                      </c:pt>
                      <c:pt idx="49">
                        <c:v>-5.1364932060241699</c:v>
                      </c:pt>
                      <c:pt idx="50">
                        <c:v>-5.1669068336486816</c:v>
                      </c:pt>
                      <c:pt idx="51">
                        <c:v>-5.1962695121765137</c:v>
                      </c:pt>
                      <c:pt idx="52">
                        <c:v>-5.2252516746520996</c:v>
                      </c:pt>
                      <c:pt idx="53">
                        <c:v>-5.2540488243103027</c:v>
                      </c:pt>
                      <c:pt idx="54">
                        <c:v>-5.282289981842041</c:v>
                      </c:pt>
                      <c:pt idx="55">
                        <c:v>-5.3105311393737793</c:v>
                      </c:pt>
                      <c:pt idx="56">
                        <c:v>-5.3392758369445801</c:v>
                      </c:pt>
                      <c:pt idx="57">
                        <c:v>-5.3682022094726563</c:v>
                      </c:pt>
                      <c:pt idx="58">
                        <c:v>-5.3968992233276367</c:v>
                      </c:pt>
                      <c:pt idx="59">
                        <c:v>-5.4250102043151855</c:v>
                      </c:pt>
                      <c:pt idx="60">
                        <c:v>-5.4531211853027344</c:v>
                      </c:pt>
                      <c:pt idx="61">
                        <c:v>-5.4852805137634277</c:v>
                      </c:pt>
                      <c:pt idx="62">
                        <c:v>-5.5182895660400391</c:v>
                      </c:pt>
                      <c:pt idx="63">
                        <c:v>-5.5512986183166504</c:v>
                      </c:pt>
                      <c:pt idx="64">
                        <c:v>-5.5843076705932617</c:v>
                      </c:pt>
                      <c:pt idx="65">
                        <c:v>-5.6173171997070313</c:v>
                      </c:pt>
                      <c:pt idx="66">
                        <c:v>-5.6503262519836426</c:v>
                      </c:pt>
                      <c:pt idx="67">
                        <c:v>-5.6833353042602539</c:v>
                      </c:pt>
                      <c:pt idx="68">
                        <c:v>-5.7163443565368652</c:v>
                      </c:pt>
                      <c:pt idx="69">
                        <c:v>-5.7493534088134766</c:v>
                      </c:pt>
                      <c:pt idx="70">
                        <c:v>-5.7823624610900879</c:v>
                      </c:pt>
                      <c:pt idx="71">
                        <c:v>-5.8392171859741211</c:v>
                      </c:pt>
                      <c:pt idx="72">
                        <c:v>-5.8999700546264648</c:v>
                      </c:pt>
                      <c:pt idx="73">
                        <c:v>-5.9607229232788086</c:v>
                      </c:pt>
                      <c:pt idx="74">
                        <c:v>-6.0214757919311523</c:v>
                      </c:pt>
                      <c:pt idx="75">
                        <c:v>-6.0822281837463379</c:v>
                      </c:pt>
                      <c:pt idx="76">
                        <c:v>-6.1429810523986816</c:v>
                      </c:pt>
                      <c:pt idx="77">
                        <c:v>-6.2037334442138672</c:v>
                      </c:pt>
                      <c:pt idx="78">
                        <c:v>-6.2644863128662109</c:v>
                      </c:pt>
                      <c:pt idx="79">
                        <c:v>-6.3252387046813965</c:v>
                      </c:pt>
                      <c:pt idx="80">
                        <c:v>-6.3859915733337402</c:v>
                      </c:pt>
                      <c:pt idx="81">
                        <c:v>-6.4403824806213379</c:v>
                      </c:pt>
                      <c:pt idx="82">
                        <c:v>-6.4945554733276367</c:v>
                      </c:pt>
                      <c:pt idx="83">
                        <c:v>-6.548734188079834</c:v>
                      </c:pt>
                      <c:pt idx="84">
                        <c:v>-6.6029195785522461</c:v>
                      </c:pt>
                      <c:pt idx="85">
                        <c:v>-6.6571044921875</c:v>
                      </c:pt>
                      <c:pt idx="86">
                        <c:v>-6.7081665992736816</c:v>
                      </c:pt>
                      <c:pt idx="87">
                        <c:v>-6.7591762542724609</c:v>
                      </c:pt>
                      <c:pt idx="88">
                        <c:v>-6.8099627494812012</c:v>
                      </c:pt>
                      <c:pt idx="89">
                        <c:v>-6.8604812622070313</c:v>
                      </c:pt>
                      <c:pt idx="90">
                        <c:v>-6.9109997749328613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2C4E-4CC6-ADBA-CD96C54DA5F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Graph!$B$5</c15:sqref>
                        </c15:formulaRef>
                      </c:ext>
                    </c:extLst>
                    <c:strCache>
                      <c:ptCount val="1"/>
                      <c:pt idx="0">
                        <c:v>*Ge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Graph!$C$3:$CO$3</c15:sqref>
                        </c15:formulaRef>
                      </c:ext>
                    </c:extLst>
                    <c:numCache>
                      <c:formatCode>0.0</c:formatCode>
                      <c:ptCount val="91"/>
                      <c:pt idx="0">
                        <c:v>290</c:v>
                      </c:pt>
                      <c:pt idx="1">
                        <c:v>303.4444580078125</c:v>
                      </c:pt>
                      <c:pt idx="2">
                        <c:v>316.88888549804688</c:v>
                      </c:pt>
                      <c:pt idx="3">
                        <c:v>330.33334350585938</c:v>
                      </c:pt>
                      <c:pt idx="4">
                        <c:v>343.77777099609375</c:v>
                      </c:pt>
                      <c:pt idx="5">
                        <c:v>357.22222900390625</c:v>
                      </c:pt>
                      <c:pt idx="6">
                        <c:v>370.66665649414063</c:v>
                      </c:pt>
                      <c:pt idx="7">
                        <c:v>384.11111450195313</c:v>
                      </c:pt>
                      <c:pt idx="8">
                        <c:v>397.5555419921875</c:v>
                      </c:pt>
                      <c:pt idx="9">
                        <c:v>411</c:v>
                      </c:pt>
                      <c:pt idx="10">
                        <c:v>424.4444580078125</c:v>
                      </c:pt>
                      <c:pt idx="11">
                        <c:v>437.88888549804688</c:v>
                      </c:pt>
                      <c:pt idx="12">
                        <c:v>451.33334350585938</c:v>
                      </c:pt>
                      <c:pt idx="13">
                        <c:v>464.77777099609375</c:v>
                      </c:pt>
                      <c:pt idx="14">
                        <c:v>478.22222900390625</c:v>
                      </c:pt>
                      <c:pt idx="15">
                        <c:v>491.66665649414063</c:v>
                      </c:pt>
                      <c:pt idx="16">
                        <c:v>505.11111450195313</c:v>
                      </c:pt>
                      <c:pt idx="17">
                        <c:v>518.5555419921875</c:v>
                      </c:pt>
                      <c:pt idx="18">
                        <c:v>532</c:v>
                      </c:pt>
                      <c:pt idx="19">
                        <c:v>545.4444580078125</c:v>
                      </c:pt>
                      <c:pt idx="20">
                        <c:v>558.888916015625</c:v>
                      </c:pt>
                      <c:pt idx="21">
                        <c:v>572.33331298828125</c:v>
                      </c:pt>
                      <c:pt idx="22">
                        <c:v>585.77777099609375</c:v>
                      </c:pt>
                      <c:pt idx="23">
                        <c:v>599.22222900390625</c:v>
                      </c:pt>
                      <c:pt idx="24">
                        <c:v>612.66668701171875</c:v>
                      </c:pt>
                      <c:pt idx="25">
                        <c:v>626.111083984375</c:v>
                      </c:pt>
                      <c:pt idx="26">
                        <c:v>639.5555419921875</c:v>
                      </c:pt>
                      <c:pt idx="27">
                        <c:v>653</c:v>
                      </c:pt>
                      <c:pt idx="28">
                        <c:v>666.4444580078125</c:v>
                      </c:pt>
                      <c:pt idx="29">
                        <c:v>679.888916015625</c:v>
                      </c:pt>
                      <c:pt idx="30">
                        <c:v>693.33331298828125</c:v>
                      </c:pt>
                      <c:pt idx="31">
                        <c:v>706.77777099609375</c:v>
                      </c:pt>
                      <c:pt idx="32">
                        <c:v>720.22222900390625</c:v>
                      </c:pt>
                      <c:pt idx="33">
                        <c:v>733.66668701171875</c:v>
                      </c:pt>
                      <c:pt idx="34">
                        <c:v>747.111083984375</c:v>
                      </c:pt>
                      <c:pt idx="35">
                        <c:v>760.5555419921875</c:v>
                      </c:pt>
                      <c:pt idx="36">
                        <c:v>774</c:v>
                      </c:pt>
                      <c:pt idx="37">
                        <c:v>787.4444580078125</c:v>
                      </c:pt>
                      <c:pt idx="38">
                        <c:v>800.888916015625</c:v>
                      </c:pt>
                      <c:pt idx="39">
                        <c:v>814.33331298828125</c:v>
                      </c:pt>
                      <c:pt idx="40">
                        <c:v>827.77777099609375</c:v>
                      </c:pt>
                      <c:pt idx="41">
                        <c:v>841.22222900390625</c:v>
                      </c:pt>
                      <c:pt idx="42">
                        <c:v>854.66668701171875</c:v>
                      </c:pt>
                      <c:pt idx="43">
                        <c:v>868.111083984375</c:v>
                      </c:pt>
                      <c:pt idx="44">
                        <c:v>881.5555419921875</c:v>
                      </c:pt>
                      <c:pt idx="45">
                        <c:v>895</c:v>
                      </c:pt>
                      <c:pt idx="46">
                        <c:v>908.4444580078125</c:v>
                      </c:pt>
                      <c:pt idx="47">
                        <c:v>921.888916015625</c:v>
                      </c:pt>
                      <c:pt idx="48">
                        <c:v>935.33331298828125</c:v>
                      </c:pt>
                      <c:pt idx="49">
                        <c:v>948.77777099609375</c:v>
                      </c:pt>
                      <c:pt idx="50">
                        <c:v>962.22222900390625</c:v>
                      </c:pt>
                      <c:pt idx="51">
                        <c:v>975.66668701171875</c:v>
                      </c:pt>
                      <c:pt idx="52">
                        <c:v>989.111083984375</c:v>
                      </c:pt>
                      <c:pt idx="53">
                        <c:v>1002.5555419921875</c:v>
                      </c:pt>
                      <c:pt idx="54">
                        <c:v>1016</c:v>
                      </c:pt>
                      <c:pt idx="55">
                        <c:v>1029.4444580078125</c:v>
                      </c:pt>
                      <c:pt idx="56">
                        <c:v>1042.888916015625</c:v>
                      </c:pt>
                      <c:pt idx="57">
                        <c:v>1056.3333740234375</c:v>
                      </c:pt>
                      <c:pt idx="58">
                        <c:v>1069.77783203125</c:v>
                      </c:pt>
                      <c:pt idx="59">
                        <c:v>1083.22216796875</c:v>
                      </c:pt>
                      <c:pt idx="60">
                        <c:v>1096.6666259765625</c:v>
                      </c:pt>
                      <c:pt idx="61">
                        <c:v>1110.111083984375</c:v>
                      </c:pt>
                      <c:pt idx="62">
                        <c:v>1123.5555419921875</c:v>
                      </c:pt>
                      <c:pt idx="63">
                        <c:v>1137</c:v>
                      </c:pt>
                      <c:pt idx="64">
                        <c:v>1150.4444580078125</c:v>
                      </c:pt>
                      <c:pt idx="65">
                        <c:v>1163.888916015625</c:v>
                      </c:pt>
                      <c:pt idx="66">
                        <c:v>1177.3333740234375</c:v>
                      </c:pt>
                      <c:pt idx="67">
                        <c:v>1190.77783203125</c:v>
                      </c:pt>
                      <c:pt idx="68">
                        <c:v>1204.22216796875</c:v>
                      </c:pt>
                      <c:pt idx="69">
                        <c:v>1217.6666259765625</c:v>
                      </c:pt>
                      <c:pt idx="70">
                        <c:v>1231.111083984375</c:v>
                      </c:pt>
                      <c:pt idx="71">
                        <c:v>1244.5555419921875</c:v>
                      </c:pt>
                      <c:pt idx="72">
                        <c:v>1258</c:v>
                      </c:pt>
                      <c:pt idx="73">
                        <c:v>1271.4444580078125</c:v>
                      </c:pt>
                      <c:pt idx="74">
                        <c:v>1284.888916015625</c:v>
                      </c:pt>
                      <c:pt idx="75">
                        <c:v>1298.3333740234375</c:v>
                      </c:pt>
                      <c:pt idx="76">
                        <c:v>1311.77783203125</c:v>
                      </c:pt>
                      <c:pt idx="77">
                        <c:v>1325.22216796875</c:v>
                      </c:pt>
                      <c:pt idx="78">
                        <c:v>1338.6666259765625</c:v>
                      </c:pt>
                      <c:pt idx="79">
                        <c:v>1352.111083984375</c:v>
                      </c:pt>
                      <c:pt idx="80">
                        <c:v>1365.5555419921875</c:v>
                      </c:pt>
                      <c:pt idx="81">
                        <c:v>1379</c:v>
                      </c:pt>
                      <c:pt idx="82">
                        <c:v>1392.4444580078125</c:v>
                      </c:pt>
                      <c:pt idx="83">
                        <c:v>1405.888916015625</c:v>
                      </c:pt>
                      <c:pt idx="84">
                        <c:v>1419.3333740234375</c:v>
                      </c:pt>
                      <c:pt idx="85">
                        <c:v>1432.77783203125</c:v>
                      </c:pt>
                      <c:pt idx="86">
                        <c:v>1446.22216796875</c:v>
                      </c:pt>
                      <c:pt idx="87">
                        <c:v>1459.6666259765625</c:v>
                      </c:pt>
                      <c:pt idx="88">
                        <c:v>1473.111083984375</c:v>
                      </c:pt>
                      <c:pt idx="89">
                        <c:v>1486.5555419921875</c:v>
                      </c:pt>
                      <c:pt idx="90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Graph!$C$5:$CO$5</c15:sqref>
                        </c15:formulaRef>
                      </c:ext>
                    </c:extLst>
                    <c:numCache>
                      <c:formatCode>0.00E+00</c:formatCode>
                      <c:ptCount val="91"/>
                      <c:pt idx="0">
                        <c:v>-14.927900314331055</c:v>
                      </c:pt>
                      <c:pt idx="1">
                        <c:v>-15.194084167480469</c:v>
                      </c:pt>
                      <c:pt idx="2">
                        <c:v>-14.794384956359863</c:v>
                      </c:pt>
                      <c:pt idx="3">
                        <c:v>-14.394683837890625</c:v>
                      </c:pt>
                      <c:pt idx="4">
                        <c:v>-13.602747917175293</c:v>
                      </c:pt>
                      <c:pt idx="5">
                        <c:v>-12.773538589477539</c:v>
                      </c:pt>
                      <c:pt idx="6">
                        <c:v>-11.904621124267578</c:v>
                      </c:pt>
                      <c:pt idx="7">
                        <c:v>-10.982830047607422</c:v>
                      </c:pt>
                      <c:pt idx="8">
                        <c:v>-10.061041831970215</c:v>
                      </c:pt>
                      <c:pt idx="9">
                        <c:v>-9.2537031173706055</c:v>
                      </c:pt>
                      <c:pt idx="10">
                        <c:v>-8.4530744552612305</c:v>
                      </c:pt>
                      <c:pt idx="11">
                        <c:v>-7.6984000205993652</c:v>
                      </c:pt>
                      <c:pt idx="12">
                        <c:v>-6.9975976943969727</c:v>
                      </c:pt>
                      <c:pt idx="13">
                        <c:v>-6.2967967987060547</c:v>
                      </c:pt>
                      <c:pt idx="14">
                        <c:v>-5.6733918190002441</c:v>
                      </c:pt>
                      <c:pt idx="15">
                        <c:v>-5.0518889427185059</c:v>
                      </c:pt>
                      <c:pt idx="16">
                        <c:v>-4.6178736686706543</c:v>
                      </c:pt>
                      <c:pt idx="17">
                        <c:v>-4.3776497840881348</c:v>
                      </c:pt>
                      <c:pt idx="18">
                        <c:v>-4.1414909362792969</c:v>
                      </c:pt>
                      <c:pt idx="19">
                        <c:v>-4.1744980812072754</c:v>
                      </c:pt>
                      <c:pt idx="20">
                        <c:v>-4.2075057029724121</c:v>
                      </c:pt>
                      <c:pt idx="21">
                        <c:v>-4.2406196594238281</c:v>
                      </c:pt>
                      <c:pt idx="22">
                        <c:v>-4.2738285064697266</c:v>
                      </c:pt>
                      <c:pt idx="23">
                        <c:v>-4.3070368766784668</c:v>
                      </c:pt>
                      <c:pt idx="24">
                        <c:v>-4.3402457237243652</c:v>
                      </c:pt>
                      <c:pt idx="25">
                        <c:v>-4.3734540939331055</c:v>
                      </c:pt>
                      <c:pt idx="26">
                        <c:v>-4.4066624641418457</c:v>
                      </c:pt>
                      <c:pt idx="27">
                        <c:v>-4.4398713111877441</c:v>
                      </c:pt>
                      <c:pt idx="28">
                        <c:v>-4.4730796813964844</c:v>
                      </c:pt>
                      <c:pt idx="29">
                        <c:v>-4.5062885284423828</c:v>
                      </c:pt>
                      <c:pt idx="30">
                        <c:v>-4.539496898651123</c:v>
                      </c:pt>
                      <c:pt idx="31">
                        <c:v>-4.5721225738525391</c:v>
                      </c:pt>
                      <c:pt idx="32">
                        <c:v>-4.6043491363525391</c:v>
                      </c:pt>
                      <c:pt idx="33">
                        <c:v>-4.6365756988525391</c:v>
                      </c:pt>
                      <c:pt idx="34">
                        <c:v>-4.6688017845153809</c:v>
                      </c:pt>
                      <c:pt idx="35">
                        <c:v>-4.7010283470153809</c:v>
                      </c:pt>
                      <c:pt idx="36">
                        <c:v>-4.7332549095153809</c:v>
                      </c:pt>
                      <c:pt idx="37">
                        <c:v>-4.7654809951782227</c:v>
                      </c:pt>
                      <c:pt idx="38">
                        <c:v>-4.7977075576782227</c:v>
                      </c:pt>
                      <c:pt idx="39">
                        <c:v>-4.8299341201782227</c:v>
                      </c:pt>
                      <c:pt idx="40">
                        <c:v>-4.8621602058410645</c:v>
                      </c:pt>
                      <c:pt idx="41">
                        <c:v>-4.893183708190918</c:v>
                      </c:pt>
                      <c:pt idx="42">
                        <c:v>-4.9235973358154297</c:v>
                      </c:pt>
                      <c:pt idx="43">
                        <c:v>-4.9540109634399414</c:v>
                      </c:pt>
                      <c:pt idx="44">
                        <c:v>-4.9844245910644531</c:v>
                      </c:pt>
                      <c:pt idx="45">
                        <c:v>-5.0148382186889648</c:v>
                      </c:pt>
                      <c:pt idx="46">
                        <c:v>-5.0452518463134766</c:v>
                      </c:pt>
                      <c:pt idx="47">
                        <c:v>-5.0756659507751465</c:v>
                      </c:pt>
                      <c:pt idx="48">
                        <c:v>-5.1060791015625</c:v>
                      </c:pt>
                      <c:pt idx="49">
                        <c:v>-5.1364932060241699</c:v>
                      </c:pt>
                      <c:pt idx="50">
                        <c:v>-5.1669068336486816</c:v>
                      </c:pt>
                      <c:pt idx="51">
                        <c:v>-5.1962695121765137</c:v>
                      </c:pt>
                      <c:pt idx="52">
                        <c:v>-5.2252516746520996</c:v>
                      </c:pt>
                      <c:pt idx="53">
                        <c:v>-5.2540488243103027</c:v>
                      </c:pt>
                      <c:pt idx="54">
                        <c:v>-5.282289981842041</c:v>
                      </c:pt>
                      <c:pt idx="55">
                        <c:v>-5.3105311393737793</c:v>
                      </c:pt>
                      <c:pt idx="56">
                        <c:v>-5.3392758369445801</c:v>
                      </c:pt>
                      <c:pt idx="57">
                        <c:v>-5.3682022094726563</c:v>
                      </c:pt>
                      <c:pt idx="58">
                        <c:v>-5.3968992233276367</c:v>
                      </c:pt>
                      <c:pt idx="59">
                        <c:v>-5.4250102043151855</c:v>
                      </c:pt>
                      <c:pt idx="60">
                        <c:v>-5.4531211853027344</c:v>
                      </c:pt>
                      <c:pt idx="61">
                        <c:v>-5.4852805137634277</c:v>
                      </c:pt>
                      <c:pt idx="62">
                        <c:v>-5.5182895660400391</c:v>
                      </c:pt>
                      <c:pt idx="63">
                        <c:v>-5.5512986183166504</c:v>
                      </c:pt>
                      <c:pt idx="64">
                        <c:v>-5.5843076705932617</c:v>
                      </c:pt>
                      <c:pt idx="65">
                        <c:v>-5.6173171997070313</c:v>
                      </c:pt>
                      <c:pt idx="66">
                        <c:v>-5.6503262519836426</c:v>
                      </c:pt>
                      <c:pt idx="67">
                        <c:v>-5.6833353042602539</c:v>
                      </c:pt>
                      <c:pt idx="68">
                        <c:v>-5.7163443565368652</c:v>
                      </c:pt>
                      <c:pt idx="69">
                        <c:v>-5.7493534088134766</c:v>
                      </c:pt>
                      <c:pt idx="70">
                        <c:v>-5.7823624610900879</c:v>
                      </c:pt>
                      <c:pt idx="71">
                        <c:v>-5.8392171859741211</c:v>
                      </c:pt>
                      <c:pt idx="72">
                        <c:v>-5.8999700546264648</c:v>
                      </c:pt>
                      <c:pt idx="73">
                        <c:v>-5.9607229232788086</c:v>
                      </c:pt>
                      <c:pt idx="74">
                        <c:v>-6.0214757919311523</c:v>
                      </c:pt>
                      <c:pt idx="75">
                        <c:v>-6.0822281837463379</c:v>
                      </c:pt>
                      <c:pt idx="76">
                        <c:v>-6.1429810523986816</c:v>
                      </c:pt>
                      <c:pt idx="77">
                        <c:v>-6.2037334442138672</c:v>
                      </c:pt>
                      <c:pt idx="78">
                        <c:v>-6.2644863128662109</c:v>
                      </c:pt>
                      <c:pt idx="79">
                        <c:v>-6.3252387046813965</c:v>
                      </c:pt>
                      <c:pt idx="80">
                        <c:v>-6.3859915733337402</c:v>
                      </c:pt>
                      <c:pt idx="81">
                        <c:v>-6.4403824806213379</c:v>
                      </c:pt>
                      <c:pt idx="82">
                        <c:v>-6.4945554733276367</c:v>
                      </c:pt>
                      <c:pt idx="83">
                        <c:v>-6.548734188079834</c:v>
                      </c:pt>
                      <c:pt idx="84">
                        <c:v>-6.6029195785522461</c:v>
                      </c:pt>
                      <c:pt idx="85">
                        <c:v>-6.6571044921875</c:v>
                      </c:pt>
                      <c:pt idx="86">
                        <c:v>-6.7081665992736816</c:v>
                      </c:pt>
                      <c:pt idx="87">
                        <c:v>-6.7591762542724609</c:v>
                      </c:pt>
                      <c:pt idx="88">
                        <c:v>-6.8099627494812012</c:v>
                      </c:pt>
                      <c:pt idx="89">
                        <c:v>-6.8604812622070313</c:v>
                      </c:pt>
                      <c:pt idx="90">
                        <c:v>-6.9109997749328613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C4E-4CC6-ADBA-CD96C54DA5F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Graph!$B$7</c15:sqref>
                        </c15:formulaRef>
                      </c:ext>
                    </c:extLst>
                    <c:strCache>
                      <c:ptCount val="1"/>
                      <c:pt idx="0">
                        <c:v>*Ga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Graph!$C$3:$CO$3</c15:sqref>
                        </c15:formulaRef>
                      </c:ext>
                    </c:extLst>
                    <c:numCache>
                      <c:formatCode>0.0</c:formatCode>
                      <c:ptCount val="91"/>
                      <c:pt idx="0">
                        <c:v>290</c:v>
                      </c:pt>
                      <c:pt idx="1">
                        <c:v>303.4444580078125</c:v>
                      </c:pt>
                      <c:pt idx="2">
                        <c:v>316.88888549804688</c:v>
                      </c:pt>
                      <c:pt idx="3">
                        <c:v>330.33334350585938</c:v>
                      </c:pt>
                      <c:pt idx="4">
                        <c:v>343.77777099609375</c:v>
                      </c:pt>
                      <c:pt idx="5">
                        <c:v>357.22222900390625</c:v>
                      </c:pt>
                      <c:pt idx="6">
                        <c:v>370.66665649414063</c:v>
                      </c:pt>
                      <c:pt idx="7">
                        <c:v>384.11111450195313</c:v>
                      </c:pt>
                      <c:pt idx="8">
                        <c:v>397.5555419921875</c:v>
                      </c:pt>
                      <c:pt idx="9">
                        <c:v>411</c:v>
                      </c:pt>
                      <c:pt idx="10">
                        <c:v>424.4444580078125</c:v>
                      </c:pt>
                      <c:pt idx="11">
                        <c:v>437.88888549804688</c:v>
                      </c:pt>
                      <c:pt idx="12">
                        <c:v>451.33334350585938</c:v>
                      </c:pt>
                      <c:pt idx="13">
                        <c:v>464.77777099609375</c:v>
                      </c:pt>
                      <c:pt idx="14">
                        <c:v>478.22222900390625</c:v>
                      </c:pt>
                      <c:pt idx="15">
                        <c:v>491.66665649414063</c:v>
                      </c:pt>
                      <c:pt idx="16">
                        <c:v>505.11111450195313</c:v>
                      </c:pt>
                      <c:pt idx="17">
                        <c:v>518.5555419921875</c:v>
                      </c:pt>
                      <c:pt idx="18">
                        <c:v>532</c:v>
                      </c:pt>
                      <c:pt idx="19">
                        <c:v>545.4444580078125</c:v>
                      </c:pt>
                      <c:pt idx="20">
                        <c:v>558.888916015625</c:v>
                      </c:pt>
                      <c:pt idx="21">
                        <c:v>572.33331298828125</c:v>
                      </c:pt>
                      <c:pt idx="22">
                        <c:v>585.77777099609375</c:v>
                      </c:pt>
                      <c:pt idx="23">
                        <c:v>599.22222900390625</c:v>
                      </c:pt>
                      <c:pt idx="24">
                        <c:v>612.66668701171875</c:v>
                      </c:pt>
                      <c:pt idx="25">
                        <c:v>626.111083984375</c:v>
                      </c:pt>
                      <c:pt idx="26">
                        <c:v>639.5555419921875</c:v>
                      </c:pt>
                      <c:pt idx="27">
                        <c:v>653</c:v>
                      </c:pt>
                      <c:pt idx="28">
                        <c:v>666.4444580078125</c:v>
                      </c:pt>
                      <c:pt idx="29">
                        <c:v>679.888916015625</c:v>
                      </c:pt>
                      <c:pt idx="30">
                        <c:v>693.33331298828125</c:v>
                      </c:pt>
                      <c:pt idx="31">
                        <c:v>706.77777099609375</c:v>
                      </c:pt>
                      <c:pt idx="32">
                        <c:v>720.22222900390625</c:v>
                      </c:pt>
                      <c:pt idx="33">
                        <c:v>733.66668701171875</c:v>
                      </c:pt>
                      <c:pt idx="34">
                        <c:v>747.111083984375</c:v>
                      </c:pt>
                      <c:pt idx="35">
                        <c:v>760.5555419921875</c:v>
                      </c:pt>
                      <c:pt idx="36">
                        <c:v>774</c:v>
                      </c:pt>
                      <c:pt idx="37">
                        <c:v>787.4444580078125</c:v>
                      </c:pt>
                      <c:pt idx="38">
                        <c:v>800.888916015625</c:v>
                      </c:pt>
                      <c:pt idx="39">
                        <c:v>814.33331298828125</c:v>
                      </c:pt>
                      <c:pt idx="40">
                        <c:v>827.77777099609375</c:v>
                      </c:pt>
                      <c:pt idx="41">
                        <c:v>841.22222900390625</c:v>
                      </c:pt>
                      <c:pt idx="42">
                        <c:v>854.66668701171875</c:v>
                      </c:pt>
                      <c:pt idx="43">
                        <c:v>868.111083984375</c:v>
                      </c:pt>
                      <c:pt idx="44">
                        <c:v>881.5555419921875</c:v>
                      </c:pt>
                      <c:pt idx="45">
                        <c:v>895</c:v>
                      </c:pt>
                      <c:pt idx="46">
                        <c:v>908.4444580078125</c:v>
                      </c:pt>
                      <c:pt idx="47">
                        <c:v>921.888916015625</c:v>
                      </c:pt>
                      <c:pt idx="48">
                        <c:v>935.33331298828125</c:v>
                      </c:pt>
                      <c:pt idx="49">
                        <c:v>948.77777099609375</c:v>
                      </c:pt>
                      <c:pt idx="50">
                        <c:v>962.22222900390625</c:v>
                      </c:pt>
                      <c:pt idx="51">
                        <c:v>975.66668701171875</c:v>
                      </c:pt>
                      <c:pt idx="52">
                        <c:v>989.111083984375</c:v>
                      </c:pt>
                      <c:pt idx="53">
                        <c:v>1002.5555419921875</c:v>
                      </c:pt>
                      <c:pt idx="54">
                        <c:v>1016</c:v>
                      </c:pt>
                      <c:pt idx="55">
                        <c:v>1029.4444580078125</c:v>
                      </c:pt>
                      <c:pt idx="56">
                        <c:v>1042.888916015625</c:v>
                      </c:pt>
                      <c:pt idx="57">
                        <c:v>1056.3333740234375</c:v>
                      </c:pt>
                      <c:pt idx="58">
                        <c:v>1069.77783203125</c:v>
                      </c:pt>
                      <c:pt idx="59">
                        <c:v>1083.22216796875</c:v>
                      </c:pt>
                      <c:pt idx="60">
                        <c:v>1096.6666259765625</c:v>
                      </c:pt>
                      <c:pt idx="61">
                        <c:v>1110.111083984375</c:v>
                      </c:pt>
                      <c:pt idx="62">
                        <c:v>1123.5555419921875</c:v>
                      </c:pt>
                      <c:pt idx="63">
                        <c:v>1137</c:v>
                      </c:pt>
                      <c:pt idx="64">
                        <c:v>1150.4444580078125</c:v>
                      </c:pt>
                      <c:pt idx="65">
                        <c:v>1163.888916015625</c:v>
                      </c:pt>
                      <c:pt idx="66">
                        <c:v>1177.3333740234375</c:v>
                      </c:pt>
                      <c:pt idx="67">
                        <c:v>1190.77783203125</c:v>
                      </c:pt>
                      <c:pt idx="68">
                        <c:v>1204.22216796875</c:v>
                      </c:pt>
                      <c:pt idx="69">
                        <c:v>1217.6666259765625</c:v>
                      </c:pt>
                      <c:pt idx="70">
                        <c:v>1231.111083984375</c:v>
                      </c:pt>
                      <c:pt idx="71">
                        <c:v>1244.5555419921875</c:v>
                      </c:pt>
                      <c:pt idx="72">
                        <c:v>1258</c:v>
                      </c:pt>
                      <c:pt idx="73">
                        <c:v>1271.4444580078125</c:v>
                      </c:pt>
                      <c:pt idx="74">
                        <c:v>1284.888916015625</c:v>
                      </c:pt>
                      <c:pt idx="75">
                        <c:v>1298.3333740234375</c:v>
                      </c:pt>
                      <c:pt idx="76">
                        <c:v>1311.77783203125</c:v>
                      </c:pt>
                      <c:pt idx="77">
                        <c:v>1325.22216796875</c:v>
                      </c:pt>
                      <c:pt idx="78">
                        <c:v>1338.6666259765625</c:v>
                      </c:pt>
                      <c:pt idx="79">
                        <c:v>1352.111083984375</c:v>
                      </c:pt>
                      <c:pt idx="80">
                        <c:v>1365.5555419921875</c:v>
                      </c:pt>
                      <c:pt idx="81">
                        <c:v>1379</c:v>
                      </c:pt>
                      <c:pt idx="82">
                        <c:v>1392.4444580078125</c:v>
                      </c:pt>
                      <c:pt idx="83">
                        <c:v>1405.888916015625</c:v>
                      </c:pt>
                      <c:pt idx="84">
                        <c:v>1419.3333740234375</c:v>
                      </c:pt>
                      <c:pt idx="85">
                        <c:v>1432.77783203125</c:v>
                      </c:pt>
                      <c:pt idx="86">
                        <c:v>1446.22216796875</c:v>
                      </c:pt>
                      <c:pt idx="87">
                        <c:v>1459.6666259765625</c:v>
                      </c:pt>
                      <c:pt idx="88">
                        <c:v>1473.111083984375</c:v>
                      </c:pt>
                      <c:pt idx="89">
                        <c:v>1486.5555419921875</c:v>
                      </c:pt>
                      <c:pt idx="90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Graph!$C$7:$CO$7</c15:sqref>
                        </c15:formulaRef>
                      </c:ext>
                    </c:extLst>
                    <c:numCache>
                      <c:formatCode>0.00E+00</c:formatCode>
                      <c:ptCount val="91"/>
                      <c:pt idx="0">
                        <c:v>-59.312877655029297</c:v>
                      </c:pt>
                      <c:pt idx="1">
                        <c:v>-60.108051300048828</c:v>
                      </c:pt>
                      <c:pt idx="2">
                        <c:v>-57.847126007080078</c:v>
                      </c:pt>
                      <c:pt idx="3">
                        <c:v>-55.586193084716797</c:v>
                      </c:pt>
                      <c:pt idx="4">
                        <c:v>-53.011638641357422</c:v>
                      </c:pt>
                      <c:pt idx="5">
                        <c:v>-50.407279968261719</c:v>
                      </c:pt>
                      <c:pt idx="6">
                        <c:v>-47.839179992675781</c:v>
                      </c:pt>
                      <c:pt idx="7">
                        <c:v>-45.319351196289063</c:v>
                      </c:pt>
                      <c:pt idx="8">
                        <c:v>-42.799526214599609</c:v>
                      </c:pt>
                      <c:pt idx="9">
                        <c:v>-40.614311218261719</c:v>
                      </c:pt>
                      <c:pt idx="10">
                        <c:v>-38.448707580566406</c:v>
                      </c:pt>
                      <c:pt idx="11">
                        <c:v>-36.412815093994141</c:v>
                      </c:pt>
                      <c:pt idx="12">
                        <c:v>-34.528980255126953</c:v>
                      </c:pt>
                      <c:pt idx="13">
                        <c:v>-32.645149230957031</c:v>
                      </c:pt>
                      <c:pt idx="14">
                        <c:v>-30.981328964233398</c:v>
                      </c:pt>
                      <c:pt idx="15">
                        <c:v>-29.322914123535156</c:v>
                      </c:pt>
                      <c:pt idx="16">
                        <c:v>-27.870506286621094</c:v>
                      </c:pt>
                      <c:pt idx="17">
                        <c:v>-26.631034851074219</c:v>
                      </c:pt>
                      <c:pt idx="18">
                        <c:v>-25.417903900146484</c:v>
                      </c:pt>
                      <c:pt idx="19">
                        <c:v>-25.949241638183594</c:v>
                      </c:pt>
                      <c:pt idx="20">
                        <c:v>-26.480579376220703</c:v>
                      </c:pt>
                      <c:pt idx="21">
                        <c:v>-26.9996337890625</c:v>
                      </c:pt>
                      <c:pt idx="22">
                        <c:v>-27.507827758789063</c:v>
                      </c:pt>
                      <c:pt idx="23">
                        <c:v>-28.016019821166992</c:v>
                      </c:pt>
                      <c:pt idx="24">
                        <c:v>-28.524211883544922</c:v>
                      </c:pt>
                      <c:pt idx="25">
                        <c:v>-29.032402038574219</c:v>
                      </c:pt>
                      <c:pt idx="26">
                        <c:v>-29.540596008300781</c:v>
                      </c:pt>
                      <c:pt idx="27">
                        <c:v>-30.048788070678711</c:v>
                      </c:pt>
                      <c:pt idx="28">
                        <c:v>-30.556980133056641</c:v>
                      </c:pt>
                      <c:pt idx="29">
                        <c:v>-31.065174102783203</c:v>
                      </c:pt>
                      <c:pt idx="30">
                        <c:v>-31.5733642578125</c:v>
                      </c:pt>
                      <c:pt idx="31">
                        <c:v>-32.048915863037109</c:v>
                      </c:pt>
                      <c:pt idx="32">
                        <c:v>-32.502098083496094</c:v>
                      </c:pt>
                      <c:pt idx="33">
                        <c:v>-32.955280303955078</c:v>
                      </c:pt>
                      <c:pt idx="34">
                        <c:v>-33.408462524414063</c:v>
                      </c:pt>
                      <c:pt idx="35">
                        <c:v>-33.861648559570313</c:v>
                      </c:pt>
                      <c:pt idx="36">
                        <c:v>-34.314830780029297</c:v>
                      </c:pt>
                      <c:pt idx="37">
                        <c:v>-34.768016815185547</c:v>
                      </c:pt>
                      <c:pt idx="38">
                        <c:v>-35.221199035644531</c:v>
                      </c:pt>
                      <c:pt idx="39">
                        <c:v>-35.674381256103516</c:v>
                      </c:pt>
                      <c:pt idx="40">
                        <c:v>-36.1275634765625</c:v>
                      </c:pt>
                      <c:pt idx="41">
                        <c:v>-36.531959533691406</c:v>
                      </c:pt>
                      <c:pt idx="42">
                        <c:v>-36.911628723144531</c:v>
                      </c:pt>
                      <c:pt idx="43">
                        <c:v>-37.291294097900391</c:v>
                      </c:pt>
                      <c:pt idx="44">
                        <c:v>-37.67095947265625</c:v>
                      </c:pt>
                      <c:pt idx="45">
                        <c:v>-38.050628662109375</c:v>
                      </c:pt>
                      <c:pt idx="46">
                        <c:v>-38.4302978515625</c:v>
                      </c:pt>
                      <c:pt idx="47">
                        <c:v>-38.809963226318359</c:v>
                      </c:pt>
                      <c:pt idx="48">
                        <c:v>-39.189628601074219</c:v>
                      </c:pt>
                      <c:pt idx="49">
                        <c:v>-39.569297790527344</c:v>
                      </c:pt>
                      <c:pt idx="50">
                        <c:v>-39.948963165283203</c:v>
                      </c:pt>
                      <c:pt idx="51">
                        <c:v>-40.289279937744141</c:v>
                      </c:pt>
                      <c:pt idx="52">
                        <c:v>-40.615329742431641</c:v>
                      </c:pt>
                      <c:pt idx="53">
                        <c:v>-40.934455871582031</c:v>
                      </c:pt>
                      <c:pt idx="54">
                        <c:v>-41.232780456542969</c:v>
                      </c:pt>
                      <c:pt idx="55">
                        <c:v>-41.531105041503906</c:v>
                      </c:pt>
                      <c:pt idx="56">
                        <c:v>-41.819766998291016</c:v>
                      </c:pt>
                      <c:pt idx="57">
                        <c:v>-42.104949951171875</c:v>
                      </c:pt>
                      <c:pt idx="58">
                        <c:v>-42.382122039794922</c:v>
                      </c:pt>
                      <c:pt idx="59">
                        <c:v>-42.638786315917969</c:v>
                      </c:pt>
                      <c:pt idx="60">
                        <c:v>-42.895454406738281</c:v>
                      </c:pt>
                      <c:pt idx="61">
                        <c:v>-43.099201202392578</c:v>
                      </c:pt>
                      <c:pt idx="62">
                        <c:v>-43.291839599609375</c:v>
                      </c:pt>
                      <c:pt idx="63">
                        <c:v>-43.484477996826172</c:v>
                      </c:pt>
                      <c:pt idx="64">
                        <c:v>-43.677112579345703</c:v>
                      </c:pt>
                      <c:pt idx="65">
                        <c:v>-43.8697509765625</c:v>
                      </c:pt>
                      <c:pt idx="66">
                        <c:v>-44.062389373779297</c:v>
                      </c:pt>
                      <c:pt idx="67">
                        <c:v>-44.255023956298828</c:v>
                      </c:pt>
                      <c:pt idx="68">
                        <c:v>-44.447662353515625</c:v>
                      </c:pt>
                      <c:pt idx="69">
                        <c:v>-44.640296936035156</c:v>
                      </c:pt>
                      <c:pt idx="70">
                        <c:v>-44.832935333251953</c:v>
                      </c:pt>
                      <c:pt idx="71">
                        <c:v>-44.934719085693359</c:v>
                      </c:pt>
                      <c:pt idx="72">
                        <c:v>-45.021656036376953</c:v>
                      </c:pt>
                      <c:pt idx="73">
                        <c:v>-45.108589172363281</c:v>
                      </c:pt>
                      <c:pt idx="74">
                        <c:v>-45.195522308349609</c:v>
                      </c:pt>
                      <c:pt idx="75">
                        <c:v>-45.282455444335938</c:v>
                      </c:pt>
                      <c:pt idx="76">
                        <c:v>-45.369392395019531</c:v>
                      </c:pt>
                      <c:pt idx="77">
                        <c:v>-45.456325531005859</c:v>
                      </c:pt>
                      <c:pt idx="78">
                        <c:v>-45.543258666992188</c:v>
                      </c:pt>
                      <c:pt idx="79">
                        <c:v>-45.630191802978516</c:v>
                      </c:pt>
                      <c:pt idx="80">
                        <c:v>-45.717128753662109</c:v>
                      </c:pt>
                      <c:pt idx="81">
                        <c:v>-45.735294342041016</c:v>
                      </c:pt>
                      <c:pt idx="82">
                        <c:v>-45.751110076904297</c:v>
                      </c:pt>
                      <c:pt idx="83">
                        <c:v>-45.756431579589844</c:v>
                      </c:pt>
                      <c:pt idx="84">
                        <c:v>-45.748283386230469</c:v>
                      </c:pt>
                      <c:pt idx="85">
                        <c:v>-45.740135192871094</c:v>
                      </c:pt>
                      <c:pt idx="86">
                        <c:v>-45.70111083984375</c:v>
                      </c:pt>
                      <c:pt idx="87">
                        <c:v>-45.661567687988281</c:v>
                      </c:pt>
                      <c:pt idx="88">
                        <c:v>-45.608516693115234</c:v>
                      </c:pt>
                      <c:pt idx="89">
                        <c:v>-45.539260864257813</c:v>
                      </c:pt>
                      <c:pt idx="90">
                        <c:v>-45.470001220703125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C4E-4CC6-ADBA-CD96C54DA5F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Graph!$B$8</c15:sqref>
                        </c15:formulaRef>
                      </c:ext>
                    </c:extLst>
                    <c:strCache>
                      <c:ptCount val="1"/>
                      <c:pt idx="0">
                        <c:v>*Se[m]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Graph!$C$3:$CO$3</c15:sqref>
                        </c15:formulaRef>
                      </c:ext>
                    </c:extLst>
                    <c:numCache>
                      <c:formatCode>0.0</c:formatCode>
                      <c:ptCount val="91"/>
                      <c:pt idx="0">
                        <c:v>290</c:v>
                      </c:pt>
                      <c:pt idx="1">
                        <c:v>303.4444580078125</c:v>
                      </c:pt>
                      <c:pt idx="2">
                        <c:v>316.88888549804688</c:v>
                      </c:pt>
                      <c:pt idx="3">
                        <c:v>330.33334350585938</c:v>
                      </c:pt>
                      <c:pt idx="4">
                        <c:v>343.77777099609375</c:v>
                      </c:pt>
                      <c:pt idx="5">
                        <c:v>357.22222900390625</c:v>
                      </c:pt>
                      <c:pt idx="6">
                        <c:v>370.66665649414063</c:v>
                      </c:pt>
                      <c:pt idx="7">
                        <c:v>384.11111450195313</c:v>
                      </c:pt>
                      <c:pt idx="8">
                        <c:v>397.5555419921875</c:v>
                      </c:pt>
                      <c:pt idx="9">
                        <c:v>411</c:v>
                      </c:pt>
                      <c:pt idx="10">
                        <c:v>424.4444580078125</c:v>
                      </c:pt>
                      <c:pt idx="11">
                        <c:v>437.88888549804688</c:v>
                      </c:pt>
                      <c:pt idx="12">
                        <c:v>451.33334350585938</c:v>
                      </c:pt>
                      <c:pt idx="13">
                        <c:v>464.77777099609375</c:v>
                      </c:pt>
                      <c:pt idx="14">
                        <c:v>478.22222900390625</c:v>
                      </c:pt>
                      <c:pt idx="15">
                        <c:v>491.66665649414063</c:v>
                      </c:pt>
                      <c:pt idx="16">
                        <c:v>505.11111450195313</c:v>
                      </c:pt>
                      <c:pt idx="17">
                        <c:v>518.5555419921875</c:v>
                      </c:pt>
                      <c:pt idx="18">
                        <c:v>532</c:v>
                      </c:pt>
                      <c:pt idx="19">
                        <c:v>545.4444580078125</c:v>
                      </c:pt>
                      <c:pt idx="20">
                        <c:v>558.888916015625</c:v>
                      </c:pt>
                      <c:pt idx="21">
                        <c:v>572.33331298828125</c:v>
                      </c:pt>
                      <c:pt idx="22">
                        <c:v>585.77777099609375</c:v>
                      </c:pt>
                      <c:pt idx="23">
                        <c:v>599.22222900390625</c:v>
                      </c:pt>
                      <c:pt idx="24">
                        <c:v>612.66668701171875</c:v>
                      </c:pt>
                      <c:pt idx="25">
                        <c:v>626.111083984375</c:v>
                      </c:pt>
                      <c:pt idx="26">
                        <c:v>639.5555419921875</c:v>
                      </c:pt>
                      <c:pt idx="27">
                        <c:v>653</c:v>
                      </c:pt>
                      <c:pt idx="28">
                        <c:v>666.4444580078125</c:v>
                      </c:pt>
                      <c:pt idx="29">
                        <c:v>679.888916015625</c:v>
                      </c:pt>
                      <c:pt idx="30">
                        <c:v>693.33331298828125</c:v>
                      </c:pt>
                      <c:pt idx="31">
                        <c:v>706.77777099609375</c:v>
                      </c:pt>
                      <c:pt idx="32">
                        <c:v>720.22222900390625</c:v>
                      </c:pt>
                      <c:pt idx="33">
                        <c:v>733.66668701171875</c:v>
                      </c:pt>
                      <c:pt idx="34">
                        <c:v>747.111083984375</c:v>
                      </c:pt>
                      <c:pt idx="35">
                        <c:v>760.5555419921875</c:v>
                      </c:pt>
                      <c:pt idx="36">
                        <c:v>774</c:v>
                      </c:pt>
                      <c:pt idx="37">
                        <c:v>787.4444580078125</c:v>
                      </c:pt>
                      <c:pt idx="38">
                        <c:v>800.888916015625</c:v>
                      </c:pt>
                      <c:pt idx="39">
                        <c:v>814.33331298828125</c:v>
                      </c:pt>
                      <c:pt idx="40">
                        <c:v>827.77777099609375</c:v>
                      </c:pt>
                      <c:pt idx="41">
                        <c:v>841.22222900390625</c:v>
                      </c:pt>
                      <c:pt idx="42">
                        <c:v>854.66668701171875</c:v>
                      </c:pt>
                      <c:pt idx="43">
                        <c:v>868.111083984375</c:v>
                      </c:pt>
                      <c:pt idx="44">
                        <c:v>881.5555419921875</c:v>
                      </c:pt>
                      <c:pt idx="45">
                        <c:v>895</c:v>
                      </c:pt>
                      <c:pt idx="46">
                        <c:v>908.4444580078125</c:v>
                      </c:pt>
                      <c:pt idx="47">
                        <c:v>921.888916015625</c:v>
                      </c:pt>
                      <c:pt idx="48">
                        <c:v>935.33331298828125</c:v>
                      </c:pt>
                      <c:pt idx="49">
                        <c:v>948.77777099609375</c:v>
                      </c:pt>
                      <c:pt idx="50">
                        <c:v>962.22222900390625</c:v>
                      </c:pt>
                      <c:pt idx="51">
                        <c:v>975.66668701171875</c:v>
                      </c:pt>
                      <c:pt idx="52">
                        <c:v>989.111083984375</c:v>
                      </c:pt>
                      <c:pt idx="53">
                        <c:v>1002.5555419921875</c:v>
                      </c:pt>
                      <c:pt idx="54">
                        <c:v>1016</c:v>
                      </c:pt>
                      <c:pt idx="55">
                        <c:v>1029.4444580078125</c:v>
                      </c:pt>
                      <c:pt idx="56">
                        <c:v>1042.888916015625</c:v>
                      </c:pt>
                      <c:pt idx="57">
                        <c:v>1056.3333740234375</c:v>
                      </c:pt>
                      <c:pt idx="58">
                        <c:v>1069.77783203125</c:v>
                      </c:pt>
                      <c:pt idx="59">
                        <c:v>1083.22216796875</c:v>
                      </c:pt>
                      <c:pt idx="60">
                        <c:v>1096.6666259765625</c:v>
                      </c:pt>
                      <c:pt idx="61">
                        <c:v>1110.111083984375</c:v>
                      </c:pt>
                      <c:pt idx="62">
                        <c:v>1123.5555419921875</c:v>
                      </c:pt>
                      <c:pt idx="63">
                        <c:v>1137</c:v>
                      </c:pt>
                      <c:pt idx="64">
                        <c:v>1150.4444580078125</c:v>
                      </c:pt>
                      <c:pt idx="65">
                        <c:v>1163.888916015625</c:v>
                      </c:pt>
                      <c:pt idx="66">
                        <c:v>1177.3333740234375</c:v>
                      </c:pt>
                      <c:pt idx="67">
                        <c:v>1190.77783203125</c:v>
                      </c:pt>
                      <c:pt idx="68">
                        <c:v>1204.22216796875</c:v>
                      </c:pt>
                      <c:pt idx="69">
                        <c:v>1217.6666259765625</c:v>
                      </c:pt>
                      <c:pt idx="70">
                        <c:v>1231.111083984375</c:v>
                      </c:pt>
                      <c:pt idx="71">
                        <c:v>1244.5555419921875</c:v>
                      </c:pt>
                      <c:pt idx="72">
                        <c:v>1258</c:v>
                      </c:pt>
                      <c:pt idx="73">
                        <c:v>1271.4444580078125</c:v>
                      </c:pt>
                      <c:pt idx="74">
                        <c:v>1284.888916015625</c:v>
                      </c:pt>
                      <c:pt idx="75">
                        <c:v>1298.3333740234375</c:v>
                      </c:pt>
                      <c:pt idx="76">
                        <c:v>1311.77783203125</c:v>
                      </c:pt>
                      <c:pt idx="77">
                        <c:v>1325.22216796875</c:v>
                      </c:pt>
                      <c:pt idx="78">
                        <c:v>1338.6666259765625</c:v>
                      </c:pt>
                      <c:pt idx="79">
                        <c:v>1352.111083984375</c:v>
                      </c:pt>
                      <c:pt idx="80">
                        <c:v>1365.5555419921875</c:v>
                      </c:pt>
                      <c:pt idx="81">
                        <c:v>1379</c:v>
                      </c:pt>
                      <c:pt idx="82">
                        <c:v>1392.4444580078125</c:v>
                      </c:pt>
                      <c:pt idx="83">
                        <c:v>1405.888916015625</c:v>
                      </c:pt>
                      <c:pt idx="84">
                        <c:v>1419.3333740234375</c:v>
                      </c:pt>
                      <c:pt idx="85">
                        <c:v>1432.77783203125</c:v>
                      </c:pt>
                      <c:pt idx="86">
                        <c:v>1446.22216796875</c:v>
                      </c:pt>
                      <c:pt idx="87">
                        <c:v>1459.6666259765625</c:v>
                      </c:pt>
                      <c:pt idx="88">
                        <c:v>1473.111083984375</c:v>
                      </c:pt>
                      <c:pt idx="89">
                        <c:v>1486.5555419921875</c:v>
                      </c:pt>
                      <c:pt idx="90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Graph!$C$8:$CO$8</c15:sqref>
                        </c15:formulaRef>
                      </c:ext>
                    </c:extLst>
                    <c:numCache>
                      <c:formatCode>0.00E+00</c:formatCode>
                      <c:ptCount val="91"/>
                      <c:pt idx="0">
                        <c:v>-21.288061141967773</c:v>
                      </c:pt>
                      <c:pt idx="1">
                        <c:v>-21.609664916992188</c:v>
                      </c:pt>
                      <c:pt idx="2">
                        <c:v>-20.891014099121094</c:v>
                      </c:pt>
                      <c:pt idx="3">
                        <c:v>-20.17236328125</c:v>
                      </c:pt>
                      <c:pt idx="4">
                        <c:v>-20.058536529541016</c:v>
                      </c:pt>
                      <c:pt idx="5">
                        <c:v>-20.002182006835938</c:v>
                      </c:pt>
                      <c:pt idx="6">
                        <c:v>-20.056325912475586</c:v>
                      </c:pt>
                      <c:pt idx="7">
                        <c:v>-20.257591247558594</c:v>
                      </c:pt>
                      <c:pt idx="8">
                        <c:v>-20.458854675292969</c:v>
                      </c:pt>
                      <c:pt idx="9">
                        <c:v>-20.663921356201172</c:v>
                      </c:pt>
                      <c:pt idx="10">
                        <c:v>-20.869211196899414</c:v>
                      </c:pt>
                      <c:pt idx="11">
                        <c:v>-21.074501037597656</c:v>
                      </c:pt>
                      <c:pt idx="12">
                        <c:v>-21.279790878295898</c:v>
                      </c:pt>
                      <c:pt idx="13">
                        <c:v>-21.485078811645508</c:v>
                      </c:pt>
                      <c:pt idx="14">
                        <c:v>-21.694297790527344</c:v>
                      </c:pt>
                      <c:pt idx="15">
                        <c:v>-21.90361213684082</c:v>
                      </c:pt>
                      <c:pt idx="16">
                        <c:v>-22.10926628112793</c:v>
                      </c:pt>
                      <c:pt idx="17">
                        <c:v>-22.311134338378906</c:v>
                      </c:pt>
                      <c:pt idx="18">
                        <c:v>-22.513053894042969</c:v>
                      </c:pt>
                      <c:pt idx="19">
                        <c:v>-22.718343734741211</c:v>
                      </c:pt>
                      <c:pt idx="20">
                        <c:v>-22.923633575439453</c:v>
                      </c:pt>
                      <c:pt idx="21">
                        <c:v>-23.12358283996582</c:v>
                      </c:pt>
                      <c:pt idx="22">
                        <c:v>-23.318809509277344</c:v>
                      </c:pt>
                      <c:pt idx="23">
                        <c:v>-23.514036178588867</c:v>
                      </c:pt>
                      <c:pt idx="24">
                        <c:v>-23.709260940551758</c:v>
                      </c:pt>
                      <c:pt idx="25">
                        <c:v>-23.904487609863281</c:v>
                      </c:pt>
                      <c:pt idx="26">
                        <c:v>-24.099714279174805</c:v>
                      </c:pt>
                      <c:pt idx="27">
                        <c:v>-24.294939041137695</c:v>
                      </c:pt>
                      <c:pt idx="28">
                        <c:v>-24.490165710449219</c:v>
                      </c:pt>
                      <c:pt idx="29">
                        <c:v>-24.685392379760742</c:v>
                      </c:pt>
                      <c:pt idx="30">
                        <c:v>-24.880617141723633</c:v>
                      </c:pt>
                      <c:pt idx="31">
                        <c:v>-25.06816291809082</c:v>
                      </c:pt>
                      <c:pt idx="32">
                        <c:v>-25.250442504882813</c:v>
                      </c:pt>
                      <c:pt idx="33">
                        <c:v>-25.432723999023438</c:v>
                      </c:pt>
                      <c:pt idx="34">
                        <c:v>-25.61500358581543</c:v>
                      </c:pt>
                      <c:pt idx="35">
                        <c:v>-25.797285079956055</c:v>
                      </c:pt>
                      <c:pt idx="36">
                        <c:v>-25.979564666748047</c:v>
                      </c:pt>
                      <c:pt idx="37">
                        <c:v>-26.161846160888672</c:v>
                      </c:pt>
                      <c:pt idx="38">
                        <c:v>-26.344127655029297</c:v>
                      </c:pt>
                      <c:pt idx="39">
                        <c:v>-26.526407241821289</c:v>
                      </c:pt>
                      <c:pt idx="40">
                        <c:v>-26.708688735961914</c:v>
                      </c:pt>
                      <c:pt idx="41">
                        <c:v>-26.884954452514648</c:v>
                      </c:pt>
                      <c:pt idx="42">
                        <c:v>-27.058170318603516</c:v>
                      </c:pt>
                      <c:pt idx="43">
                        <c:v>-27.231386184692383</c:v>
                      </c:pt>
                      <c:pt idx="44">
                        <c:v>-27.404603958129883</c:v>
                      </c:pt>
                      <c:pt idx="45">
                        <c:v>-27.57781982421875</c:v>
                      </c:pt>
                      <c:pt idx="46">
                        <c:v>-27.75103759765625</c:v>
                      </c:pt>
                      <c:pt idx="47">
                        <c:v>-27.924253463745117</c:v>
                      </c:pt>
                      <c:pt idx="48">
                        <c:v>-28.097471237182617</c:v>
                      </c:pt>
                      <c:pt idx="49">
                        <c:v>-28.270687103271484</c:v>
                      </c:pt>
                      <c:pt idx="50">
                        <c:v>-28.443904876708984</c:v>
                      </c:pt>
                      <c:pt idx="51">
                        <c:v>-28.611118316650391</c:v>
                      </c:pt>
                      <c:pt idx="52">
                        <c:v>-28.776153564453125</c:v>
                      </c:pt>
                      <c:pt idx="53">
                        <c:v>-28.940702438354492</c:v>
                      </c:pt>
                      <c:pt idx="54">
                        <c:v>-29.103786468505859</c:v>
                      </c:pt>
                      <c:pt idx="55">
                        <c:v>-29.266870498657227</c:v>
                      </c:pt>
                      <c:pt idx="56">
                        <c:v>-29.432861328125</c:v>
                      </c:pt>
                      <c:pt idx="57">
                        <c:v>-29.599899291992188</c:v>
                      </c:pt>
                      <c:pt idx="58">
                        <c:v>-29.765790939331055</c:v>
                      </c:pt>
                      <c:pt idx="59">
                        <c:v>-29.928752899169922</c:v>
                      </c:pt>
                      <c:pt idx="60">
                        <c:v>-30.091716766357422</c:v>
                      </c:pt>
                      <c:pt idx="61">
                        <c:v>-30.25018310546875</c:v>
                      </c:pt>
                      <c:pt idx="62">
                        <c:v>-30.407703399658203</c:v>
                      </c:pt>
                      <c:pt idx="63">
                        <c:v>-30.565223693847656</c:v>
                      </c:pt>
                      <c:pt idx="64">
                        <c:v>-30.722745895385742</c:v>
                      </c:pt>
                      <c:pt idx="65">
                        <c:v>-30.880266189575195</c:v>
                      </c:pt>
                      <c:pt idx="66">
                        <c:v>-31.037786483764648</c:v>
                      </c:pt>
                      <c:pt idx="67">
                        <c:v>-31.195308685302734</c:v>
                      </c:pt>
                      <c:pt idx="68">
                        <c:v>-31.352827072143555</c:v>
                      </c:pt>
                      <c:pt idx="69">
                        <c:v>-31.510349273681641</c:v>
                      </c:pt>
                      <c:pt idx="70">
                        <c:v>-31.667869567871094</c:v>
                      </c:pt>
                      <c:pt idx="71">
                        <c:v>-31.822933197021484</c:v>
                      </c:pt>
                      <c:pt idx="72">
                        <c:v>-31.977594375610352</c:v>
                      </c:pt>
                      <c:pt idx="73">
                        <c:v>-32.132255554199219</c:v>
                      </c:pt>
                      <c:pt idx="74">
                        <c:v>-32.286918640136719</c:v>
                      </c:pt>
                      <c:pt idx="75">
                        <c:v>-32.441581726074219</c:v>
                      </c:pt>
                      <c:pt idx="76">
                        <c:v>-32.596240997314453</c:v>
                      </c:pt>
                      <c:pt idx="77">
                        <c:v>-32.750904083251953</c:v>
                      </c:pt>
                      <c:pt idx="78">
                        <c:v>-32.905563354492188</c:v>
                      </c:pt>
                      <c:pt idx="79">
                        <c:v>-33.060226440429688</c:v>
                      </c:pt>
                      <c:pt idx="80">
                        <c:v>-33.214889526367188</c:v>
                      </c:pt>
                      <c:pt idx="81">
                        <c:v>-33.361473083496094</c:v>
                      </c:pt>
                      <c:pt idx="82">
                        <c:v>-33.507778167724609</c:v>
                      </c:pt>
                      <c:pt idx="83">
                        <c:v>-33.657810211181641</c:v>
                      </c:pt>
                      <c:pt idx="84">
                        <c:v>-33.812625885009766</c:v>
                      </c:pt>
                      <c:pt idx="85">
                        <c:v>-33.967441558837891</c:v>
                      </c:pt>
                      <c:pt idx="86">
                        <c:v>-34.113887786865234</c:v>
                      </c:pt>
                      <c:pt idx="87">
                        <c:v>-34.260196685791016</c:v>
                      </c:pt>
                      <c:pt idx="88">
                        <c:v>-34.408519744873047</c:v>
                      </c:pt>
                      <c:pt idx="89">
                        <c:v>-34.559257507324219</c:v>
                      </c:pt>
                      <c:pt idx="90">
                        <c:v>-34.709999084472656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C4E-4CC6-ADBA-CD96C54DA5F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Graph!$B$9</c15:sqref>
                        </c15:formulaRef>
                      </c:ext>
                    </c:extLst>
                    <c:strCache>
                      <c:ptCount val="1"/>
                      <c:pt idx="0">
                        <c:v>*GeSe2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Graph!$C$3:$CO$3</c15:sqref>
                        </c15:formulaRef>
                      </c:ext>
                    </c:extLst>
                    <c:numCache>
                      <c:formatCode>0.0</c:formatCode>
                      <c:ptCount val="91"/>
                      <c:pt idx="0">
                        <c:v>290</c:v>
                      </c:pt>
                      <c:pt idx="1">
                        <c:v>303.4444580078125</c:v>
                      </c:pt>
                      <c:pt idx="2">
                        <c:v>316.88888549804688</c:v>
                      </c:pt>
                      <c:pt idx="3">
                        <c:v>330.33334350585938</c:v>
                      </c:pt>
                      <c:pt idx="4">
                        <c:v>343.77777099609375</c:v>
                      </c:pt>
                      <c:pt idx="5">
                        <c:v>357.22222900390625</c:v>
                      </c:pt>
                      <c:pt idx="6">
                        <c:v>370.66665649414063</c:v>
                      </c:pt>
                      <c:pt idx="7">
                        <c:v>384.11111450195313</c:v>
                      </c:pt>
                      <c:pt idx="8">
                        <c:v>397.5555419921875</c:v>
                      </c:pt>
                      <c:pt idx="9">
                        <c:v>411</c:v>
                      </c:pt>
                      <c:pt idx="10">
                        <c:v>424.4444580078125</c:v>
                      </c:pt>
                      <c:pt idx="11">
                        <c:v>437.88888549804688</c:v>
                      </c:pt>
                      <c:pt idx="12">
                        <c:v>451.33334350585938</c:v>
                      </c:pt>
                      <c:pt idx="13">
                        <c:v>464.77777099609375</c:v>
                      </c:pt>
                      <c:pt idx="14">
                        <c:v>478.22222900390625</c:v>
                      </c:pt>
                      <c:pt idx="15">
                        <c:v>491.66665649414063</c:v>
                      </c:pt>
                      <c:pt idx="16">
                        <c:v>505.11111450195313</c:v>
                      </c:pt>
                      <c:pt idx="17">
                        <c:v>518.5555419921875</c:v>
                      </c:pt>
                      <c:pt idx="18">
                        <c:v>532</c:v>
                      </c:pt>
                      <c:pt idx="19">
                        <c:v>545.4444580078125</c:v>
                      </c:pt>
                      <c:pt idx="20">
                        <c:v>558.888916015625</c:v>
                      </c:pt>
                      <c:pt idx="21">
                        <c:v>572.33331298828125</c:v>
                      </c:pt>
                      <c:pt idx="22">
                        <c:v>585.77777099609375</c:v>
                      </c:pt>
                      <c:pt idx="23">
                        <c:v>599.22222900390625</c:v>
                      </c:pt>
                      <c:pt idx="24">
                        <c:v>612.66668701171875</c:v>
                      </c:pt>
                      <c:pt idx="25">
                        <c:v>626.111083984375</c:v>
                      </c:pt>
                      <c:pt idx="26">
                        <c:v>639.5555419921875</c:v>
                      </c:pt>
                      <c:pt idx="27">
                        <c:v>653</c:v>
                      </c:pt>
                      <c:pt idx="28">
                        <c:v>666.4444580078125</c:v>
                      </c:pt>
                      <c:pt idx="29">
                        <c:v>679.888916015625</c:v>
                      </c:pt>
                      <c:pt idx="30">
                        <c:v>693.33331298828125</c:v>
                      </c:pt>
                      <c:pt idx="31">
                        <c:v>706.77777099609375</c:v>
                      </c:pt>
                      <c:pt idx="32">
                        <c:v>720.22222900390625</c:v>
                      </c:pt>
                      <c:pt idx="33">
                        <c:v>733.66668701171875</c:v>
                      </c:pt>
                      <c:pt idx="34">
                        <c:v>747.111083984375</c:v>
                      </c:pt>
                      <c:pt idx="35">
                        <c:v>760.5555419921875</c:v>
                      </c:pt>
                      <c:pt idx="36">
                        <c:v>774</c:v>
                      </c:pt>
                      <c:pt idx="37">
                        <c:v>787.4444580078125</c:v>
                      </c:pt>
                      <c:pt idx="38">
                        <c:v>800.888916015625</c:v>
                      </c:pt>
                      <c:pt idx="39">
                        <c:v>814.33331298828125</c:v>
                      </c:pt>
                      <c:pt idx="40">
                        <c:v>827.77777099609375</c:v>
                      </c:pt>
                      <c:pt idx="41">
                        <c:v>841.22222900390625</c:v>
                      </c:pt>
                      <c:pt idx="42">
                        <c:v>854.66668701171875</c:v>
                      </c:pt>
                      <c:pt idx="43">
                        <c:v>868.111083984375</c:v>
                      </c:pt>
                      <c:pt idx="44">
                        <c:v>881.5555419921875</c:v>
                      </c:pt>
                      <c:pt idx="45">
                        <c:v>895</c:v>
                      </c:pt>
                      <c:pt idx="46">
                        <c:v>908.4444580078125</c:v>
                      </c:pt>
                      <c:pt idx="47">
                        <c:v>921.888916015625</c:v>
                      </c:pt>
                      <c:pt idx="48">
                        <c:v>935.33331298828125</c:v>
                      </c:pt>
                      <c:pt idx="49">
                        <c:v>948.77777099609375</c:v>
                      </c:pt>
                      <c:pt idx="50">
                        <c:v>962.22222900390625</c:v>
                      </c:pt>
                      <c:pt idx="51">
                        <c:v>975.66668701171875</c:v>
                      </c:pt>
                      <c:pt idx="52">
                        <c:v>989.111083984375</c:v>
                      </c:pt>
                      <c:pt idx="53">
                        <c:v>1002.5555419921875</c:v>
                      </c:pt>
                      <c:pt idx="54">
                        <c:v>1016</c:v>
                      </c:pt>
                      <c:pt idx="55">
                        <c:v>1029.4444580078125</c:v>
                      </c:pt>
                      <c:pt idx="56">
                        <c:v>1042.888916015625</c:v>
                      </c:pt>
                      <c:pt idx="57">
                        <c:v>1056.3333740234375</c:v>
                      </c:pt>
                      <c:pt idx="58">
                        <c:v>1069.77783203125</c:v>
                      </c:pt>
                      <c:pt idx="59">
                        <c:v>1083.22216796875</c:v>
                      </c:pt>
                      <c:pt idx="60">
                        <c:v>1096.6666259765625</c:v>
                      </c:pt>
                      <c:pt idx="61">
                        <c:v>1110.111083984375</c:v>
                      </c:pt>
                      <c:pt idx="62">
                        <c:v>1123.5555419921875</c:v>
                      </c:pt>
                      <c:pt idx="63">
                        <c:v>1137</c:v>
                      </c:pt>
                      <c:pt idx="64">
                        <c:v>1150.4444580078125</c:v>
                      </c:pt>
                      <c:pt idx="65">
                        <c:v>1163.888916015625</c:v>
                      </c:pt>
                      <c:pt idx="66">
                        <c:v>1177.3333740234375</c:v>
                      </c:pt>
                      <c:pt idx="67">
                        <c:v>1190.77783203125</c:v>
                      </c:pt>
                      <c:pt idx="68">
                        <c:v>1204.22216796875</c:v>
                      </c:pt>
                      <c:pt idx="69">
                        <c:v>1217.6666259765625</c:v>
                      </c:pt>
                      <c:pt idx="70">
                        <c:v>1231.111083984375</c:v>
                      </c:pt>
                      <c:pt idx="71">
                        <c:v>1244.5555419921875</c:v>
                      </c:pt>
                      <c:pt idx="72">
                        <c:v>1258</c:v>
                      </c:pt>
                      <c:pt idx="73">
                        <c:v>1271.4444580078125</c:v>
                      </c:pt>
                      <c:pt idx="74">
                        <c:v>1284.888916015625</c:v>
                      </c:pt>
                      <c:pt idx="75">
                        <c:v>1298.3333740234375</c:v>
                      </c:pt>
                      <c:pt idx="76">
                        <c:v>1311.77783203125</c:v>
                      </c:pt>
                      <c:pt idx="77">
                        <c:v>1325.22216796875</c:v>
                      </c:pt>
                      <c:pt idx="78">
                        <c:v>1338.6666259765625</c:v>
                      </c:pt>
                      <c:pt idx="79">
                        <c:v>1352.111083984375</c:v>
                      </c:pt>
                      <c:pt idx="80">
                        <c:v>1365.5555419921875</c:v>
                      </c:pt>
                      <c:pt idx="81">
                        <c:v>1379</c:v>
                      </c:pt>
                      <c:pt idx="82">
                        <c:v>1392.4444580078125</c:v>
                      </c:pt>
                      <c:pt idx="83">
                        <c:v>1405.888916015625</c:v>
                      </c:pt>
                      <c:pt idx="84">
                        <c:v>1419.3333740234375</c:v>
                      </c:pt>
                      <c:pt idx="85">
                        <c:v>1432.77783203125</c:v>
                      </c:pt>
                      <c:pt idx="86">
                        <c:v>1446.22216796875</c:v>
                      </c:pt>
                      <c:pt idx="87">
                        <c:v>1459.6666259765625</c:v>
                      </c:pt>
                      <c:pt idx="88">
                        <c:v>1473.111083984375</c:v>
                      </c:pt>
                      <c:pt idx="89">
                        <c:v>1486.5555419921875</c:v>
                      </c:pt>
                      <c:pt idx="90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Graph!$C$9:$CO$9</c15:sqref>
                        </c15:formulaRef>
                      </c:ext>
                    </c:extLst>
                    <c:numCache>
                      <c:formatCode>0.00E+00</c:formatCode>
                      <c:ptCount val="91"/>
                      <c:pt idx="0">
                        <c:v>-57.504024505615234</c:v>
                      </c:pt>
                      <c:pt idx="1">
                        <c:v>-58.413417816162109</c:v>
                      </c:pt>
                      <c:pt idx="2">
                        <c:v>-56.576416015625</c:v>
                      </c:pt>
                      <c:pt idx="3">
                        <c:v>-54.739410400390625</c:v>
                      </c:pt>
                      <c:pt idx="4">
                        <c:v>-53.719821929931641</c:v>
                      </c:pt>
                      <c:pt idx="5">
                        <c:v>-52.777904510498047</c:v>
                      </c:pt>
                      <c:pt idx="6">
                        <c:v>-52.017276763916016</c:v>
                      </c:pt>
                      <c:pt idx="7">
                        <c:v>-51.498016357421875</c:v>
                      </c:pt>
                      <c:pt idx="8">
                        <c:v>-50.978752136230469</c:v>
                      </c:pt>
                      <c:pt idx="9">
                        <c:v>-50.581546783447266</c:v>
                      </c:pt>
                      <c:pt idx="10">
                        <c:v>-50.191497802734375</c:v>
                      </c:pt>
                      <c:pt idx="11">
                        <c:v>-49.847400665283203</c:v>
                      </c:pt>
                      <c:pt idx="12">
                        <c:v>-49.557178497314453</c:v>
                      </c:pt>
                      <c:pt idx="13">
                        <c:v>-49.266952514648438</c:v>
                      </c:pt>
                      <c:pt idx="14">
                        <c:v>-49.061988830566406</c:v>
                      </c:pt>
                      <c:pt idx="15">
                        <c:v>-48.859115600585938</c:v>
                      </c:pt>
                      <c:pt idx="16">
                        <c:v>-48.836406707763672</c:v>
                      </c:pt>
                      <c:pt idx="17">
                        <c:v>-48.999919891357422</c:v>
                      </c:pt>
                      <c:pt idx="18">
                        <c:v>-49.167598724365234</c:v>
                      </c:pt>
                      <c:pt idx="19">
                        <c:v>-49.611186981201172</c:v>
                      </c:pt>
                      <c:pt idx="20">
                        <c:v>-50.054771423339844</c:v>
                      </c:pt>
                      <c:pt idx="21">
                        <c:v>-50.487785339355469</c:v>
                      </c:pt>
                      <c:pt idx="22">
                        <c:v>-50.911445617675781</c:v>
                      </c:pt>
                      <c:pt idx="23">
                        <c:v>-51.335105895996094</c:v>
                      </c:pt>
                      <c:pt idx="24">
                        <c:v>-51.758769989013672</c:v>
                      </c:pt>
                      <c:pt idx="25">
                        <c:v>-52.182430267333984</c:v>
                      </c:pt>
                      <c:pt idx="26">
                        <c:v>-52.606090545654297</c:v>
                      </c:pt>
                      <c:pt idx="27">
                        <c:v>-53.029750823974609</c:v>
                      </c:pt>
                      <c:pt idx="28">
                        <c:v>-53.453411102294922</c:v>
                      </c:pt>
                      <c:pt idx="29">
                        <c:v>-53.8770751953125</c:v>
                      </c:pt>
                      <c:pt idx="30">
                        <c:v>-54.300735473632813</c:v>
                      </c:pt>
                      <c:pt idx="31">
                        <c:v>-54.708450317382813</c:v>
                      </c:pt>
                      <c:pt idx="32">
                        <c:v>-55.105236053466797</c:v>
                      </c:pt>
                      <c:pt idx="33">
                        <c:v>-55.502025604248047</c:v>
                      </c:pt>
                      <c:pt idx="34">
                        <c:v>-55.898811340332031</c:v>
                      </c:pt>
                      <c:pt idx="35">
                        <c:v>-56.295597076416016</c:v>
                      </c:pt>
                      <c:pt idx="36">
                        <c:v>-56.692386627197266</c:v>
                      </c:pt>
                      <c:pt idx="37">
                        <c:v>-57.08917236328125</c:v>
                      </c:pt>
                      <c:pt idx="38">
                        <c:v>-57.4859619140625</c:v>
                      </c:pt>
                      <c:pt idx="39">
                        <c:v>-57.882747650146484</c:v>
                      </c:pt>
                      <c:pt idx="40">
                        <c:v>-58.279533386230469</c:v>
                      </c:pt>
                      <c:pt idx="41">
                        <c:v>-58.663089752197266</c:v>
                      </c:pt>
                      <c:pt idx="42">
                        <c:v>-59.039936065673828</c:v>
                      </c:pt>
                      <c:pt idx="43">
                        <c:v>-59.416782379150391</c:v>
                      </c:pt>
                      <c:pt idx="44">
                        <c:v>-59.793628692626953</c:v>
                      </c:pt>
                      <c:pt idx="45">
                        <c:v>-60.170478820800781</c:v>
                      </c:pt>
                      <c:pt idx="46">
                        <c:v>-60.547325134277344</c:v>
                      </c:pt>
                      <c:pt idx="47">
                        <c:v>-60.924171447753906</c:v>
                      </c:pt>
                      <c:pt idx="48">
                        <c:v>-61.301017761230469</c:v>
                      </c:pt>
                      <c:pt idx="49">
                        <c:v>-61.677867889404297</c:v>
                      </c:pt>
                      <c:pt idx="50">
                        <c:v>-62.054714202880859</c:v>
                      </c:pt>
                      <c:pt idx="51">
                        <c:v>-62.418506622314453</c:v>
                      </c:pt>
                      <c:pt idx="52">
                        <c:v>-62.777561187744141</c:v>
                      </c:pt>
                      <c:pt idx="53">
                        <c:v>-63.135456085205078</c:v>
                      </c:pt>
                      <c:pt idx="54">
                        <c:v>-63.489864349365234</c:v>
                      </c:pt>
                      <c:pt idx="55">
                        <c:v>-63.844272613525391</c:v>
                      </c:pt>
                      <c:pt idx="56">
                        <c:v>-64.205001831054688</c:v>
                      </c:pt>
                      <c:pt idx="57">
                        <c:v>-64.568000793457031</c:v>
                      </c:pt>
                      <c:pt idx="58">
                        <c:v>-64.928482055664063</c:v>
                      </c:pt>
                      <c:pt idx="59">
                        <c:v>-65.282516479492188</c:v>
                      </c:pt>
                      <c:pt idx="60">
                        <c:v>-65.636550903320313</c:v>
                      </c:pt>
                      <c:pt idx="61">
                        <c:v>-65.985641479492188</c:v>
                      </c:pt>
                      <c:pt idx="62">
                        <c:v>-66.333694458007813</c:v>
                      </c:pt>
                      <c:pt idx="63">
                        <c:v>-66.681747436523438</c:v>
                      </c:pt>
                      <c:pt idx="64">
                        <c:v>-67.029792785644531</c:v>
                      </c:pt>
                      <c:pt idx="65">
                        <c:v>-67.377845764160156</c:v>
                      </c:pt>
                      <c:pt idx="66">
                        <c:v>-67.725898742675781</c:v>
                      </c:pt>
                      <c:pt idx="67">
                        <c:v>-68.073951721191406</c:v>
                      </c:pt>
                      <c:pt idx="68">
                        <c:v>-68.4219970703125</c:v>
                      </c:pt>
                      <c:pt idx="69">
                        <c:v>-68.770050048828125</c:v>
                      </c:pt>
                      <c:pt idx="70">
                        <c:v>-69.11810302734375</c:v>
                      </c:pt>
                      <c:pt idx="71">
                        <c:v>-69.485084533691406</c:v>
                      </c:pt>
                      <c:pt idx="72">
                        <c:v>-69.855155944824219</c:v>
                      </c:pt>
                      <c:pt idx="73">
                        <c:v>-70.225234985351563</c:v>
                      </c:pt>
                      <c:pt idx="74">
                        <c:v>-70.595314025878906</c:v>
                      </c:pt>
                      <c:pt idx="75">
                        <c:v>-70.965385437011719</c:v>
                      </c:pt>
                      <c:pt idx="76">
                        <c:v>-71.335464477539063</c:v>
                      </c:pt>
                      <c:pt idx="77">
                        <c:v>-71.705535888671875</c:v>
                      </c:pt>
                      <c:pt idx="78">
                        <c:v>-72.075614929199219</c:v>
                      </c:pt>
                      <c:pt idx="79">
                        <c:v>-72.445693969726563</c:v>
                      </c:pt>
                      <c:pt idx="80">
                        <c:v>-72.815765380859375</c:v>
                      </c:pt>
                      <c:pt idx="81">
                        <c:v>-73.163322448730469</c:v>
                      </c:pt>
                      <c:pt idx="82">
                        <c:v>-73.510116577148438</c:v>
                      </c:pt>
                      <c:pt idx="83">
                        <c:v>-73.864356994628906</c:v>
                      </c:pt>
                      <c:pt idx="84">
                        <c:v>-74.228172302246094</c:v>
                      </c:pt>
                      <c:pt idx="85">
                        <c:v>-74.591987609863281</c:v>
                      </c:pt>
                      <c:pt idx="86">
                        <c:v>-74.935943603515625</c:v>
                      </c:pt>
                      <c:pt idx="87">
                        <c:v>-75.279571533203125</c:v>
                      </c:pt>
                      <c:pt idx="88">
                        <c:v>-75.626998901367188</c:v>
                      </c:pt>
                      <c:pt idx="89">
                        <c:v>-75.97900390625</c:v>
                      </c:pt>
                      <c:pt idx="90">
                        <c:v>-76.331001281738281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C4E-4CC6-ADBA-CD96C54DA5FD}"/>
                  </c:ext>
                </c:extLst>
              </c15:ser>
            </c15:filteredScatterSeries>
            <c15:filteredScatter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Graph!$B$10</c15:sqref>
                        </c15:formulaRef>
                      </c:ext>
                    </c:extLst>
                    <c:strCache>
                      <c:ptCount val="1"/>
                      <c:pt idx="0">
                        <c:v>(l)Se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Graph!$C$3:$CO$3</c15:sqref>
                        </c15:formulaRef>
                      </c:ext>
                    </c:extLst>
                    <c:numCache>
                      <c:formatCode>0.0</c:formatCode>
                      <c:ptCount val="91"/>
                      <c:pt idx="0">
                        <c:v>290</c:v>
                      </c:pt>
                      <c:pt idx="1">
                        <c:v>303.4444580078125</c:v>
                      </c:pt>
                      <c:pt idx="2">
                        <c:v>316.88888549804688</c:v>
                      </c:pt>
                      <c:pt idx="3">
                        <c:v>330.33334350585938</c:v>
                      </c:pt>
                      <c:pt idx="4">
                        <c:v>343.77777099609375</c:v>
                      </c:pt>
                      <c:pt idx="5">
                        <c:v>357.22222900390625</c:v>
                      </c:pt>
                      <c:pt idx="6">
                        <c:v>370.66665649414063</c:v>
                      </c:pt>
                      <c:pt idx="7">
                        <c:v>384.11111450195313</c:v>
                      </c:pt>
                      <c:pt idx="8">
                        <c:v>397.5555419921875</c:v>
                      </c:pt>
                      <c:pt idx="9">
                        <c:v>411</c:v>
                      </c:pt>
                      <c:pt idx="10">
                        <c:v>424.4444580078125</c:v>
                      </c:pt>
                      <c:pt idx="11">
                        <c:v>437.88888549804688</c:v>
                      </c:pt>
                      <c:pt idx="12">
                        <c:v>451.33334350585938</c:v>
                      </c:pt>
                      <c:pt idx="13">
                        <c:v>464.77777099609375</c:v>
                      </c:pt>
                      <c:pt idx="14">
                        <c:v>478.22222900390625</c:v>
                      </c:pt>
                      <c:pt idx="15">
                        <c:v>491.66665649414063</c:v>
                      </c:pt>
                      <c:pt idx="16">
                        <c:v>505.11111450195313</c:v>
                      </c:pt>
                      <c:pt idx="17">
                        <c:v>518.5555419921875</c:v>
                      </c:pt>
                      <c:pt idx="18">
                        <c:v>532</c:v>
                      </c:pt>
                      <c:pt idx="19">
                        <c:v>545.4444580078125</c:v>
                      </c:pt>
                      <c:pt idx="20">
                        <c:v>558.888916015625</c:v>
                      </c:pt>
                      <c:pt idx="21">
                        <c:v>572.33331298828125</c:v>
                      </c:pt>
                      <c:pt idx="22">
                        <c:v>585.77777099609375</c:v>
                      </c:pt>
                      <c:pt idx="23">
                        <c:v>599.22222900390625</c:v>
                      </c:pt>
                      <c:pt idx="24">
                        <c:v>612.66668701171875</c:v>
                      </c:pt>
                      <c:pt idx="25">
                        <c:v>626.111083984375</c:v>
                      </c:pt>
                      <c:pt idx="26">
                        <c:v>639.5555419921875</c:v>
                      </c:pt>
                      <c:pt idx="27">
                        <c:v>653</c:v>
                      </c:pt>
                      <c:pt idx="28">
                        <c:v>666.4444580078125</c:v>
                      </c:pt>
                      <c:pt idx="29">
                        <c:v>679.888916015625</c:v>
                      </c:pt>
                      <c:pt idx="30">
                        <c:v>693.33331298828125</c:v>
                      </c:pt>
                      <c:pt idx="31">
                        <c:v>706.77777099609375</c:v>
                      </c:pt>
                      <c:pt idx="32">
                        <c:v>720.22222900390625</c:v>
                      </c:pt>
                      <c:pt idx="33">
                        <c:v>733.66668701171875</c:v>
                      </c:pt>
                      <c:pt idx="34">
                        <c:v>747.111083984375</c:v>
                      </c:pt>
                      <c:pt idx="35">
                        <c:v>760.5555419921875</c:v>
                      </c:pt>
                      <c:pt idx="36">
                        <c:v>774</c:v>
                      </c:pt>
                      <c:pt idx="37">
                        <c:v>787.4444580078125</c:v>
                      </c:pt>
                      <c:pt idx="38">
                        <c:v>800.888916015625</c:v>
                      </c:pt>
                      <c:pt idx="39">
                        <c:v>814.33331298828125</c:v>
                      </c:pt>
                      <c:pt idx="40">
                        <c:v>827.77777099609375</c:v>
                      </c:pt>
                      <c:pt idx="41">
                        <c:v>841.22222900390625</c:v>
                      </c:pt>
                      <c:pt idx="42">
                        <c:v>854.66668701171875</c:v>
                      </c:pt>
                      <c:pt idx="43">
                        <c:v>868.111083984375</c:v>
                      </c:pt>
                      <c:pt idx="44">
                        <c:v>881.5555419921875</c:v>
                      </c:pt>
                      <c:pt idx="45">
                        <c:v>895</c:v>
                      </c:pt>
                      <c:pt idx="46">
                        <c:v>908.4444580078125</c:v>
                      </c:pt>
                      <c:pt idx="47">
                        <c:v>921.888916015625</c:v>
                      </c:pt>
                      <c:pt idx="48">
                        <c:v>935.33331298828125</c:v>
                      </c:pt>
                      <c:pt idx="49">
                        <c:v>948.77777099609375</c:v>
                      </c:pt>
                      <c:pt idx="50">
                        <c:v>962.22222900390625</c:v>
                      </c:pt>
                      <c:pt idx="51">
                        <c:v>975.66668701171875</c:v>
                      </c:pt>
                      <c:pt idx="52">
                        <c:v>989.111083984375</c:v>
                      </c:pt>
                      <c:pt idx="53">
                        <c:v>1002.5555419921875</c:v>
                      </c:pt>
                      <c:pt idx="54">
                        <c:v>1016</c:v>
                      </c:pt>
                      <c:pt idx="55">
                        <c:v>1029.4444580078125</c:v>
                      </c:pt>
                      <c:pt idx="56">
                        <c:v>1042.888916015625</c:v>
                      </c:pt>
                      <c:pt idx="57">
                        <c:v>1056.3333740234375</c:v>
                      </c:pt>
                      <c:pt idx="58">
                        <c:v>1069.77783203125</c:v>
                      </c:pt>
                      <c:pt idx="59">
                        <c:v>1083.22216796875</c:v>
                      </c:pt>
                      <c:pt idx="60">
                        <c:v>1096.6666259765625</c:v>
                      </c:pt>
                      <c:pt idx="61">
                        <c:v>1110.111083984375</c:v>
                      </c:pt>
                      <c:pt idx="62">
                        <c:v>1123.5555419921875</c:v>
                      </c:pt>
                      <c:pt idx="63">
                        <c:v>1137</c:v>
                      </c:pt>
                      <c:pt idx="64">
                        <c:v>1150.4444580078125</c:v>
                      </c:pt>
                      <c:pt idx="65">
                        <c:v>1163.888916015625</c:v>
                      </c:pt>
                      <c:pt idx="66">
                        <c:v>1177.3333740234375</c:v>
                      </c:pt>
                      <c:pt idx="67">
                        <c:v>1190.77783203125</c:v>
                      </c:pt>
                      <c:pt idx="68">
                        <c:v>1204.22216796875</c:v>
                      </c:pt>
                      <c:pt idx="69">
                        <c:v>1217.6666259765625</c:v>
                      </c:pt>
                      <c:pt idx="70">
                        <c:v>1231.111083984375</c:v>
                      </c:pt>
                      <c:pt idx="71">
                        <c:v>1244.5555419921875</c:v>
                      </c:pt>
                      <c:pt idx="72">
                        <c:v>1258</c:v>
                      </c:pt>
                      <c:pt idx="73">
                        <c:v>1271.4444580078125</c:v>
                      </c:pt>
                      <c:pt idx="74">
                        <c:v>1284.888916015625</c:v>
                      </c:pt>
                      <c:pt idx="75">
                        <c:v>1298.3333740234375</c:v>
                      </c:pt>
                      <c:pt idx="76">
                        <c:v>1311.77783203125</c:v>
                      </c:pt>
                      <c:pt idx="77">
                        <c:v>1325.22216796875</c:v>
                      </c:pt>
                      <c:pt idx="78">
                        <c:v>1338.6666259765625</c:v>
                      </c:pt>
                      <c:pt idx="79">
                        <c:v>1352.111083984375</c:v>
                      </c:pt>
                      <c:pt idx="80">
                        <c:v>1365.5555419921875</c:v>
                      </c:pt>
                      <c:pt idx="81">
                        <c:v>1379</c:v>
                      </c:pt>
                      <c:pt idx="82">
                        <c:v>1392.4444580078125</c:v>
                      </c:pt>
                      <c:pt idx="83">
                        <c:v>1405.888916015625</c:v>
                      </c:pt>
                      <c:pt idx="84">
                        <c:v>1419.3333740234375</c:v>
                      </c:pt>
                      <c:pt idx="85">
                        <c:v>1432.77783203125</c:v>
                      </c:pt>
                      <c:pt idx="86">
                        <c:v>1446.22216796875</c:v>
                      </c:pt>
                      <c:pt idx="87">
                        <c:v>1459.6666259765625</c:v>
                      </c:pt>
                      <c:pt idx="88">
                        <c:v>1473.111083984375</c:v>
                      </c:pt>
                      <c:pt idx="89">
                        <c:v>1486.5555419921875</c:v>
                      </c:pt>
                      <c:pt idx="90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Graph!$C$10:$CO$10</c15:sqref>
                        </c15:formulaRef>
                      </c:ext>
                    </c:extLst>
                    <c:numCache>
                      <c:formatCode>0.00E+00</c:formatCode>
                      <c:ptCount val="91"/>
                      <c:pt idx="0">
                        <c:v>-21.531185150146484</c:v>
                      </c:pt>
                      <c:pt idx="1">
                        <c:v>-22.007707595825195</c:v>
                      </c:pt>
                      <c:pt idx="2">
                        <c:v>-21.668567657470703</c:v>
                      </c:pt>
                      <c:pt idx="3">
                        <c:v>-21.329427719116211</c:v>
                      </c:pt>
                      <c:pt idx="4">
                        <c:v>-21.33308219909668</c:v>
                      </c:pt>
                      <c:pt idx="5">
                        <c:v>-21.36931037902832</c:v>
                      </c:pt>
                      <c:pt idx="6">
                        <c:v>-21.460786819458008</c:v>
                      </c:pt>
                      <c:pt idx="7">
                        <c:v>-21.625823974609375</c:v>
                      </c:pt>
                      <c:pt idx="8">
                        <c:v>-21.790861129760742</c:v>
                      </c:pt>
                      <c:pt idx="9">
                        <c:v>-21.948293685913086</c:v>
                      </c:pt>
                      <c:pt idx="10">
                        <c:v>-22.105279922485352</c:v>
                      </c:pt>
                      <c:pt idx="11">
                        <c:v>-22.243736267089844</c:v>
                      </c:pt>
                      <c:pt idx="12">
                        <c:v>-22.360469818115234</c:v>
                      </c:pt>
                      <c:pt idx="13">
                        <c:v>-22.477201461791992</c:v>
                      </c:pt>
                      <c:pt idx="14">
                        <c:v>-22.60179328918457</c:v>
                      </c:pt>
                      <c:pt idx="15">
                        <c:v>-22.726577758789063</c:v>
                      </c:pt>
                      <c:pt idx="16">
                        <c:v>-22.839633941650391</c:v>
                      </c:pt>
                      <c:pt idx="17">
                        <c:v>-22.940568923950195</c:v>
                      </c:pt>
                      <c:pt idx="18">
                        <c:v>-23.042934417724609</c:v>
                      </c:pt>
                      <c:pt idx="19">
                        <c:v>-23.24017333984375</c:v>
                      </c:pt>
                      <c:pt idx="20">
                        <c:v>-23.437412261962891</c:v>
                      </c:pt>
                      <c:pt idx="21">
                        <c:v>-23.636787414550781</c:v>
                      </c:pt>
                      <c:pt idx="22">
                        <c:v>-23.838050842285156</c:v>
                      </c:pt>
                      <c:pt idx="23">
                        <c:v>-24.038942337036133</c:v>
                      </c:pt>
                      <c:pt idx="24">
                        <c:v>-24.232156753540039</c:v>
                      </c:pt>
                      <c:pt idx="25">
                        <c:v>-24.425369262695313</c:v>
                      </c:pt>
                      <c:pt idx="26">
                        <c:v>-24.618581771850586</c:v>
                      </c:pt>
                      <c:pt idx="27">
                        <c:v>-24.811796188354492</c:v>
                      </c:pt>
                      <c:pt idx="28">
                        <c:v>-25.005008697509766</c:v>
                      </c:pt>
                      <c:pt idx="29">
                        <c:v>-25.198223114013672</c:v>
                      </c:pt>
                      <c:pt idx="30">
                        <c:v>-25.391435623168945</c:v>
                      </c:pt>
                      <c:pt idx="31">
                        <c:v>-25.578163146972656</c:v>
                      </c:pt>
                      <c:pt idx="32">
                        <c:v>-25.760442733764648</c:v>
                      </c:pt>
                      <c:pt idx="33">
                        <c:v>-25.942724227905273</c:v>
                      </c:pt>
                      <c:pt idx="34">
                        <c:v>-26.125003814697266</c:v>
                      </c:pt>
                      <c:pt idx="35">
                        <c:v>-26.307285308837891</c:v>
                      </c:pt>
                      <c:pt idx="36">
                        <c:v>-26.489564895629883</c:v>
                      </c:pt>
                      <c:pt idx="37">
                        <c:v>-26.671846389770508</c:v>
                      </c:pt>
                      <c:pt idx="38">
                        <c:v>-26.854127883911133</c:v>
                      </c:pt>
                      <c:pt idx="39">
                        <c:v>-27.036407470703125</c:v>
                      </c:pt>
                      <c:pt idx="40">
                        <c:v>-27.21868896484375</c:v>
                      </c:pt>
                      <c:pt idx="41">
                        <c:v>-27.394954681396484</c:v>
                      </c:pt>
                      <c:pt idx="42">
                        <c:v>-27.568170547485352</c:v>
                      </c:pt>
                      <c:pt idx="43">
                        <c:v>-27.741386413574219</c:v>
                      </c:pt>
                      <c:pt idx="44">
                        <c:v>-27.914604187011719</c:v>
                      </c:pt>
                      <c:pt idx="45">
                        <c:v>-28.087820053100586</c:v>
                      </c:pt>
                      <c:pt idx="46">
                        <c:v>-28.261037826538086</c:v>
                      </c:pt>
                      <c:pt idx="47">
                        <c:v>-28.434253692626953</c:v>
                      </c:pt>
                      <c:pt idx="48">
                        <c:v>-28.607471466064453</c:v>
                      </c:pt>
                      <c:pt idx="49">
                        <c:v>-28.78068733215332</c:v>
                      </c:pt>
                      <c:pt idx="50">
                        <c:v>-28.95390510559082</c:v>
                      </c:pt>
                      <c:pt idx="51">
                        <c:v>-29.12074089050293</c:v>
                      </c:pt>
                      <c:pt idx="52">
                        <c:v>-29.285263061523438</c:v>
                      </c:pt>
                      <c:pt idx="53">
                        <c:v>-29.449785232543945</c:v>
                      </c:pt>
                      <c:pt idx="54">
                        <c:v>-29.614309310913086</c:v>
                      </c:pt>
                      <c:pt idx="55">
                        <c:v>-29.778831481933594</c:v>
                      </c:pt>
                      <c:pt idx="56">
                        <c:v>-29.943355560302734</c:v>
                      </c:pt>
                      <c:pt idx="57">
                        <c:v>-30.107877731323242</c:v>
                      </c:pt>
                      <c:pt idx="58">
                        <c:v>-30.27239990234375</c:v>
                      </c:pt>
                      <c:pt idx="59">
                        <c:v>-30.436922073364258</c:v>
                      </c:pt>
                      <c:pt idx="60">
                        <c:v>-30.601444244384766</c:v>
                      </c:pt>
                      <c:pt idx="61">
                        <c:v>-30.760717391967773</c:v>
                      </c:pt>
                      <c:pt idx="62">
                        <c:v>-30.918888092041016</c:v>
                      </c:pt>
                      <c:pt idx="63">
                        <c:v>-31.077272415161133</c:v>
                      </c:pt>
                      <c:pt idx="64">
                        <c:v>-31.236162185668945</c:v>
                      </c:pt>
                      <c:pt idx="65">
                        <c:v>-31.395050048828125</c:v>
                      </c:pt>
                      <c:pt idx="66">
                        <c:v>-31.55000114440918</c:v>
                      </c:pt>
                      <c:pt idx="67">
                        <c:v>-31.704216003417969</c:v>
                      </c:pt>
                      <c:pt idx="68">
                        <c:v>-31.859897613525391</c:v>
                      </c:pt>
                      <c:pt idx="69">
                        <c:v>-32.018787384033203</c:v>
                      </c:pt>
                      <c:pt idx="70">
                        <c:v>-32.177677154541016</c:v>
                      </c:pt>
                      <c:pt idx="71">
                        <c:v>-32.332931518554688</c:v>
                      </c:pt>
                      <c:pt idx="72">
                        <c:v>-32.487594604492188</c:v>
                      </c:pt>
                      <c:pt idx="73">
                        <c:v>-32.642257690429688</c:v>
                      </c:pt>
                      <c:pt idx="74">
                        <c:v>-32.796916961669922</c:v>
                      </c:pt>
                      <c:pt idx="75">
                        <c:v>-32.951580047607422</c:v>
                      </c:pt>
                      <c:pt idx="76">
                        <c:v>-33.106243133544922</c:v>
                      </c:pt>
                      <c:pt idx="77">
                        <c:v>-33.260902404785156</c:v>
                      </c:pt>
                      <c:pt idx="78">
                        <c:v>-33.415561676025391</c:v>
                      </c:pt>
                      <c:pt idx="79">
                        <c:v>-33.570224761962891</c:v>
                      </c:pt>
                      <c:pt idx="80">
                        <c:v>-33.724887847900391</c:v>
                      </c:pt>
                      <c:pt idx="81">
                        <c:v>-33.874553680419922</c:v>
                      </c:pt>
                      <c:pt idx="82">
                        <c:v>-34.0240478515625</c:v>
                      </c:pt>
                      <c:pt idx="83">
                        <c:v>-34.173542022705078</c:v>
                      </c:pt>
                      <c:pt idx="84">
                        <c:v>-34.323036193847656</c:v>
                      </c:pt>
                      <c:pt idx="85">
                        <c:v>-34.472530364990234</c:v>
                      </c:pt>
                      <c:pt idx="86">
                        <c:v>-34.622024536132813</c:v>
                      </c:pt>
                      <c:pt idx="87">
                        <c:v>-34.771518707275391</c:v>
                      </c:pt>
                      <c:pt idx="88">
                        <c:v>-34.921012878417969</c:v>
                      </c:pt>
                      <c:pt idx="89">
                        <c:v>-35.070507049560547</c:v>
                      </c:pt>
                      <c:pt idx="90">
                        <c:v>-35.220001220703125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C4E-4CC6-ADBA-CD96C54DA5FD}"/>
                  </c:ext>
                </c:extLst>
              </c15:ser>
            </c15:filteredScatterSeries>
            <c15:filteredScatter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Graph!$B$11</c15:sqref>
                        </c15:formulaRef>
                      </c:ext>
                    </c:extLst>
                    <c:strCache>
                      <c:ptCount val="1"/>
                      <c:pt idx="0">
                        <c:v>(l)GeSe2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Graph!$C$3:$CO$3</c15:sqref>
                        </c15:formulaRef>
                      </c:ext>
                    </c:extLst>
                    <c:numCache>
                      <c:formatCode>0.0</c:formatCode>
                      <c:ptCount val="91"/>
                      <c:pt idx="0">
                        <c:v>290</c:v>
                      </c:pt>
                      <c:pt idx="1">
                        <c:v>303.4444580078125</c:v>
                      </c:pt>
                      <c:pt idx="2">
                        <c:v>316.88888549804688</c:v>
                      </c:pt>
                      <c:pt idx="3">
                        <c:v>330.33334350585938</c:v>
                      </c:pt>
                      <c:pt idx="4">
                        <c:v>343.77777099609375</c:v>
                      </c:pt>
                      <c:pt idx="5">
                        <c:v>357.22222900390625</c:v>
                      </c:pt>
                      <c:pt idx="6">
                        <c:v>370.66665649414063</c:v>
                      </c:pt>
                      <c:pt idx="7">
                        <c:v>384.11111450195313</c:v>
                      </c:pt>
                      <c:pt idx="8">
                        <c:v>397.5555419921875</c:v>
                      </c:pt>
                      <c:pt idx="9">
                        <c:v>411</c:v>
                      </c:pt>
                      <c:pt idx="10">
                        <c:v>424.4444580078125</c:v>
                      </c:pt>
                      <c:pt idx="11">
                        <c:v>437.88888549804688</c:v>
                      </c:pt>
                      <c:pt idx="12">
                        <c:v>451.33334350585938</c:v>
                      </c:pt>
                      <c:pt idx="13">
                        <c:v>464.77777099609375</c:v>
                      </c:pt>
                      <c:pt idx="14">
                        <c:v>478.22222900390625</c:v>
                      </c:pt>
                      <c:pt idx="15">
                        <c:v>491.66665649414063</c:v>
                      </c:pt>
                      <c:pt idx="16">
                        <c:v>505.11111450195313</c:v>
                      </c:pt>
                      <c:pt idx="17">
                        <c:v>518.5555419921875</c:v>
                      </c:pt>
                      <c:pt idx="18">
                        <c:v>532</c:v>
                      </c:pt>
                      <c:pt idx="19">
                        <c:v>545.4444580078125</c:v>
                      </c:pt>
                      <c:pt idx="20">
                        <c:v>558.888916015625</c:v>
                      </c:pt>
                      <c:pt idx="21">
                        <c:v>572.33331298828125</c:v>
                      </c:pt>
                      <c:pt idx="22">
                        <c:v>585.77777099609375</c:v>
                      </c:pt>
                      <c:pt idx="23">
                        <c:v>599.22222900390625</c:v>
                      </c:pt>
                      <c:pt idx="24">
                        <c:v>612.66668701171875</c:v>
                      </c:pt>
                      <c:pt idx="25">
                        <c:v>626.111083984375</c:v>
                      </c:pt>
                      <c:pt idx="26">
                        <c:v>639.5555419921875</c:v>
                      </c:pt>
                      <c:pt idx="27">
                        <c:v>653</c:v>
                      </c:pt>
                      <c:pt idx="28">
                        <c:v>666.4444580078125</c:v>
                      </c:pt>
                      <c:pt idx="29">
                        <c:v>679.888916015625</c:v>
                      </c:pt>
                      <c:pt idx="30">
                        <c:v>693.33331298828125</c:v>
                      </c:pt>
                      <c:pt idx="31">
                        <c:v>706.77777099609375</c:v>
                      </c:pt>
                      <c:pt idx="32">
                        <c:v>720.22222900390625</c:v>
                      </c:pt>
                      <c:pt idx="33">
                        <c:v>733.66668701171875</c:v>
                      </c:pt>
                      <c:pt idx="34">
                        <c:v>747.111083984375</c:v>
                      </c:pt>
                      <c:pt idx="35">
                        <c:v>760.5555419921875</c:v>
                      </c:pt>
                      <c:pt idx="36">
                        <c:v>774</c:v>
                      </c:pt>
                      <c:pt idx="37">
                        <c:v>787.4444580078125</c:v>
                      </c:pt>
                      <c:pt idx="38">
                        <c:v>800.888916015625</c:v>
                      </c:pt>
                      <c:pt idx="39">
                        <c:v>814.33331298828125</c:v>
                      </c:pt>
                      <c:pt idx="40">
                        <c:v>827.77777099609375</c:v>
                      </c:pt>
                      <c:pt idx="41">
                        <c:v>841.22222900390625</c:v>
                      </c:pt>
                      <c:pt idx="42">
                        <c:v>854.66668701171875</c:v>
                      </c:pt>
                      <c:pt idx="43">
                        <c:v>868.111083984375</c:v>
                      </c:pt>
                      <c:pt idx="44">
                        <c:v>881.5555419921875</c:v>
                      </c:pt>
                      <c:pt idx="45">
                        <c:v>895</c:v>
                      </c:pt>
                      <c:pt idx="46">
                        <c:v>908.4444580078125</c:v>
                      </c:pt>
                      <c:pt idx="47">
                        <c:v>921.888916015625</c:v>
                      </c:pt>
                      <c:pt idx="48">
                        <c:v>935.33331298828125</c:v>
                      </c:pt>
                      <c:pt idx="49">
                        <c:v>948.77777099609375</c:v>
                      </c:pt>
                      <c:pt idx="50">
                        <c:v>962.22222900390625</c:v>
                      </c:pt>
                      <c:pt idx="51">
                        <c:v>975.66668701171875</c:v>
                      </c:pt>
                      <c:pt idx="52">
                        <c:v>989.111083984375</c:v>
                      </c:pt>
                      <c:pt idx="53">
                        <c:v>1002.5555419921875</c:v>
                      </c:pt>
                      <c:pt idx="54">
                        <c:v>1016</c:v>
                      </c:pt>
                      <c:pt idx="55">
                        <c:v>1029.4444580078125</c:v>
                      </c:pt>
                      <c:pt idx="56">
                        <c:v>1042.888916015625</c:v>
                      </c:pt>
                      <c:pt idx="57">
                        <c:v>1056.3333740234375</c:v>
                      </c:pt>
                      <c:pt idx="58">
                        <c:v>1069.77783203125</c:v>
                      </c:pt>
                      <c:pt idx="59">
                        <c:v>1083.22216796875</c:v>
                      </c:pt>
                      <c:pt idx="60">
                        <c:v>1096.6666259765625</c:v>
                      </c:pt>
                      <c:pt idx="61">
                        <c:v>1110.111083984375</c:v>
                      </c:pt>
                      <c:pt idx="62">
                        <c:v>1123.5555419921875</c:v>
                      </c:pt>
                      <c:pt idx="63">
                        <c:v>1137</c:v>
                      </c:pt>
                      <c:pt idx="64">
                        <c:v>1150.4444580078125</c:v>
                      </c:pt>
                      <c:pt idx="65">
                        <c:v>1163.888916015625</c:v>
                      </c:pt>
                      <c:pt idx="66">
                        <c:v>1177.3333740234375</c:v>
                      </c:pt>
                      <c:pt idx="67">
                        <c:v>1190.77783203125</c:v>
                      </c:pt>
                      <c:pt idx="68">
                        <c:v>1204.22216796875</c:v>
                      </c:pt>
                      <c:pt idx="69">
                        <c:v>1217.6666259765625</c:v>
                      </c:pt>
                      <c:pt idx="70">
                        <c:v>1231.111083984375</c:v>
                      </c:pt>
                      <c:pt idx="71">
                        <c:v>1244.5555419921875</c:v>
                      </c:pt>
                      <c:pt idx="72">
                        <c:v>1258</c:v>
                      </c:pt>
                      <c:pt idx="73">
                        <c:v>1271.4444580078125</c:v>
                      </c:pt>
                      <c:pt idx="74">
                        <c:v>1284.888916015625</c:v>
                      </c:pt>
                      <c:pt idx="75">
                        <c:v>1298.3333740234375</c:v>
                      </c:pt>
                      <c:pt idx="76">
                        <c:v>1311.77783203125</c:v>
                      </c:pt>
                      <c:pt idx="77">
                        <c:v>1325.22216796875</c:v>
                      </c:pt>
                      <c:pt idx="78">
                        <c:v>1338.6666259765625</c:v>
                      </c:pt>
                      <c:pt idx="79">
                        <c:v>1352.111083984375</c:v>
                      </c:pt>
                      <c:pt idx="80">
                        <c:v>1365.5555419921875</c:v>
                      </c:pt>
                      <c:pt idx="81">
                        <c:v>1379</c:v>
                      </c:pt>
                      <c:pt idx="82">
                        <c:v>1392.4444580078125</c:v>
                      </c:pt>
                      <c:pt idx="83">
                        <c:v>1405.888916015625</c:v>
                      </c:pt>
                      <c:pt idx="84">
                        <c:v>1419.3333740234375</c:v>
                      </c:pt>
                      <c:pt idx="85">
                        <c:v>1432.77783203125</c:v>
                      </c:pt>
                      <c:pt idx="86">
                        <c:v>1446.22216796875</c:v>
                      </c:pt>
                      <c:pt idx="87">
                        <c:v>1459.6666259765625</c:v>
                      </c:pt>
                      <c:pt idx="88">
                        <c:v>1473.111083984375</c:v>
                      </c:pt>
                      <c:pt idx="89">
                        <c:v>1486.5555419921875</c:v>
                      </c:pt>
                      <c:pt idx="90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Graph!$C$11:$CO$11</c15:sqref>
                        </c15:formulaRef>
                      </c:ext>
                    </c:extLst>
                    <c:numCache>
                      <c:formatCode>0.00E+00</c:formatCode>
                      <c:ptCount val="91"/>
                      <c:pt idx="0">
                        <c:v>-58.622398376464844</c:v>
                      </c:pt>
                      <c:pt idx="1">
                        <c:v>-59.687831878662109</c:v>
                      </c:pt>
                      <c:pt idx="2">
                        <c:v>-58.169784545898438</c:v>
                      </c:pt>
                      <c:pt idx="3">
                        <c:v>-56.651729583740234</c:v>
                      </c:pt>
                      <c:pt idx="4">
                        <c:v>-55.711284637451172</c:v>
                      </c:pt>
                      <c:pt idx="5">
                        <c:v>-54.825721740722656</c:v>
                      </c:pt>
                      <c:pt idx="6">
                        <c:v>-54.082771301269531</c:v>
                      </c:pt>
                      <c:pt idx="7">
                        <c:v>-53.529697418212891</c:v>
                      </c:pt>
                      <c:pt idx="8">
                        <c:v>-52.97662353515625</c:v>
                      </c:pt>
                      <c:pt idx="9">
                        <c:v>-52.583251953125</c:v>
                      </c:pt>
                      <c:pt idx="10">
                        <c:v>-52.199237823486328</c:v>
                      </c:pt>
                      <c:pt idx="11">
                        <c:v>-51.903244018554688</c:v>
                      </c:pt>
                      <c:pt idx="12">
                        <c:v>-51.710433959960938</c:v>
                      </c:pt>
                      <c:pt idx="13">
                        <c:v>-51.517620086669922</c:v>
                      </c:pt>
                      <c:pt idx="14">
                        <c:v>-51.608470916748047</c:v>
                      </c:pt>
                      <c:pt idx="15">
                        <c:v>-51.706283569335938</c:v>
                      </c:pt>
                      <c:pt idx="16">
                        <c:v>-51.985702514648438</c:v>
                      </c:pt>
                      <c:pt idx="17">
                        <c:v>-52.452823638916016</c:v>
                      </c:pt>
                      <c:pt idx="18">
                        <c:v>-52.918926239013672</c:v>
                      </c:pt>
                      <c:pt idx="19">
                        <c:v>-53.317428588867188</c:v>
                      </c:pt>
                      <c:pt idx="20">
                        <c:v>-53.715934753417969</c:v>
                      </c:pt>
                      <c:pt idx="21">
                        <c:v>-54.129600524902344</c:v>
                      </c:pt>
                      <c:pt idx="22">
                        <c:v>-54.556682586669922</c:v>
                      </c:pt>
                      <c:pt idx="23">
                        <c:v>-54.983322143554688</c:v>
                      </c:pt>
                      <c:pt idx="24">
                        <c:v>-55.400741577148438</c:v>
                      </c:pt>
                      <c:pt idx="25">
                        <c:v>-55.818161010742188</c:v>
                      </c:pt>
                      <c:pt idx="26">
                        <c:v>-56.236488342285156</c:v>
                      </c:pt>
                      <c:pt idx="27">
                        <c:v>-56.655521392822266</c:v>
                      </c:pt>
                      <c:pt idx="28">
                        <c:v>-57.074550628662109</c:v>
                      </c:pt>
                      <c:pt idx="29">
                        <c:v>-57.493583679199219</c:v>
                      </c:pt>
                      <c:pt idx="30">
                        <c:v>-57.912616729736328</c:v>
                      </c:pt>
                      <c:pt idx="31">
                        <c:v>-58.318450927734375</c:v>
                      </c:pt>
                      <c:pt idx="32">
                        <c:v>-58.715236663818359</c:v>
                      </c:pt>
                      <c:pt idx="33">
                        <c:v>-59.112026214599609</c:v>
                      </c:pt>
                      <c:pt idx="34">
                        <c:v>-59.508811950683594</c:v>
                      </c:pt>
                      <c:pt idx="35">
                        <c:v>-59.905597686767578</c:v>
                      </c:pt>
                      <c:pt idx="36">
                        <c:v>-60.302387237548828</c:v>
                      </c:pt>
                      <c:pt idx="37">
                        <c:v>-60.699172973632813</c:v>
                      </c:pt>
                      <c:pt idx="38">
                        <c:v>-61.095962524414063</c:v>
                      </c:pt>
                      <c:pt idx="39">
                        <c:v>-61.492748260498047</c:v>
                      </c:pt>
                      <c:pt idx="40">
                        <c:v>-61.889533996582031</c:v>
                      </c:pt>
                      <c:pt idx="41">
                        <c:v>-62.273090362548828</c:v>
                      </c:pt>
                      <c:pt idx="42">
                        <c:v>-62.649936676025391</c:v>
                      </c:pt>
                      <c:pt idx="43">
                        <c:v>-63.026782989501953</c:v>
                      </c:pt>
                      <c:pt idx="44">
                        <c:v>-63.403629302978516</c:v>
                      </c:pt>
                      <c:pt idx="45">
                        <c:v>-63.780479431152344</c:v>
                      </c:pt>
                      <c:pt idx="46">
                        <c:v>-64.157325744628906</c:v>
                      </c:pt>
                      <c:pt idx="47">
                        <c:v>-64.534172058105469</c:v>
                      </c:pt>
                      <c:pt idx="48">
                        <c:v>-64.911018371582031</c:v>
                      </c:pt>
                      <c:pt idx="49">
                        <c:v>-65.287864685058594</c:v>
                      </c:pt>
                      <c:pt idx="50">
                        <c:v>-65.664718627929688</c:v>
                      </c:pt>
                      <c:pt idx="51">
                        <c:v>-66.027442932128906</c:v>
                      </c:pt>
                      <c:pt idx="52">
                        <c:v>-66.385055541992188</c:v>
                      </c:pt>
                      <c:pt idx="53">
                        <c:v>-66.742660522460938</c:v>
                      </c:pt>
                      <c:pt idx="54">
                        <c:v>-67.100273132324219</c:v>
                      </c:pt>
                      <c:pt idx="55">
                        <c:v>-67.4578857421875</c:v>
                      </c:pt>
                      <c:pt idx="56">
                        <c:v>-67.815498352050781</c:v>
                      </c:pt>
                      <c:pt idx="57">
                        <c:v>-68.173103332519531</c:v>
                      </c:pt>
                      <c:pt idx="58">
                        <c:v>-68.530715942382813</c:v>
                      </c:pt>
                      <c:pt idx="59">
                        <c:v>-68.888320922851563</c:v>
                      </c:pt>
                      <c:pt idx="60">
                        <c:v>-69.245933532714844</c:v>
                      </c:pt>
                      <c:pt idx="61">
                        <c:v>-69.591659545898438</c:v>
                      </c:pt>
                      <c:pt idx="62">
                        <c:v>-69.934890747070313</c:v>
                      </c:pt>
                      <c:pt idx="63">
                        <c:v>-70.278549194335938</c:v>
                      </c:pt>
                      <c:pt idx="64">
                        <c:v>-70.623214721679688</c:v>
                      </c:pt>
                      <c:pt idx="65">
                        <c:v>-70.967880249023438</c:v>
                      </c:pt>
                      <c:pt idx="66">
                        <c:v>-71.304000854492188</c:v>
                      </c:pt>
                      <c:pt idx="67">
                        <c:v>-71.638526916503906</c:v>
                      </c:pt>
                      <c:pt idx="68">
                        <c:v>-71.976112365722656</c:v>
                      </c:pt>
                      <c:pt idx="69">
                        <c:v>-72.320365905761719</c:v>
                      </c:pt>
                      <c:pt idx="70">
                        <c:v>-72.664627075195313</c:v>
                      </c:pt>
                      <c:pt idx="71">
                        <c:v>-73.000411987304688</c:v>
                      </c:pt>
                      <c:pt idx="72">
                        <c:v>-73.334800720214844</c:v>
                      </c:pt>
                      <c:pt idx="73">
                        <c:v>-73.669197082519531</c:v>
                      </c:pt>
                      <c:pt idx="74">
                        <c:v>-74.003593444824219</c:v>
                      </c:pt>
                      <c:pt idx="75">
                        <c:v>-74.337982177734375</c:v>
                      </c:pt>
                      <c:pt idx="76">
                        <c:v>-74.672378540039063</c:v>
                      </c:pt>
                      <c:pt idx="77">
                        <c:v>-75.006767272949219</c:v>
                      </c:pt>
                      <c:pt idx="78">
                        <c:v>-75.341163635253906</c:v>
                      </c:pt>
                      <c:pt idx="79">
                        <c:v>-75.675552368164063</c:v>
                      </c:pt>
                      <c:pt idx="80">
                        <c:v>-76.00994873046875</c:v>
                      </c:pt>
                      <c:pt idx="81">
                        <c:v>-76.332809448242188</c:v>
                      </c:pt>
                      <c:pt idx="82">
                        <c:v>-76.6552734375</c:v>
                      </c:pt>
                      <c:pt idx="83">
                        <c:v>-76.977745056152344</c:v>
                      </c:pt>
                      <c:pt idx="84">
                        <c:v>-77.300209045410156</c:v>
                      </c:pt>
                      <c:pt idx="85">
                        <c:v>-77.622673034667969</c:v>
                      </c:pt>
                      <c:pt idx="86">
                        <c:v>-77.945137023925781</c:v>
                      </c:pt>
                      <c:pt idx="87">
                        <c:v>-78.267601013183594</c:v>
                      </c:pt>
                      <c:pt idx="88">
                        <c:v>-78.590065002441406</c:v>
                      </c:pt>
                      <c:pt idx="89">
                        <c:v>-78.91253662109375</c:v>
                      </c:pt>
                      <c:pt idx="90">
                        <c:v>-79.235000610351563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C4E-4CC6-ADBA-CD96C54DA5FD}"/>
                  </c:ext>
                </c:extLst>
              </c15:ser>
            </c15:filteredScatterSeries>
            <c15:filteredScatterSeries>
              <c15:ser>
                <c:idx val="11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Graph!$B$14</c15:sqref>
                        </c15:formulaRef>
                      </c:ext>
                    </c:extLst>
                    <c:strCache>
                      <c:ptCount val="1"/>
                      <c:pt idx="0">
                        <c:v>(l)Ge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Graph!$C$3:$CO$3</c15:sqref>
                        </c15:formulaRef>
                      </c:ext>
                    </c:extLst>
                    <c:numCache>
                      <c:formatCode>0.0</c:formatCode>
                      <c:ptCount val="91"/>
                      <c:pt idx="0">
                        <c:v>290</c:v>
                      </c:pt>
                      <c:pt idx="1">
                        <c:v>303.4444580078125</c:v>
                      </c:pt>
                      <c:pt idx="2">
                        <c:v>316.88888549804688</c:v>
                      </c:pt>
                      <c:pt idx="3">
                        <c:v>330.33334350585938</c:v>
                      </c:pt>
                      <c:pt idx="4">
                        <c:v>343.77777099609375</c:v>
                      </c:pt>
                      <c:pt idx="5">
                        <c:v>357.22222900390625</c:v>
                      </c:pt>
                      <c:pt idx="6">
                        <c:v>370.66665649414063</c:v>
                      </c:pt>
                      <c:pt idx="7">
                        <c:v>384.11111450195313</c:v>
                      </c:pt>
                      <c:pt idx="8">
                        <c:v>397.5555419921875</c:v>
                      </c:pt>
                      <c:pt idx="9">
                        <c:v>411</c:v>
                      </c:pt>
                      <c:pt idx="10">
                        <c:v>424.4444580078125</c:v>
                      </c:pt>
                      <c:pt idx="11">
                        <c:v>437.88888549804688</c:v>
                      </c:pt>
                      <c:pt idx="12">
                        <c:v>451.33334350585938</c:v>
                      </c:pt>
                      <c:pt idx="13">
                        <c:v>464.77777099609375</c:v>
                      </c:pt>
                      <c:pt idx="14">
                        <c:v>478.22222900390625</c:v>
                      </c:pt>
                      <c:pt idx="15">
                        <c:v>491.66665649414063</c:v>
                      </c:pt>
                      <c:pt idx="16">
                        <c:v>505.11111450195313</c:v>
                      </c:pt>
                      <c:pt idx="17">
                        <c:v>518.5555419921875</c:v>
                      </c:pt>
                      <c:pt idx="18">
                        <c:v>532</c:v>
                      </c:pt>
                      <c:pt idx="19">
                        <c:v>545.4444580078125</c:v>
                      </c:pt>
                      <c:pt idx="20">
                        <c:v>558.888916015625</c:v>
                      </c:pt>
                      <c:pt idx="21">
                        <c:v>572.33331298828125</c:v>
                      </c:pt>
                      <c:pt idx="22">
                        <c:v>585.77777099609375</c:v>
                      </c:pt>
                      <c:pt idx="23">
                        <c:v>599.22222900390625</c:v>
                      </c:pt>
                      <c:pt idx="24">
                        <c:v>612.66668701171875</c:v>
                      </c:pt>
                      <c:pt idx="25">
                        <c:v>626.111083984375</c:v>
                      </c:pt>
                      <c:pt idx="26">
                        <c:v>639.5555419921875</c:v>
                      </c:pt>
                      <c:pt idx="27">
                        <c:v>653</c:v>
                      </c:pt>
                      <c:pt idx="28">
                        <c:v>666.4444580078125</c:v>
                      </c:pt>
                      <c:pt idx="29">
                        <c:v>679.888916015625</c:v>
                      </c:pt>
                      <c:pt idx="30">
                        <c:v>693.33331298828125</c:v>
                      </c:pt>
                      <c:pt idx="31">
                        <c:v>706.77777099609375</c:v>
                      </c:pt>
                      <c:pt idx="32">
                        <c:v>720.22222900390625</c:v>
                      </c:pt>
                      <c:pt idx="33">
                        <c:v>733.66668701171875</c:v>
                      </c:pt>
                      <c:pt idx="34">
                        <c:v>747.111083984375</c:v>
                      </c:pt>
                      <c:pt idx="35">
                        <c:v>760.5555419921875</c:v>
                      </c:pt>
                      <c:pt idx="36">
                        <c:v>774</c:v>
                      </c:pt>
                      <c:pt idx="37">
                        <c:v>787.4444580078125</c:v>
                      </c:pt>
                      <c:pt idx="38">
                        <c:v>800.888916015625</c:v>
                      </c:pt>
                      <c:pt idx="39">
                        <c:v>814.33331298828125</c:v>
                      </c:pt>
                      <c:pt idx="40">
                        <c:v>827.77777099609375</c:v>
                      </c:pt>
                      <c:pt idx="41">
                        <c:v>841.22222900390625</c:v>
                      </c:pt>
                      <c:pt idx="42">
                        <c:v>854.66668701171875</c:v>
                      </c:pt>
                      <c:pt idx="43">
                        <c:v>868.111083984375</c:v>
                      </c:pt>
                      <c:pt idx="44">
                        <c:v>881.5555419921875</c:v>
                      </c:pt>
                      <c:pt idx="45">
                        <c:v>895</c:v>
                      </c:pt>
                      <c:pt idx="46">
                        <c:v>908.4444580078125</c:v>
                      </c:pt>
                      <c:pt idx="47">
                        <c:v>921.888916015625</c:v>
                      </c:pt>
                      <c:pt idx="48">
                        <c:v>935.33331298828125</c:v>
                      </c:pt>
                      <c:pt idx="49">
                        <c:v>948.77777099609375</c:v>
                      </c:pt>
                      <c:pt idx="50">
                        <c:v>962.22222900390625</c:v>
                      </c:pt>
                      <c:pt idx="51">
                        <c:v>975.66668701171875</c:v>
                      </c:pt>
                      <c:pt idx="52">
                        <c:v>989.111083984375</c:v>
                      </c:pt>
                      <c:pt idx="53">
                        <c:v>1002.5555419921875</c:v>
                      </c:pt>
                      <c:pt idx="54">
                        <c:v>1016</c:v>
                      </c:pt>
                      <c:pt idx="55">
                        <c:v>1029.4444580078125</c:v>
                      </c:pt>
                      <c:pt idx="56">
                        <c:v>1042.888916015625</c:v>
                      </c:pt>
                      <c:pt idx="57">
                        <c:v>1056.3333740234375</c:v>
                      </c:pt>
                      <c:pt idx="58">
                        <c:v>1069.77783203125</c:v>
                      </c:pt>
                      <c:pt idx="59">
                        <c:v>1083.22216796875</c:v>
                      </c:pt>
                      <c:pt idx="60">
                        <c:v>1096.6666259765625</c:v>
                      </c:pt>
                      <c:pt idx="61">
                        <c:v>1110.111083984375</c:v>
                      </c:pt>
                      <c:pt idx="62">
                        <c:v>1123.5555419921875</c:v>
                      </c:pt>
                      <c:pt idx="63">
                        <c:v>1137</c:v>
                      </c:pt>
                      <c:pt idx="64">
                        <c:v>1150.4444580078125</c:v>
                      </c:pt>
                      <c:pt idx="65">
                        <c:v>1163.888916015625</c:v>
                      </c:pt>
                      <c:pt idx="66">
                        <c:v>1177.3333740234375</c:v>
                      </c:pt>
                      <c:pt idx="67">
                        <c:v>1190.77783203125</c:v>
                      </c:pt>
                      <c:pt idx="68">
                        <c:v>1204.22216796875</c:v>
                      </c:pt>
                      <c:pt idx="69">
                        <c:v>1217.6666259765625</c:v>
                      </c:pt>
                      <c:pt idx="70">
                        <c:v>1231.111083984375</c:v>
                      </c:pt>
                      <c:pt idx="71">
                        <c:v>1244.5555419921875</c:v>
                      </c:pt>
                      <c:pt idx="72">
                        <c:v>1258</c:v>
                      </c:pt>
                      <c:pt idx="73">
                        <c:v>1271.4444580078125</c:v>
                      </c:pt>
                      <c:pt idx="74">
                        <c:v>1284.888916015625</c:v>
                      </c:pt>
                      <c:pt idx="75">
                        <c:v>1298.3333740234375</c:v>
                      </c:pt>
                      <c:pt idx="76">
                        <c:v>1311.77783203125</c:v>
                      </c:pt>
                      <c:pt idx="77">
                        <c:v>1325.22216796875</c:v>
                      </c:pt>
                      <c:pt idx="78">
                        <c:v>1338.6666259765625</c:v>
                      </c:pt>
                      <c:pt idx="79">
                        <c:v>1352.111083984375</c:v>
                      </c:pt>
                      <c:pt idx="80">
                        <c:v>1365.5555419921875</c:v>
                      </c:pt>
                      <c:pt idx="81">
                        <c:v>1379</c:v>
                      </c:pt>
                      <c:pt idx="82">
                        <c:v>1392.4444580078125</c:v>
                      </c:pt>
                      <c:pt idx="83">
                        <c:v>1405.888916015625</c:v>
                      </c:pt>
                      <c:pt idx="84">
                        <c:v>1419.3333740234375</c:v>
                      </c:pt>
                      <c:pt idx="85">
                        <c:v>1432.77783203125</c:v>
                      </c:pt>
                      <c:pt idx="86">
                        <c:v>1446.22216796875</c:v>
                      </c:pt>
                      <c:pt idx="87">
                        <c:v>1459.6666259765625</c:v>
                      </c:pt>
                      <c:pt idx="88">
                        <c:v>1473.111083984375</c:v>
                      </c:pt>
                      <c:pt idx="89">
                        <c:v>1486.5555419921875</c:v>
                      </c:pt>
                      <c:pt idx="90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Graph!$C$14:$CO$14</c15:sqref>
                        </c15:formulaRef>
                      </c:ext>
                    </c:extLst>
                    <c:numCache>
                      <c:formatCode>0.00E+00</c:formatCode>
                      <c:ptCount val="91"/>
                      <c:pt idx="0">
                        <c:v>-15.560026168823242</c:v>
                      </c:pt>
                      <c:pt idx="1">
                        <c:v>-15.672418594360352</c:v>
                      </c:pt>
                      <c:pt idx="2">
                        <c:v>-14.832646369934082</c:v>
                      </c:pt>
                      <c:pt idx="3">
                        <c:v>-13.99287223815918</c:v>
                      </c:pt>
                      <c:pt idx="4">
                        <c:v>-13.045116424560547</c:v>
                      </c:pt>
                      <c:pt idx="5">
                        <c:v>-12.087098121643066</c:v>
                      </c:pt>
                      <c:pt idx="6">
                        <c:v>-11.161195755004883</c:v>
                      </c:pt>
                      <c:pt idx="7">
                        <c:v>-10.278047561645508</c:v>
                      </c:pt>
                      <c:pt idx="8">
                        <c:v>-9.3949012756347656</c:v>
                      </c:pt>
                      <c:pt idx="9">
                        <c:v>-8.6866645812988281</c:v>
                      </c:pt>
                      <c:pt idx="10">
                        <c:v>-7.988680362701416</c:v>
                      </c:pt>
                      <c:pt idx="11">
                        <c:v>-7.4157719612121582</c:v>
                      </c:pt>
                      <c:pt idx="12">
                        <c:v>-6.9894938468933105</c:v>
                      </c:pt>
                      <c:pt idx="13">
                        <c:v>-6.5632171630859375</c:v>
                      </c:pt>
                      <c:pt idx="14">
                        <c:v>-6.404883861541748</c:v>
                      </c:pt>
                      <c:pt idx="15">
                        <c:v>-6.2531309127807617</c:v>
                      </c:pt>
                      <c:pt idx="16">
                        <c:v>-6.3064355850219727</c:v>
                      </c:pt>
                      <c:pt idx="17">
                        <c:v>-6.571690559387207</c:v>
                      </c:pt>
                      <c:pt idx="18">
                        <c:v>-6.8330602645874023</c:v>
                      </c:pt>
                      <c:pt idx="19">
                        <c:v>-6.8370852470397949</c:v>
                      </c:pt>
                      <c:pt idx="20">
                        <c:v>-6.8411102294921875</c:v>
                      </c:pt>
                      <c:pt idx="21">
                        <c:v>-6.8560276031494141</c:v>
                      </c:pt>
                      <c:pt idx="22">
                        <c:v>-6.8805818557739258</c:v>
                      </c:pt>
                      <c:pt idx="23">
                        <c:v>-6.9054341316223145</c:v>
                      </c:pt>
                      <c:pt idx="24">
                        <c:v>-6.9364290237426758</c:v>
                      </c:pt>
                      <c:pt idx="25">
                        <c:v>-6.9674239158630371</c:v>
                      </c:pt>
                      <c:pt idx="26">
                        <c:v>-6.9993233680725098</c:v>
                      </c:pt>
                      <c:pt idx="27">
                        <c:v>-7.0319280624389648</c:v>
                      </c:pt>
                      <c:pt idx="28">
                        <c:v>-7.0645327568054199</c:v>
                      </c:pt>
                      <c:pt idx="29">
                        <c:v>-7.0971379280090332</c:v>
                      </c:pt>
                      <c:pt idx="30">
                        <c:v>-7.1297426223754883</c:v>
                      </c:pt>
                      <c:pt idx="31">
                        <c:v>-7.1621227264404297</c:v>
                      </c:pt>
                      <c:pt idx="32">
                        <c:v>-7.1943492889404297</c:v>
                      </c:pt>
                      <c:pt idx="33">
                        <c:v>-7.2265758514404297</c:v>
                      </c:pt>
                      <c:pt idx="34">
                        <c:v>-7.2588019371032715</c:v>
                      </c:pt>
                      <c:pt idx="35">
                        <c:v>-7.2910284996032715</c:v>
                      </c:pt>
                      <c:pt idx="36">
                        <c:v>-7.3232545852661133</c:v>
                      </c:pt>
                      <c:pt idx="37">
                        <c:v>-7.3554811477661133</c:v>
                      </c:pt>
                      <c:pt idx="38">
                        <c:v>-7.3877072334289551</c:v>
                      </c:pt>
                      <c:pt idx="39">
                        <c:v>-7.4199337959289551</c:v>
                      </c:pt>
                      <c:pt idx="40">
                        <c:v>-7.4521598815917969</c:v>
                      </c:pt>
                      <c:pt idx="41">
                        <c:v>-7.4831833839416504</c:v>
                      </c:pt>
                      <c:pt idx="42">
                        <c:v>-7.5135970115661621</c:v>
                      </c:pt>
                      <c:pt idx="43">
                        <c:v>-7.5440106391906738</c:v>
                      </c:pt>
                      <c:pt idx="44">
                        <c:v>-7.5744242668151855</c:v>
                      </c:pt>
                      <c:pt idx="45">
                        <c:v>-7.6048378944396973</c:v>
                      </c:pt>
                      <c:pt idx="46">
                        <c:v>-7.635251522064209</c:v>
                      </c:pt>
                      <c:pt idx="47">
                        <c:v>-7.6656656265258789</c:v>
                      </c:pt>
                      <c:pt idx="48">
                        <c:v>-7.6960787773132324</c:v>
                      </c:pt>
                      <c:pt idx="49">
                        <c:v>-7.7264928817749023</c:v>
                      </c:pt>
                      <c:pt idx="50">
                        <c:v>-7.7569065093994141</c:v>
                      </c:pt>
                      <c:pt idx="51">
                        <c:v>-7.7859630584716797</c:v>
                      </c:pt>
                      <c:pt idx="52">
                        <c:v>-7.8145270347595215</c:v>
                      </c:pt>
                      <c:pt idx="53">
                        <c:v>-7.8430919647216797</c:v>
                      </c:pt>
                      <c:pt idx="54">
                        <c:v>-7.8716564178466797</c:v>
                      </c:pt>
                      <c:pt idx="55">
                        <c:v>-7.9002208709716797</c:v>
                      </c:pt>
                      <c:pt idx="56">
                        <c:v>-7.9287853240966797</c:v>
                      </c:pt>
                      <c:pt idx="57">
                        <c:v>-7.9573497772216797</c:v>
                      </c:pt>
                      <c:pt idx="58">
                        <c:v>-7.9859142303466797</c:v>
                      </c:pt>
                      <c:pt idx="59">
                        <c:v>-8.0144786834716797</c:v>
                      </c:pt>
                      <c:pt idx="60">
                        <c:v>-8.0430431365966797</c:v>
                      </c:pt>
                      <c:pt idx="61">
                        <c:v>-8.0702228546142578</c:v>
                      </c:pt>
                      <c:pt idx="62">
                        <c:v>-8.097111701965332</c:v>
                      </c:pt>
                      <c:pt idx="63">
                        <c:v>-8.1240005493164063</c:v>
                      </c:pt>
                      <c:pt idx="64">
                        <c:v>-8.1508893966674805</c:v>
                      </c:pt>
                      <c:pt idx="65">
                        <c:v>-8.1777782440185547</c:v>
                      </c:pt>
                      <c:pt idx="66">
                        <c:v>-8.2040004730224609</c:v>
                      </c:pt>
                      <c:pt idx="67">
                        <c:v>-8.2300987243652344</c:v>
                      </c:pt>
                      <c:pt idx="68">
                        <c:v>-8.2563161849975586</c:v>
                      </c:pt>
                      <c:pt idx="69">
                        <c:v>-8.2827978134155273</c:v>
                      </c:pt>
                      <c:pt idx="70">
                        <c:v>-8.3092794418334961</c:v>
                      </c:pt>
                      <c:pt idx="71">
                        <c:v>-8.3345470428466797</c:v>
                      </c:pt>
                      <c:pt idx="72">
                        <c:v>-8.3596162796020508</c:v>
                      </c:pt>
                      <c:pt idx="73">
                        <c:v>-8.3846855163574219</c:v>
                      </c:pt>
                      <c:pt idx="74">
                        <c:v>-8.409754753112793</c:v>
                      </c:pt>
                      <c:pt idx="75">
                        <c:v>-8.4348239898681641</c:v>
                      </c:pt>
                      <c:pt idx="76">
                        <c:v>-8.4598941802978516</c:v>
                      </c:pt>
                      <c:pt idx="77">
                        <c:v>-8.4849634170532227</c:v>
                      </c:pt>
                      <c:pt idx="78">
                        <c:v>-8.5100326538085938</c:v>
                      </c:pt>
                      <c:pt idx="79">
                        <c:v>-8.5351018905639648</c:v>
                      </c:pt>
                      <c:pt idx="80">
                        <c:v>-8.5601711273193359</c:v>
                      </c:pt>
                      <c:pt idx="81">
                        <c:v>-8.5837011337280273</c:v>
                      </c:pt>
                      <c:pt idx="82">
                        <c:v>-8.6071786880493164</c:v>
                      </c:pt>
                      <c:pt idx="83">
                        <c:v>-8.6306562423706055</c:v>
                      </c:pt>
                      <c:pt idx="84">
                        <c:v>-8.6541347503662109</c:v>
                      </c:pt>
                      <c:pt idx="85">
                        <c:v>-8.6776123046875</c:v>
                      </c:pt>
                      <c:pt idx="86">
                        <c:v>-8.7010898590087891</c:v>
                      </c:pt>
                      <c:pt idx="87">
                        <c:v>-8.7245674133300781</c:v>
                      </c:pt>
                      <c:pt idx="88">
                        <c:v>-8.7480449676513672</c:v>
                      </c:pt>
                      <c:pt idx="89">
                        <c:v>-8.7715225219726563</c:v>
                      </c:pt>
                      <c:pt idx="90">
                        <c:v>-8.7950000762939453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C4E-4CC6-ADBA-CD96C54DA5FD}"/>
                  </c:ext>
                </c:extLst>
              </c15:ser>
            </c15:filteredScatterSeries>
            <c15:filteredScatterSeries>
              <c15:ser>
                <c:idx val="12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Graph!$B$15</c15:sqref>
                        </c15:formulaRef>
                      </c:ext>
                    </c:extLst>
                    <c:strCache>
                      <c:ptCount val="1"/>
                      <c:pt idx="0">
                        <c:v>(l)Ga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Graph!$C$3:$CO$3</c15:sqref>
                        </c15:formulaRef>
                      </c:ext>
                    </c:extLst>
                    <c:numCache>
                      <c:formatCode>0.0</c:formatCode>
                      <c:ptCount val="91"/>
                      <c:pt idx="0">
                        <c:v>290</c:v>
                      </c:pt>
                      <c:pt idx="1">
                        <c:v>303.4444580078125</c:v>
                      </c:pt>
                      <c:pt idx="2">
                        <c:v>316.88888549804688</c:v>
                      </c:pt>
                      <c:pt idx="3">
                        <c:v>330.33334350585938</c:v>
                      </c:pt>
                      <c:pt idx="4">
                        <c:v>343.77777099609375</c:v>
                      </c:pt>
                      <c:pt idx="5">
                        <c:v>357.22222900390625</c:v>
                      </c:pt>
                      <c:pt idx="6">
                        <c:v>370.66665649414063</c:v>
                      </c:pt>
                      <c:pt idx="7">
                        <c:v>384.11111450195313</c:v>
                      </c:pt>
                      <c:pt idx="8">
                        <c:v>397.5555419921875</c:v>
                      </c:pt>
                      <c:pt idx="9">
                        <c:v>411</c:v>
                      </c:pt>
                      <c:pt idx="10">
                        <c:v>424.4444580078125</c:v>
                      </c:pt>
                      <c:pt idx="11">
                        <c:v>437.88888549804688</c:v>
                      </c:pt>
                      <c:pt idx="12">
                        <c:v>451.33334350585938</c:v>
                      </c:pt>
                      <c:pt idx="13">
                        <c:v>464.77777099609375</c:v>
                      </c:pt>
                      <c:pt idx="14">
                        <c:v>478.22222900390625</c:v>
                      </c:pt>
                      <c:pt idx="15">
                        <c:v>491.66665649414063</c:v>
                      </c:pt>
                      <c:pt idx="16">
                        <c:v>505.11111450195313</c:v>
                      </c:pt>
                      <c:pt idx="17">
                        <c:v>518.5555419921875</c:v>
                      </c:pt>
                      <c:pt idx="18">
                        <c:v>532</c:v>
                      </c:pt>
                      <c:pt idx="19">
                        <c:v>545.4444580078125</c:v>
                      </c:pt>
                      <c:pt idx="20">
                        <c:v>558.888916015625</c:v>
                      </c:pt>
                      <c:pt idx="21">
                        <c:v>572.33331298828125</c:v>
                      </c:pt>
                      <c:pt idx="22">
                        <c:v>585.77777099609375</c:v>
                      </c:pt>
                      <c:pt idx="23">
                        <c:v>599.22222900390625</c:v>
                      </c:pt>
                      <c:pt idx="24">
                        <c:v>612.66668701171875</c:v>
                      </c:pt>
                      <c:pt idx="25">
                        <c:v>626.111083984375</c:v>
                      </c:pt>
                      <c:pt idx="26">
                        <c:v>639.5555419921875</c:v>
                      </c:pt>
                      <c:pt idx="27">
                        <c:v>653</c:v>
                      </c:pt>
                      <c:pt idx="28">
                        <c:v>666.4444580078125</c:v>
                      </c:pt>
                      <c:pt idx="29">
                        <c:v>679.888916015625</c:v>
                      </c:pt>
                      <c:pt idx="30">
                        <c:v>693.33331298828125</c:v>
                      </c:pt>
                      <c:pt idx="31">
                        <c:v>706.77777099609375</c:v>
                      </c:pt>
                      <c:pt idx="32">
                        <c:v>720.22222900390625</c:v>
                      </c:pt>
                      <c:pt idx="33">
                        <c:v>733.66668701171875</c:v>
                      </c:pt>
                      <c:pt idx="34">
                        <c:v>747.111083984375</c:v>
                      </c:pt>
                      <c:pt idx="35">
                        <c:v>760.5555419921875</c:v>
                      </c:pt>
                      <c:pt idx="36">
                        <c:v>774</c:v>
                      </c:pt>
                      <c:pt idx="37">
                        <c:v>787.4444580078125</c:v>
                      </c:pt>
                      <c:pt idx="38">
                        <c:v>800.888916015625</c:v>
                      </c:pt>
                      <c:pt idx="39">
                        <c:v>814.33331298828125</c:v>
                      </c:pt>
                      <c:pt idx="40">
                        <c:v>827.77777099609375</c:v>
                      </c:pt>
                      <c:pt idx="41">
                        <c:v>841.22222900390625</c:v>
                      </c:pt>
                      <c:pt idx="42">
                        <c:v>854.66668701171875</c:v>
                      </c:pt>
                      <c:pt idx="43">
                        <c:v>868.111083984375</c:v>
                      </c:pt>
                      <c:pt idx="44">
                        <c:v>881.5555419921875</c:v>
                      </c:pt>
                      <c:pt idx="45">
                        <c:v>895</c:v>
                      </c:pt>
                      <c:pt idx="46">
                        <c:v>908.4444580078125</c:v>
                      </c:pt>
                      <c:pt idx="47">
                        <c:v>921.888916015625</c:v>
                      </c:pt>
                      <c:pt idx="48">
                        <c:v>935.33331298828125</c:v>
                      </c:pt>
                      <c:pt idx="49">
                        <c:v>948.77777099609375</c:v>
                      </c:pt>
                      <c:pt idx="50">
                        <c:v>962.22222900390625</c:v>
                      </c:pt>
                      <c:pt idx="51">
                        <c:v>975.66668701171875</c:v>
                      </c:pt>
                      <c:pt idx="52">
                        <c:v>989.111083984375</c:v>
                      </c:pt>
                      <c:pt idx="53">
                        <c:v>1002.5555419921875</c:v>
                      </c:pt>
                      <c:pt idx="54">
                        <c:v>1016</c:v>
                      </c:pt>
                      <c:pt idx="55">
                        <c:v>1029.4444580078125</c:v>
                      </c:pt>
                      <c:pt idx="56">
                        <c:v>1042.888916015625</c:v>
                      </c:pt>
                      <c:pt idx="57">
                        <c:v>1056.3333740234375</c:v>
                      </c:pt>
                      <c:pt idx="58">
                        <c:v>1069.77783203125</c:v>
                      </c:pt>
                      <c:pt idx="59">
                        <c:v>1083.22216796875</c:v>
                      </c:pt>
                      <c:pt idx="60">
                        <c:v>1096.6666259765625</c:v>
                      </c:pt>
                      <c:pt idx="61">
                        <c:v>1110.111083984375</c:v>
                      </c:pt>
                      <c:pt idx="62">
                        <c:v>1123.5555419921875</c:v>
                      </c:pt>
                      <c:pt idx="63">
                        <c:v>1137</c:v>
                      </c:pt>
                      <c:pt idx="64">
                        <c:v>1150.4444580078125</c:v>
                      </c:pt>
                      <c:pt idx="65">
                        <c:v>1163.888916015625</c:v>
                      </c:pt>
                      <c:pt idx="66">
                        <c:v>1177.3333740234375</c:v>
                      </c:pt>
                      <c:pt idx="67">
                        <c:v>1190.77783203125</c:v>
                      </c:pt>
                      <c:pt idx="68">
                        <c:v>1204.22216796875</c:v>
                      </c:pt>
                      <c:pt idx="69">
                        <c:v>1217.6666259765625</c:v>
                      </c:pt>
                      <c:pt idx="70">
                        <c:v>1231.111083984375</c:v>
                      </c:pt>
                      <c:pt idx="71">
                        <c:v>1244.5555419921875</c:v>
                      </c:pt>
                      <c:pt idx="72">
                        <c:v>1258</c:v>
                      </c:pt>
                      <c:pt idx="73">
                        <c:v>1271.4444580078125</c:v>
                      </c:pt>
                      <c:pt idx="74">
                        <c:v>1284.888916015625</c:v>
                      </c:pt>
                      <c:pt idx="75">
                        <c:v>1298.3333740234375</c:v>
                      </c:pt>
                      <c:pt idx="76">
                        <c:v>1311.77783203125</c:v>
                      </c:pt>
                      <c:pt idx="77">
                        <c:v>1325.22216796875</c:v>
                      </c:pt>
                      <c:pt idx="78">
                        <c:v>1338.6666259765625</c:v>
                      </c:pt>
                      <c:pt idx="79">
                        <c:v>1352.111083984375</c:v>
                      </c:pt>
                      <c:pt idx="80">
                        <c:v>1365.5555419921875</c:v>
                      </c:pt>
                      <c:pt idx="81">
                        <c:v>1379</c:v>
                      </c:pt>
                      <c:pt idx="82">
                        <c:v>1392.4444580078125</c:v>
                      </c:pt>
                      <c:pt idx="83">
                        <c:v>1405.888916015625</c:v>
                      </c:pt>
                      <c:pt idx="84">
                        <c:v>1419.3333740234375</c:v>
                      </c:pt>
                      <c:pt idx="85">
                        <c:v>1432.77783203125</c:v>
                      </c:pt>
                      <c:pt idx="86">
                        <c:v>1446.22216796875</c:v>
                      </c:pt>
                      <c:pt idx="87">
                        <c:v>1459.6666259765625</c:v>
                      </c:pt>
                      <c:pt idx="88">
                        <c:v>1473.111083984375</c:v>
                      </c:pt>
                      <c:pt idx="89">
                        <c:v>1486.5555419921875</c:v>
                      </c:pt>
                      <c:pt idx="90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Graph!$C$15:$CO$15</c15:sqref>
                        </c15:formulaRef>
                      </c:ext>
                    </c:extLst>
                    <c:numCache>
                      <c:formatCode>0.00E+00</c:formatCode>
                      <c:ptCount val="91"/>
                      <c:pt idx="0">
                        <c:v>-59.118373870849609</c:v>
                      </c:pt>
                      <c:pt idx="1">
                        <c:v>-59.692287445068359</c:v>
                      </c:pt>
                      <c:pt idx="2">
                        <c:v>-56.878242492675781</c:v>
                      </c:pt>
                      <c:pt idx="3">
                        <c:v>-54.064193725585938</c:v>
                      </c:pt>
                      <c:pt idx="4">
                        <c:v>-51.316658020019531</c:v>
                      </c:pt>
                      <c:pt idx="5">
                        <c:v>-48.575435638427734</c:v>
                      </c:pt>
                      <c:pt idx="6">
                        <c:v>-45.955078125</c:v>
                      </c:pt>
                      <c:pt idx="7">
                        <c:v>-43.495628356933594</c:v>
                      </c:pt>
                      <c:pt idx="8">
                        <c:v>-41.036186218261719</c:v>
                      </c:pt>
                      <c:pt idx="9">
                        <c:v>-38.926555633544922</c:v>
                      </c:pt>
                      <c:pt idx="10">
                        <c:v>-36.837432861328125</c:v>
                      </c:pt>
                      <c:pt idx="11">
                        <c:v>-34.909523010253906</c:v>
                      </c:pt>
                      <c:pt idx="12">
                        <c:v>-33.170597076416016</c:v>
                      </c:pt>
                      <c:pt idx="13">
                        <c:v>-31.431676864624023</c:v>
                      </c:pt>
                      <c:pt idx="14">
                        <c:v>-29.924552917480469</c:v>
                      </c:pt>
                      <c:pt idx="15">
                        <c:v>-28.423124313354492</c:v>
                      </c:pt>
                      <c:pt idx="16">
                        <c:v>-27.487277984619141</c:v>
                      </c:pt>
                      <c:pt idx="17">
                        <c:v>-27.136026382446289</c:v>
                      </c:pt>
                      <c:pt idx="18">
                        <c:v>-26.797904968261719</c:v>
                      </c:pt>
                      <c:pt idx="19">
                        <c:v>-27.329242706298828</c:v>
                      </c:pt>
                      <c:pt idx="20">
                        <c:v>-27.860580444335938</c:v>
                      </c:pt>
                      <c:pt idx="21">
                        <c:v>-28.387643814086914</c:v>
                      </c:pt>
                      <c:pt idx="22">
                        <c:v>-28.910932540893555</c:v>
                      </c:pt>
                      <c:pt idx="23">
                        <c:v>-29.433847427368164</c:v>
                      </c:pt>
                      <c:pt idx="24">
                        <c:v>-29.94908332824707</c:v>
                      </c:pt>
                      <c:pt idx="25">
                        <c:v>-30.464317321777344</c:v>
                      </c:pt>
                      <c:pt idx="26">
                        <c:v>-30.972766876220703</c:v>
                      </c:pt>
                      <c:pt idx="27">
                        <c:v>-31.475927352905273</c:v>
                      </c:pt>
                      <c:pt idx="28">
                        <c:v>-31.978151321411133</c:v>
                      </c:pt>
                      <c:pt idx="29">
                        <c:v>-32.469234466552734</c:v>
                      </c:pt>
                      <c:pt idx="30">
                        <c:v>-32.960319519042969</c:v>
                      </c:pt>
                      <c:pt idx="31">
                        <c:v>-33.429512023925781</c:v>
                      </c:pt>
                      <c:pt idx="32">
                        <c:v>-33.883701324462891</c:v>
                      </c:pt>
                      <c:pt idx="33">
                        <c:v>-34.337894439697266</c:v>
                      </c:pt>
                      <c:pt idx="34">
                        <c:v>-34.792083740234375</c:v>
                      </c:pt>
                      <c:pt idx="35">
                        <c:v>-35.246273040771484</c:v>
                      </c:pt>
                      <c:pt idx="36">
                        <c:v>-35.700462341308594</c:v>
                      </c:pt>
                      <c:pt idx="37">
                        <c:v>-36.154655456542969</c:v>
                      </c:pt>
                      <c:pt idx="38">
                        <c:v>-36.608844757080078</c:v>
                      </c:pt>
                      <c:pt idx="39">
                        <c:v>-37.063034057617188</c:v>
                      </c:pt>
                      <c:pt idx="40">
                        <c:v>-37.517223358154297</c:v>
                      </c:pt>
                      <c:pt idx="41">
                        <c:v>-37.921291351318359</c:v>
                      </c:pt>
                      <c:pt idx="42">
                        <c:v>-38.299953460693359</c:v>
                      </c:pt>
                      <c:pt idx="43">
                        <c:v>-38.678611755371094</c:v>
                      </c:pt>
                      <c:pt idx="44">
                        <c:v>-39.057270050048828</c:v>
                      </c:pt>
                      <c:pt idx="45">
                        <c:v>-39.435932159423828</c:v>
                      </c:pt>
                      <c:pt idx="46">
                        <c:v>-39.814594268798828</c:v>
                      </c:pt>
                      <c:pt idx="47">
                        <c:v>-40.193252563476563</c:v>
                      </c:pt>
                      <c:pt idx="48">
                        <c:v>-40.571910858154297</c:v>
                      </c:pt>
                      <c:pt idx="49">
                        <c:v>-40.950572967529297</c:v>
                      </c:pt>
                      <c:pt idx="50">
                        <c:v>-41.329235076904297</c:v>
                      </c:pt>
                      <c:pt idx="51">
                        <c:v>-41.644817352294922</c:v>
                      </c:pt>
                      <c:pt idx="52">
                        <c:v>-41.937522888183594</c:v>
                      </c:pt>
                      <c:pt idx="53">
                        <c:v>-42.230236053466797</c:v>
                      </c:pt>
                      <c:pt idx="54">
                        <c:v>-42.522945404052734</c:v>
                      </c:pt>
                      <c:pt idx="55">
                        <c:v>-42.815654754638672</c:v>
                      </c:pt>
                      <c:pt idx="56">
                        <c:v>-43.108364105224609</c:v>
                      </c:pt>
                      <c:pt idx="57">
                        <c:v>-43.401073455810547</c:v>
                      </c:pt>
                      <c:pt idx="58">
                        <c:v>-43.693782806396484</c:v>
                      </c:pt>
                      <c:pt idx="59">
                        <c:v>-43.986492156982422</c:v>
                      </c:pt>
                      <c:pt idx="60">
                        <c:v>-44.279201507568359</c:v>
                      </c:pt>
                      <c:pt idx="61">
                        <c:v>-44.516277313232422</c:v>
                      </c:pt>
                      <c:pt idx="62">
                        <c:v>-44.741668701171875</c:v>
                      </c:pt>
                      <c:pt idx="63">
                        <c:v>-44.963031768798828</c:v>
                      </c:pt>
                      <c:pt idx="64">
                        <c:v>-45.174880981445313</c:v>
                      </c:pt>
                      <c:pt idx="65">
                        <c:v>-45.386734008789063</c:v>
                      </c:pt>
                      <c:pt idx="66">
                        <c:v>-45.566665649414063</c:v>
                      </c:pt>
                      <c:pt idx="67">
                        <c:v>-45.740653991699219</c:v>
                      </c:pt>
                      <c:pt idx="68">
                        <c:v>-45.909900665283203</c:v>
                      </c:pt>
                      <c:pt idx="69">
                        <c:v>-46.06878662109375</c:v>
                      </c:pt>
                      <c:pt idx="70">
                        <c:v>-46.227676391601563</c:v>
                      </c:pt>
                      <c:pt idx="71">
                        <c:v>-46.324718475341797</c:v>
                      </c:pt>
                      <c:pt idx="72">
                        <c:v>-46.411655426025391</c:v>
                      </c:pt>
                      <c:pt idx="73">
                        <c:v>-46.498588562011719</c:v>
                      </c:pt>
                      <c:pt idx="74">
                        <c:v>-46.585521697998047</c:v>
                      </c:pt>
                      <c:pt idx="75">
                        <c:v>-46.672454833984375</c:v>
                      </c:pt>
                      <c:pt idx="76">
                        <c:v>-46.759391784667969</c:v>
                      </c:pt>
                      <c:pt idx="77">
                        <c:v>-46.846324920654297</c:v>
                      </c:pt>
                      <c:pt idx="78">
                        <c:v>-46.933258056640625</c:v>
                      </c:pt>
                      <c:pt idx="79">
                        <c:v>-47.020191192626953</c:v>
                      </c:pt>
                      <c:pt idx="80">
                        <c:v>-47.107128143310547</c:v>
                      </c:pt>
                      <c:pt idx="81">
                        <c:v>-47.08477783203125</c:v>
                      </c:pt>
                      <c:pt idx="82">
                        <c:v>-47.058689117431641</c:v>
                      </c:pt>
                      <c:pt idx="83">
                        <c:v>-47.032604217529297</c:v>
                      </c:pt>
                      <c:pt idx="84">
                        <c:v>-47.006515502929688</c:v>
                      </c:pt>
                      <c:pt idx="85">
                        <c:v>-46.980430603027344</c:v>
                      </c:pt>
                      <c:pt idx="86">
                        <c:v>-46.954345703125</c:v>
                      </c:pt>
                      <c:pt idx="87">
                        <c:v>-46.928256988525391</c:v>
                      </c:pt>
                      <c:pt idx="88">
                        <c:v>-46.902172088623047</c:v>
                      </c:pt>
                      <c:pt idx="89">
                        <c:v>-46.876083374023438</c:v>
                      </c:pt>
                      <c:pt idx="90">
                        <c:v>-46.849998474121094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C4E-4CC6-ADBA-CD96C54DA5FD}"/>
                  </c:ext>
                </c:extLst>
              </c15:ser>
            </c15:filteredScatterSeries>
          </c:ext>
        </c:extLst>
      </c:scatterChart>
      <c:valAx>
        <c:axId val="785460288"/>
        <c:scaling>
          <c:orientation val="minMax"/>
          <c:max val="10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T, K</a:t>
                </a:r>
                <a:endParaRPr lang="ru-RU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5463200"/>
        <c:crosses val="autoZero"/>
        <c:crossBetween val="midCat"/>
      </c:valAx>
      <c:valAx>
        <c:axId val="785463200"/>
        <c:scaling>
          <c:orientation val="minMax"/>
          <c:max val="-25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Энергия Гиббса, Дж/(моль*атом)</a:t>
                </a:r>
                <a:endParaRPr lang="ru-R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5460288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252178505766039"/>
          <c:y val="8.632633420822397E-2"/>
          <c:w val="0.83842863018051283"/>
          <c:h val="0.74734951881014877"/>
        </c:manualLayout>
      </c:layout>
      <c:scatterChart>
        <c:scatterStyle val="smoothMarker"/>
        <c:varyColors val="0"/>
        <c:ser>
          <c:idx val="18"/>
          <c:order val="4"/>
          <c:tx>
            <c:strRef>
              <c:f>Graph!$B$8</c:f>
              <c:strCache>
                <c:ptCount val="1"/>
                <c:pt idx="0">
                  <c:v>*Se[m]</c:v>
                </c:pt>
              </c:strCache>
            </c:strRef>
          </c:tx>
          <c:spPr>
            <a:ln w="28575" cap="rnd">
              <a:solidFill>
                <a:srgbClr val="FFC000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Graph!$C$3:$CO$3</c:f>
              <c:numCache>
                <c:formatCode>0.0</c:formatCode>
                <c:ptCount val="91"/>
                <c:pt idx="0">
                  <c:v>290</c:v>
                </c:pt>
                <c:pt idx="1">
                  <c:v>303.4444580078125</c:v>
                </c:pt>
                <c:pt idx="2">
                  <c:v>316.88888549804688</c:v>
                </c:pt>
                <c:pt idx="3">
                  <c:v>330.33334350585938</c:v>
                </c:pt>
                <c:pt idx="4">
                  <c:v>343.77777099609375</c:v>
                </c:pt>
                <c:pt idx="5">
                  <c:v>357.22222900390625</c:v>
                </c:pt>
                <c:pt idx="6">
                  <c:v>370.66665649414063</c:v>
                </c:pt>
                <c:pt idx="7">
                  <c:v>384.11111450195313</c:v>
                </c:pt>
                <c:pt idx="8">
                  <c:v>397.5555419921875</c:v>
                </c:pt>
                <c:pt idx="9">
                  <c:v>411</c:v>
                </c:pt>
                <c:pt idx="10">
                  <c:v>424.4444580078125</c:v>
                </c:pt>
                <c:pt idx="11">
                  <c:v>437.88888549804688</c:v>
                </c:pt>
                <c:pt idx="12">
                  <c:v>451.33334350585938</c:v>
                </c:pt>
                <c:pt idx="13">
                  <c:v>464.77777099609375</c:v>
                </c:pt>
                <c:pt idx="14">
                  <c:v>478.22222900390625</c:v>
                </c:pt>
                <c:pt idx="15">
                  <c:v>491.66665649414063</c:v>
                </c:pt>
                <c:pt idx="16">
                  <c:v>505.11111450195313</c:v>
                </c:pt>
                <c:pt idx="17">
                  <c:v>518.5555419921875</c:v>
                </c:pt>
                <c:pt idx="18">
                  <c:v>532</c:v>
                </c:pt>
                <c:pt idx="19">
                  <c:v>545.4444580078125</c:v>
                </c:pt>
                <c:pt idx="20">
                  <c:v>558.888916015625</c:v>
                </c:pt>
                <c:pt idx="21">
                  <c:v>572.33331298828125</c:v>
                </c:pt>
                <c:pt idx="22">
                  <c:v>585.77777099609375</c:v>
                </c:pt>
                <c:pt idx="23">
                  <c:v>599.22222900390625</c:v>
                </c:pt>
                <c:pt idx="24">
                  <c:v>612.66668701171875</c:v>
                </c:pt>
                <c:pt idx="25">
                  <c:v>626.111083984375</c:v>
                </c:pt>
                <c:pt idx="26">
                  <c:v>639.5555419921875</c:v>
                </c:pt>
                <c:pt idx="27">
                  <c:v>653</c:v>
                </c:pt>
                <c:pt idx="28">
                  <c:v>666.4444580078125</c:v>
                </c:pt>
                <c:pt idx="29">
                  <c:v>679.888916015625</c:v>
                </c:pt>
                <c:pt idx="30">
                  <c:v>693.33331298828125</c:v>
                </c:pt>
                <c:pt idx="31">
                  <c:v>706.77777099609375</c:v>
                </c:pt>
                <c:pt idx="32">
                  <c:v>720.22222900390625</c:v>
                </c:pt>
                <c:pt idx="33">
                  <c:v>733.66668701171875</c:v>
                </c:pt>
                <c:pt idx="34">
                  <c:v>747.111083984375</c:v>
                </c:pt>
                <c:pt idx="35">
                  <c:v>760.5555419921875</c:v>
                </c:pt>
                <c:pt idx="36">
                  <c:v>774</c:v>
                </c:pt>
                <c:pt idx="37">
                  <c:v>787.4444580078125</c:v>
                </c:pt>
                <c:pt idx="38">
                  <c:v>800.888916015625</c:v>
                </c:pt>
                <c:pt idx="39">
                  <c:v>814.33331298828125</c:v>
                </c:pt>
                <c:pt idx="40">
                  <c:v>827.77777099609375</c:v>
                </c:pt>
                <c:pt idx="41">
                  <c:v>841.22222900390625</c:v>
                </c:pt>
                <c:pt idx="42">
                  <c:v>854.66668701171875</c:v>
                </c:pt>
                <c:pt idx="43">
                  <c:v>868.111083984375</c:v>
                </c:pt>
                <c:pt idx="44">
                  <c:v>881.5555419921875</c:v>
                </c:pt>
                <c:pt idx="45">
                  <c:v>895</c:v>
                </c:pt>
                <c:pt idx="46">
                  <c:v>908.4444580078125</c:v>
                </c:pt>
                <c:pt idx="47">
                  <c:v>921.888916015625</c:v>
                </c:pt>
                <c:pt idx="48">
                  <c:v>935.33331298828125</c:v>
                </c:pt>
                <c:pt idx="49">
                  <c:v>948.77777099609375</c:v>
                </c:pt>
                <c:pt idx="50">
                  <c:v>962.22222900390625</c:v>
                </c:pt>
                <c:pt idx="51">
                  <c:v>975.66668701171875</c:v>
                </c:pt>
                <c:pt idx="52">
                  <c:v>989.111083984375</c:v>
                </c:pt>
                <c:pt idx="53">
                  <c:v>1002.5555419921875</c:v>
                </c:pt>
                <c:pt idx="54">
                  <c:v>1016</c:v>
                </c:pt>
                <c:pt idx="55">
                  <c:v>1029.4444580078125</c:v>
                </c:pt>
                <c:pt idx="56">
                  <c:v>1042.888916015625</c:v>
                </c:pt>
                <c:pt idx="57">
                  <c:v>1056.3333740234375</c:v>
                </c:pt>
                <c:pt idx="58">
                  <c:v>1069.77783203125</c:v>
                </c:pt>
                <c:pt idx="59">
                  <c:v>1083.22216796875</c:v>
                </c:pt>
                <c:pt idx="60">
                  <c:v>1096.6666259765625</c:v>
                </c:pt>
                <c:pt idx="61">
                  <c:v>1110.111083984375</c:v>
                </c:pt>
                <c:pt idx="62">
                  <c:v>1123.5555419921875</c:v>
                </c:pt>
                <c:pt idx="63">
                  <c:v>1137</c:v>
                </c:pt>
                <c:pt idx="64">
                  <c:v>1150.4444580078125</c:v>
                </c:pt>
                <c:pt idx="65">
                  <c:v>1163.888916015625</c:v>
                </c:pt>
                <c:pt idx="66">
                  <c:v>1177.3333740234375</c:v>
                </c:pt>
                <c:pt idx="67">
                  <c:v>1190.77783203125</c:v>
                </c:pt>
                <c:pt idx="68">
                  <c:v>1204.22216796875</c:v>
                </c:pt>
                <c:pt idx="69">
                  <c:v>1217.6666259765625</c:v>
                </c:pt>
                <c:pt idx="70">
                  <c:v>1231.111083984375</c:v>
                </c:pt>
                <c:pt idx="71">
                  <c:v>1244.5555419921875</c:v>
                </c:pt>
                <c:pt idx="72">
                  <c:v>1258</c:v>
                </c:pt>
                <c:pt idx="73">
                  <c:v>1271.4444580078125</c:v>
                </c:pt>
                <c:pt idx="74">
                  <c:v>1284.888916015625</c:v>
                </c:pt>
                <c:pt idx="75">
                  <c:v>1298.3333740234375</c:v>
                </c:pt>
                <c:pt idx="76">
                  <c:v>1311.77783203125</c:v>
                </c:pt>
                <c:pt idx="77">
                  <c:v>1325.22216796875</c:v>
                </c:pt>
                <c:pt idx="78">
                  <c:v>1338.6666259765625</c:v>
                </c:pt>
                <c:pt idx="79">
                  <c:v>1352.111083984375</c:v>
                </c:pt>
                <c:pt idx="80">
                  <c:v>1365.5555419921875</c:v>
                </c:pt>
                <c:pt idx="81">
                  <c:v>1379</c:v>
                </c:pt>
                <c:pt idx="82">
                  <c:v>1392.4444580078125</c:v>
                </c:pt>
                <c:pt idx="83">
                  <c:v>1405.888916015625</c:v>
                </c:pt>
                <c:pt idx="84">
                  <c:v>1419.3333740234375</c:v>
                </c:pt>
                <c:pt idx="85">
                  <c:v>1432.77783203125</c:v>
                </c:pt>
                <c:pt idx="86">
                  <c:v>1446.22216796875</c:v>
                </c:pt>
                <c:pt idx="87">
                  <c:v>1459.6666259765625</c:v>
                </c:pt>
                <c:pt idx="88">
                  <c:v>1473.111083984375</c:v>
                </c:pt>
                <c:pt idx="89">
                  <c:v>1486.5555419921875</c:v>
                </c:pt>
                <c:pt idx="90">
                  <c:v>1500</c:v>
                </c:pt>
              </c:numCache>
            </c:numRef>
          </c:xVal>
          <c:yVal>
            <c:numRef>
              <c:f>Graph!$C$8:$CO$8</c:f>
              <c:numCache>
                <c:formatCode>0.00E+00</c:formatCode>
                <c:ptCount val="91"/>
                <c:pt idx="0">
                  <c:v>-21.288061141967773</c:v>
                </c:pt>
                <c:pt idx="1">
                  <c:v>-21.609664916992188</c:v>
                </c:pt>
                <c:pt idx="2">
                  <c:v>-20.891014099121094</c:v>
                </c:pt>
                <c:pt idx="3">
                  <c:v>-20.17236328125</c:v>
                </c:pt>
                <c:pt idx="4">
                  <c:v>-20.058536529541016</c:v>
                </c:pt>
                <c:pt idx="5">
                  <c:v>-20.002182006835938</c:v>
                </c:pt>
                <c:pt idx="6">
                  <c:v>-20.056325912475586</c:v>
                </c:pt>
                <c:pt idx="7">
                  <c:v>-20.257591247558594</c:v>
                </c:pt>
                <c:pt idx="8">
                  <c:v>-20.458854675292969</c:v>
                </c:pt>
                <c:pt idx="9">
                  <c:v>-20.663921356201172</c:v>
                </c:pt>
                <c:pt idx="10">
                  <c:v>-20.869211196899414</c:v>
                </c:pt>
                <c:pt idx="11">
                  <c:v>-21.074501037597656</c:v>
                </c:pt>
                <c:pt idx="12">
                  <c:v>-21.279790878295898</c:v>
                </c:pt>
                <c:pt idx="13">
                  <c:v>-21.485078811645508</c:v>
                </c:pt>
                <c:pt idx="14">
                  <c:v>-21.694297790527344</c:v>
                </c:pt>
                <c:pt idx="15">
                  <c:v>-21.90361213684082</c:v>
                </c:pt>
                <c:pt idx="16">
                  <c:v>-22.10926628112793</c:v>
                </c:pt>
                <c:pt idx="17">
                  <c:v>-22.311134338378906</c:v>
                </c:pt>
                <c:pt idx="18">
                  <c:v>-22.513053894042969</c:v>
                </c:pt>
                <c:pt idx="19">
                  <c:v>-22.718343734741211</c:v>
                </c:pt>
                <c:pt idx="20">
                  <c:v>-22.923633575439453</c:v>
                </c:pt>
                <c:pt idx="21">
                  <c:v>-23.12358283996582</c:v>
                </c:pt>
                <c:pt idx="22">
                  <c:v>-23.318809509277344</c:v>
                </c:pt>
                <c:pt idx="23">
                  <c:v>-23.514036178588867</c:v>
                </c:pt>
                <c:pt idx="24">
                  <c:v>-23.709260940551758</c:v>
                </c:pt>
                <c:pt idx="25">
                  <c:v>-23.904487609863281</c:v>
                </c:pt>
                <c:pt idx="26">
                  <c:v>-24.099714279174805</c:v>
                </c:pt>
                <c:pt idx="27">
                  <c:v>-24.294939041137695</c:v>
                </c:pt>
                <c:pt idx="28">
                  <c:v>-24.490165710449219</c:v>
                </c:pt>
                <c:pt idx="29">
                  <c:v>-24.685392379760742</c:v>
                </c:pt>
                <c:pt idx="30">
                  <c:v>-24.880617141723633</c:v>
                </c:pt>
                <c:pt idx="31">
                  <c:v>-25.06816291809082</c:v>
                </c:pt>
                <c:pt idx="32">
                  <c:v>-25.250442504882813</c:v>
                </c:pt>
                <c:pt idx="33">
                  <c:v>-25.432723999023438</c:v>
                </c:pt>
                <c:pt idx="34">
                  <c:v>-25.61500358581543</c:v>
                </c:pt>
                <c:pt idx="35">
                  <c:v>-25.797285079956055</c:v>
                </c:pt>
                <c:pt idx="36">
                  <c:v>-25.979564666748047</c:v>
                </c:pt>
                <c:pt idx="37">
                  <c:v>-26.161846160888672</c:v>
                </c:pt>
                <c:pt idx="38">
                  <c:v>-26.344127655029297</c:v>
                </c:pt>
                <c:pt idx="39">
                  <c:v>-26.526407241821289</c:v>
                </c:pt>
                <c:pt idx="40">
                  <c:v>-26.708688735961914</c:v>
                </c:pt>
                <c:pt idx="41">
                  <c:v>-26.884954452514648</c:v>
                </c:pt>
                <c:pt idx="42">
                  <c:v>-27.058170318603516</c:v>
                </c:pt>
                <c:pt idx="43">
                  <c:v>-27.231386184692383</c:v>
                </c:pt>
                <c:pt idx="44">
                  <c:v>-27.404603958129883</c:v>
                </c:pt>
                <c:pt idx="45">
                  <c:v>-27.57781982421875</c:v>
                </c:pt>
                <c:pt idx="46">
                  <c:v>-27.75103759765625</c:v>
                </c:pt>
                <c:pt idx="47">
                  <c:v>-27.924253463745117</c:v>
                </c:pt>
                <c:pt idx="48">
                  <c:v>-28.097471237182617</c:v>
                </c:pt>
                <c:pt idx="49">
                  <c:v>-28.270687103271484</c:v>
                </c:pt>
                <c:pt idx="50">
                  <c:v>-28.443904876708984</c:v>
                </c:pt>
                <c:pt idx="51">
                  <c:v>-28.611118316650391</c:v>
                </c:pt>
                <c:pt idx="52">
                  <c:v>-28.776153564453125</c:v>
                </c:pt>
                <c:pt idx="53">
                  <c:v>-28.940702438354492</c:v>
                </c:pt>
                <c:pt idx="54">
                  <c:v>-29.103786468505859</c:v>
                </c:pt>
                <c:pt idx="55">
                  <c:v>-29.266870498657227</c:v>
                </c:pt>
                <c:pt idx="56">
                  <c:v>-29.432861328125</c:v>
                </c:pt>
                <c:pt idx="57">
                  <c:v>-29.599899291992188</c:v>
                </c:pt>
                <c:pt idx="58">
                  <c:v>-29.765790939331055</c:v>
                </c:pt>
                <c:pt idx="59">
                  <c:v>-29.928752899169922</c:v>
                </c:pt>
                <c:pt idx="60">
                  <c:v>-30.091716766357422</c:v>
                </c:pt>
                <c:pt idx="61">
                  <c:v>-30.25018310546875</c:v>
                </c:pt>
                <c:pt idx="62">
                  <c:v>-30.407703399658203</c:v>
                </c:pt>
                <c:pt idx="63">
                  <c:v>-30.565223693847656</c:v>
                </c:pt>
                <c:pt idx="64">
                  <c:v>-30.722745895385742</c:v>
                </c:pt>
                <c:pt idx="65">
                  <c:v>-30.880266189575195</c:v>
                </c:pt>
                <c:pt idx="66">
                  <c:v>-31.037786483764648</c:v>
                </c:pt>
                <c:pt idx="67">
                  <c:v>-31.195308685302734</c:v>
                </c:pt>
                <c:pt idx="68">
                  <c:v>-31.352827072143555</c:v>
                </c:pt>
                <c:pt idx="69">
                  <c:v>-31.510349273681641</c:v>
                </c:pt>
                <c:pt idx="70">
                  <c:v>-31.667869567871094</c:v>
                </c:pt>
                <c:pt idx="71">
                  <c:v>-31.822933197021484</c:v>
                </c:pt>
                <c:pt idx="72">
                  <c:v>-31.977594375610352</c:v>
                </c:pt>
                <c:pt idx="73">
                  <c:v>-32.132255554199219</c:v>
                </c:pt>
                <c:pt idx="74">
                  <c:v>-32.286918640136719</c:v>
                </c:pt>
                <c:pt idx="75">
                  <c:v>-32.441581726074219</c:v>
                </c:pt>
                <c:pt idx="76">
                  <c:v>-32.596240997314453</c:v>
                </c:pt>
                <c:pt idx="77">
                  <c:v>-32.750904083251953</c:v>
                </c:pt>
                <c:pt idx="78">
                  <c:v>-32.905563354492188</c:v>
                </c:pt>
                <c:pt idx="79">
                  <c:v>-33.060226440429688</c:v>
                </c:pt>
                <c:pt idx="80">
                  <c:v>-33.214889526367188</c:v>
                </c:pt>
                <c:pt idx="81">
                  <c:v>-33.361473083496094</c:v>
                </c:pt>
                <c:pt idx="82">
                  <c:v>-33.507778167724609</c:v>
                </c:pt>
                <c:pt idx="83">
                  <c:v>-33.657810211181641</c:v>
                </c:pt>
                <c:pt idx="84">
                  <c:v>-33.812625885009766</c:v>
                </c:pt>
                <c:pt idx="85">
                  <c:v>-33.967441558837891</c:v>
                </c:pt>
                <c:pt idx="86">
                  <c:v>-34.113887786865234</c:v>
                </c:pt>
                <c:pt idx="87">
                  <c:v>-34.260196685791016</c:v>
                </c:pt>
                <c:pt idx="88">
                  <c:v>-34.408519744873047</c:v>
                </c:pt>
                <c:pt idx="89">
                  <c:v>-34.559257507324219</c:v>
                </c:pt>
                <c:pt idx="90">
                  <c:v>-34.709999084472656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3D-41EB-BA5A-72051E8AD315}"/>
            </c:ext>
          </c:extLst>
        </c:ser>
        <c:ser>
          <c:idx val="2"/>
          <c:order val="6"/>
          <c:tx>
            <c:strRef>
              <c:f>Graph!$B$10</c:f>
              <c:strCache>
                <c:ptCount val="1"/>
                <c:pt idx="0">
                  <c:v>(l)Se</c:v>
                </c:pt>
              </c:strCache>
            </c:strRef>
          </c:tx>
          <c:spPr>
            <a:ln w="28575" cap="rnd">
              <a:solidFill>
                <a:srgbClr val="FFC000">
                  <a:lumMod val="75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Graph!$C$3:$CO$3</c:f>
              <c:numCache>
                <c:formatCode>0.0</c:formatCode>
                <c:ptCount val="91"/>
                <c:pt idx="0">
                  <c:v>290</c:v>
                </c:pt>
                <c:pt idx="1">
                  <c:v>303.4444580078125</c:v>
                </c:pt>
                <c:pt idx="2">
                  <c:v>316.88888549804688</c:v>
                </c:pt>
                <c:pt idx="3">
                  <c:v>330.33334350585938</c:v>
                </c:pt>
                <c:pt idx="4">
                  <c:v>343.77777099609375</c:v>
                </c:pt>
                <c:pt idx="5">
                  <c:v>357.22222900390625</c:v>
                </c:pt>
                <c:pt idx="6">
                  <c:v>370.66665649414063</c:v>
                </c:pt>
                <c:pt idx="7">
                  <c:v>384.11111450195313</c:v>
                </c:pt>
                <c:pt idx="8">
                  <c:v>397.5555419921875</c:v>
                </c:pt>
                <c:pt idx="9">
                  <c:v>411</c:v>
                </c:pt>
                <c:pt idx="10">
                  <c:v>424.4444580078125</c:v>
                </c:pt>
                <c:pt idx="11">
                  <c:v>437.88888549804688</c:v>
                </c:pt>
                <c:pt idx="12">
                  <c:v>451.33334350585938</c:v>
                </c:pt>
                <c:pt idx="13">
                  <c:v>464.77777099609375</c:v>
                </c:pt>
                <c:pt idx="14">
                  <c:v>478.22222900390625</c:v>
                </c:pt>
                <c:pt idx="15">
                  <c:v>491.66665649414063</c:v>
                </c:pt>
                <c:pt idx="16">
                  <c:v>505.11111450195313</c:v>
                </c:pt>
                <c:pt idx="17">
                  <c:v>518.5555419921875</c:v>
                </c:pt>
                <c:pt idx="18">
                  <c:v>532</c:v>
                </c:pt>
                <c:pt idx="19">
                  <c:v>545.4444580078125</c:v>
                </c:pt>
                <c:pt idx="20">
                  <c:v>558.888916015625</c:v>
                </c:pt>
                <c:pt idx="21">
                  <c:v>572.33331298828125</c:v>
                </c:pt>
                <c:pt idx="22">
                  <c:v>585.77777099609375</c:v>
                </c:pt>
                <c:pt idx="23">
                  <c:v>599.22222900390625</c:v>
                </c:pt>
                <c:pt idx="24">
                  <c:v>612.66668701171875</c:v>
                </c:pt>
                <c:pt idx="25">
                  <c:v>626.111083984375</c:v>
                </c:pt>
                <c:pt idx="26">
                  <c:v>639.5555419921875</c:v>
                </c:pt>
                <c:pt idx="27">
                  <c:v>653</c:v>
                </c:pt>
                <c:pt idx="28">
                  <c:v>666.4444580078125</c:v>
                </c:pt>
                <c:pt idx="29">
                  <c:v>679.888916015625</c:v>
                </c:pt>
                <c:pt idx="30">
                  <c:v>693.33331298828125</c:v>
                </c:pt>
                <c:pt idx="31">
                  <c:v>706.77777099609375</c:v>
                </c:pt>
                <c:pt idx="32">
                  <c:v>720.22222900390625</c:v>
                </c:pt>
                <c:pt idx="33">
                  <c:v>733.66668701171875</c:v>
                </c:pt>
                <c:pt idx="34">
                  <c:v>747.111083984375</c:v>
                </c:pt>
                <c:pt idx="35">
                  <c:v>760.5555419921875</c:v>
                </c:pt>
                <c:pt idx="36">
                  <c:v>774</c:v>
                </c:pt>
                <c:pt idx="37">
                  <c:v>787.4444580078125</c:v>
                </c:pt>
                <c:pt idx="38">
                  <c:v>800.888916015625</c:v>
                </c:pt>
                <c:pt idx="39">
                  <c:v>814.33331298828125</c:v>
                </c:pt>
                <c:pt idx="40">
                  <c:v>827.77777099609375</c:v>
                </c:pt>
                <c:pt idx="41">
                  <c:v>841.22222900390625</c:v>
                </c:pt>
                <c:pt idx="42">
                  <c:v>854.66668701171875</c:v>
                </c:pt>
                <c:pt idx="43">
                  <c:v>868.111083984375</c:v>
                </c:pt>
                <c:pt idx="44">
                  <c:v>881.5555419921875</c:v>
                </c:pt>
                <c:pt idx="45">
                  <c:v>895</c:v>
                </c:pt>
                <c:pt idx="46">
                  <c:v>908.4444580078125</c:v>
                </c:pt>
                <c:pt idx="47">
                  <c:v>921.888916015625</c:v>
                </c:pt>
                <c:pt idx="48">
                  <c:v>935.33331298828125</c:v>
                </c:pt>
                <c:pt idx="49">
                  <c:v>948.77777099609375</c:v>
                </c:pt>
                <c:pt idx="50">
                  <c:v>962.22222900390625</c:v>
                </c:pt>
                <c:pt idx="51">
                  <c:v>975.66668701171875</c:v>
                </c:pt>
                <c:pt idx="52">
                  <c:v>989.111083984375</c:v>
                </c:pt>
                <c:pt idx="53">
                  <c:v>1002.5555419921875</c:v>
                </c:pt>
                <c:pt idx="54">
                  <c:v>1016</c:v>
                </c:pt>
                <c:pt idx="55">
                  <c:v>1029.4444580078125</c:v>
                </c:pt>
                <c:pt idx="56">
                  <c:v>1042.888916015625</c:v>
                </c:pt>
                <c:pt idx="57">
                  <c:v>1056.3333740234375</c:v>
                </c:pt>
                <c:pt idx="58">
                  <c:v>1069.77783203125</c:v>
                </c:pt>
                <c:pt idx="59">
                  <c:v>1083.22216796875</c:v>
                </c:pt>
                <c:pt idx="60">
                  <c:v>1096.6666259765625</c:v>
                </c:pt>
                <c:pt idx="61">
                  <c:v>1110.111083984375</c:v>
                </c:pt>
                <c:pt idx="62">
                  <c:v>1123.5555419921875</c:v>
                </c:pt>
                <c:pt idx="63">
                  <c:v>1137</c:v>
                </c:pt>
                <c:pt idx="64">
                  <c:v>1150.4444580078125</c:v>
                </c:pt>
                <c:pt idx="65">
                  <c:v>1163.888916015625</c:v>
                </c:pt>
                <c:pt idx="66">
                  <c:v>1177.3333740234375</c:v>
                </c:pt>
                <c:pt idx="67">
                  <c:v>1190.77783203125</c:v>
                </c:pt>
                <c:pt idx="68">
                  <c:v>1204.22216796875</c:v>
                </c:pt>
                <c:pt idx="69">
                  <c:v>1217.6666259765625</c:v>
                </c:pt>
                <c:pt idx="70">
                  <c:v>1231.111083984375</c:v>
                </c:pt>
                <c:pt idx="71">
                  <c:v>1244.5555419921875</c:v>
                </c:pt>
                <c:pt idx="72">
                  <c:v>1258</c:v>
                </c:pt>
                <c:pt idx="73">
                  <c:v>1271.4444580078125</c:v>
                </c:pt>
                <c:pt idx="74">
                  <c:v>1284.888916015625</c:v>
                </c:pt>
                <c:pt idx="75">
                  <c:v>1298.3333740234375</c:v>
                </c:pt>
                <c:pt idx="76">
                  <c:v>1311.77783203125</c:v>
                </c:pt>
                <c:pt idx="77">
                  <c:v>1325.22216796875</c:v>
                </c:pt>
                <c:pt idx="78">
                  <c:v>1338.6666259765625</c:v>
                </c:pt>
                <c:pt idx="79">
                  <c:v>1352.111083984375</c:v>
                </c:pt>
                <c:pt idx="80">
                  <c:v>1365.5555419921875</c:v>
                </c:pt>
                <c:pt idx="81">
                  <c:v>1379</c:v>
                </c:pt>
                <c:pt idx="82">
                  <c:v>1392.4444580078125</c:v>
                </c:pt>
                <c:pt idx="83">
                  <c:v>1405.888916015625</c:v>
                </c:pt>
                <c:pt idx="84">
                  <c:v>1419.3333740234375</c:v>
                </c:pt>
                <c:pt idx="85">
                  <c:v>1432.77783203125</c:v>
                </c:pt>
                <c:pt idx="86">
                  <c:v>1446.22216796875</c:v>
                </c:pt>
                <c:pt idx="87">
                  <c:v>1459.6666259765625</c:v>
                </c:pt>
                <c:pt idx="88">
                  <c:v>1473.111083984375</c:v>
                </c:pt>
                <c:pt idx="89">
                  <c:v>1486.5555419921875</c:v>
                </c:pt>
                <c:pt idx="90">
                  <c:v>1500</c:v>
                </c:pt>
              </c:numCache>
            </c:numRef>
          </c:xVal>
          <c:yVal>
            <c:numRef>
              <c:f>Graph!$C$10:$CO$10</c:f>
              <c:numCache>
                <c:formatCode>0.00E+00</c:formatCode>
                <c:ptCount val="91"/>
                <c:pt idx="0">
                  <c:v>-21.531185150146484</c:v>
                </c:pt>
                <c:pt idx="1">
                  <c:v>-22.007707595825195</c:v>
                </c:pt>
                <c:pt idx="2">
                  <c:v>-21.668567657470703</c:v>
                </c:pt>
                <c:pt idx="3">
                  <c:v>-21.329427719116211</c:v>
                </c:pt>
                <c:pt idx="4">
                  <c:v>-21.33308219909668</c:v>
                </c:pt>
                <c:pt idx="5">
                  <c:v>-21.36931037902832</c:v>
                </c:pt>
                <c:pt idx="6">
                  <c:v>-21.460786819458008</c:v>
                </c:pt>
                <c:pt idx="7">
                  <c:v>-21.625823974609375</c:v>
                </c:pt>
                <c:pt idx="8">
                  <c:v>-21.790861129760742</c:v>
                </c:pt>
                <c:pt idx="9">
                  <c:v>-21.948293685913086</c:v>
                </c:pt>
                <c:pt idx="10">
                  <c:v>-22.105279922485352</c:v>
                </c:pt>
                <c:pt idx="11">
                  <c:v>-22.243736267089844</c:v>
                </c:pt>
                <c:pt idx="12">
                  <c:v>-22.360469818115234</c:v>
                </c:pt>
                <c:pt idx="13">
                  <c:v>-22.477201461791992</c:v>
                </c:pt>
                <c:pt idx="14">
                  <c:v>-22.60179328918457</c:v>
                </c:pt>
                <c:pt idx="15">
                  <c:v>-22.726577758789063</c:v>
                </c:pt>
                <c:pt idx="16">
                  <c:v>-22.839633941650391</c:v>
                </c:pt>
                <c:pt idx="17">
                  <c:v>-22.940568923950195</c:v>
                </c:pt>
                <c:pt idx="18">
                  <c:v>-23.042934417724609</c:v>
                </c:pt>
                <c:pt idx="19">
                  <c:v>-23.24017333984375</c:v>
                </c:pt>
                <c:pt idx="20">
                  <c:v>-23.437412261962891</c:v>
                </c:pt>
                <c:pt idx="21">
                  <c:v>-23.636787414550781</c:v>
                </c:pt>
                <c:pt idx="22">
                  <c:v>-23.838050842285156</c:v>
                </c:pt>
                <c:pt idx="23">
                  <c:v>-24.038942337036133</c:v>
                </c:pt>
                <c:pt idx="24">
                  <c:v>-24.232156753540039</c:v>
                </c:pt>
                <c:pt idx="25">
                  <c:v>-24.425369262695313</c:v>
                </c:pt>
                <c:pt idx="26">
                  <c:v>-24.618581771850586</c:v>
                </c:pt>
                <c:pt idx="27">
                  <c:v>-24.811796188354492</c:v>
                </c:pt>
                <c:pt idx="28">
                  <c:v>-25.005008697509766</c:v>
                </c:pt>
                <c:pt idx="29">
                  <c:v>-25.198223114013672</c:v>
                </c:pt>
                <c:pt idx="30">
                  <c:v>-25.391435623168945</c:v>
                </c:pt>
                <c:pt idx="31">
                  <c:v>-25.578163146972656</c:v>
                </c:pt>
                <c:pt idx="32">
                  <c:v>-25.760442733764648</c:v>
                </c:pt>
                <c:pt idx="33">
                  <c:v>-25.942724227905273</c:v>
                </c:pt>
                <c:pt idx="34">
                  <c:v>-26.125003814697266</c:v>
                </c:pt>
                <c:pt idx="35">
                  <c:v>-26.307285308837891</c:v>
                </c:pt>
                <c:pt idx="36">
                  <c:v>-26.489564895629883</c:v>
                </c:pt>
                <c:pt idx="37">
                  <c:v>-26.671846389770508</c:v>
                </c:pt>
                <c:pt idx="38">
                  <c:v>-26.854127883911133</c:v>
                </c:pt>
                <c:pt idx="39">
                  <c:v>-27.036407470703125</c:v>
                </c:pt>
                <c:pt idx="40">
                  <c:v>-27.21868896484375</c:v>
                </c:pt>
                <c:pt idx="41">
                  <c:v>-27.394954681396484</c:v>
                </c:pt>
                <c:pt idx="42">
                  <c:v>-27.568170547485352</c:v>
                </c:pt>
                <c:pt idx="43">
                  <c:v>-27.741386413574219</c:v>
                </c:pt>
                <c:pt idx="44">
                  <c:v>-27.914604187011719</c:v>
                </c:pt>
                <c:pt idx="45">
                  <c:v>-28.087820053100586</c:v>
                </c:pt>
                <c:pt idx="46">
                  <c:v>-28.261037826538086</c:v>
                </c:pt>
                <c:pt idx="47">
                  <c:v>-28.434253692626953</c:v>
                </c:pt>
                <c:pt idx="48">
                  <c:v>-28.607471466064453</c:v>
                </c:pt>
                <c:pt idx="49">
                  <c:v>-28.78068733215332</c:v>
                </c:pt>
                <c:pt idx="50">
                  <c:v>-28.95390510559082</c:v>
                </c:pt>
                <c:pt idx="51">
                  <c:v>-29.12074089050293</c:v>
                </c:pt>
                <c:pt idx="52">
                  <c:v>-29.285263061523438</c:v>
                </c:pt>
                <c:pt idx="53">
                  <c:v>-29.449785232543945</c:v>
                </c:pt>
                <c:pt idx="54">
                  <c:v>-29.614309310913086</c:v>
                </c:pt>
                <c:pt idx="55">
                  <c:v>-29.778831481933594</c:v>
                </c:pt>
                <c:pt idx="56">
                  <c:v>-29.943355560302734</c:v>
                </c:pt>
                <c:pt idx="57">
                  <c:v>-30.107877731323242</c:v>
                </c:pt>
                <c:pt idx="58">
                  <c:v>-30.27239990234375</c:v>
                </c:pt>
                <c:pt idx="59">
                  <c:v>-30.436922073364258</c:v>
                </c:pt>
                <c:pt idx="60">
                  <c:v>-30.601444244384766</c:v>
                </c:pt>
                <c:pt idx="61">
                  <c:v>-30.760717391967773</c:v>
                </c:pt>
                <c:pt idx="62">
                  <c:v>-30.918888092041016</c:v>
                </c:pt>
                <c:pt idx="63">
                  <c:v>-31.077272415161133</c:v>
                </c:pt>
                <c:pt idx="64">
                  <c:v>-31.236162185668945</c:v>
                </c:pt>
                <c:pt idx="65">
                  <c:v>-31.395050048828125</c:v>
                </c:pt>
                <c:pt idx="66">
                  <c:v>-31.55000114440918</c:v>
                </c:pt>
                <c:pt idx="67">
                  <c:v>-31.704216003417969</c:v>
                </c:pt>
                <c:pt idx="68">
                  <c:v>-31.859897613525391</c:v>
                </c:pt>
                <c:pt idx="69">
                  <c:v>-32.018787384033203</c:v>
                </c:pt>
                <c:pt idx="70">
                  <c:v>-32.177677154541016</c:v>
                </c:pt>
                <c:pt idx="71">
                  <c:v>-32.332931518554688</c:v>
                </c:pt>
                <c:pt idx="72">
                  <c:v>-32.487594604492188</c:v>
                </c:pt>
                <c:pt idx="73">
                  <c:v>-32.642257690429688</c:v>
                </c:pt>
                <c:pt idx="74">
                  <c:v>-32.796916961669922</c:v>
                </c:pt>
                <c:pt idx="75">
                  <c:v>-32.951580047607422</c:v>
                </c:pt>
                <c:pt idx="76">
                  <c:v>-33.106243133544922</c:v>
                </c:pt>
                <c:pt idx="77">
                  <c:v>-33.260902404785156</c:v>
                </c:pt>
                <c:pt idx="78">
                  <c:v>-33.415561676025391</c:v>
                </c:pt>
                <c:pt idx="79">
                  <c:v>-33.570224761962891</c:v>
                </c:pt>
                <c:pt idx="80">
                  <c:v>-33.724887847900391</c:v>
                </c:pt>
                <c:pt idx="81">
                  <c:v>-33.874553680419922</c:v>
                </c:pt>
                <c:pt idx="82">
                  <c:v>-34.0240478515625</c:v>
                </c:pt>
                <c:pt idx="83">
                  <c:v>-34.173542022705078</c:v>
                </c:pt>
                <c:pt idx="84">
                  <c:v>-34.323036193847656</c:v>
                </c:pt>
                <c:pt idx="85">
                  <c:v>-34.472530364990234</c:v>
                </c:pt>
                <c:pt idx="86">
                  <c:v>-34.622024536132813</c:v>
                </c:pt>
                <c:pt idx="87">
                  <c:v>-34.771518707275391</c:v>
                </c:pt>
                <c:pt idx="88">
                  <c:v>-34.921012878417969</c:v>
                </c:pt>
                <c:pt idx="89">
                  <c:v>-35.070507049560547</c:v>
                </c:pt>
                <c:pt idx="90">
                  <c:v>-35.220001220703125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3D-41EB-BA5A-72051E8AD315}"/>
            </c:ext>
          </c:extLst>
        </c:ser>
        <c:ser>
          <c:idx val="1"/>
          <c:order val="12"/>
          <c:tx>
            <c:v>1</c:v>
          </c:tx>
          <c:spPr>
            <a:ln w="28575" cap="rnd">
              <a:solidFill>
                <a:sysClr val="windowText" lastClr="000000">
                  <a:lumMod val="95000"/>
                  <a:lumOff val="5000"/>
                </a:sysClr>
              </a:solidFill>
              <a:round/>
            </a:ln>
            <a:effectLst/>
          </c:spPr>
          <c:marker>
            <c:symbol val="none"/>
          </c:marker>
          <c:xVal>
            <c:numRef>
              <c:f>Graph!$A$1:$A$2</c:f>
              <c:numCache>
                <c:formatCode>General</c:formatCode>
                <c:ptCount val="2"/>
                <c:pt idx="0">
                  <c:v>460</c:v>
                </c:pt>
                <c:pt idx="1">
                  <c:v>460</c:v>
                </c:pt>
              </c:numCache>
            </c:numRef>
          </c:xVal>
          <c:yVal>
            <c:numRef>
              <c:f>Graph!$B$1:$B$2</c:f>
              <c:numCache>
                <c:formatCode>General</c:formatCode>
                <c:ptCount val="2"/>
                <c:pt idx="0">
                  <c:v>-100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13D-41EB-BA5A-72051E8AD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460288"/>
        <c:axId val="785463200"/>
        <c:extLst>
          <c:ext xmlns:c15="http://schemas.microsoft.com/office/drawing/2012/chart" uri="{02D57815-91ED-43cb-92C2-25804820EDAC}">
            <c15:filteredScatterSeries>
              <c15:ser>
                <c:idx val="12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Graph!$B$4</c15:sqref>
                        </c15:formulaRef>
                      </c:ext>
                    </c:extLst>
                    <c:strCache>
                      <c:ptCount val="1"/>
                      <c:pt idx="0">
                        <c:v>*Ge[l]</c:v>
                      </c:pt>
                    </c:strCache>
                  </c:strRef>
                </c:tx>
                <c:spPr>
                  <a:ln w="2857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Graph!$C$3:$CO$3</c15:sqref>
                        </c15:formulaRef>
                      </c:ext>
                    </c:extLst>
                    <c:numCache>
                      <c:formatCode>0.0</c:formatCode>
                      <c:ptCount val="91"/>
                      <c:pt idx="0">
                        <c:v>290</c:v>
                      </c:pt>
                      <c:pt idx="1">
                        <c:v>303.4444580078125</c:v>
                      </c:pt>
                      <c:pt idx="2">
                        <c:v>316.88888549804688</c:v>
                      </c:pt>
                      <c:pt idx="3">
                        <c:v>330.33334350585938</c:v>
                      </c:pt>
                      <c:pt idx="4">
                        <c:v>343.77777099609375</c:v>
                      </c:pt>
                      <c:pt idx="5">
                        <c:v>357.22222900390625</c:v>
                      </c:pt>
                      <c:pt idx="6">
                        <c:v>370.66665649414063</c:v>
                      </c:pt>
                      <c:pt idx="7">
                        <c:v>384.11111450195313</c:v>
                      </c:pt>
                      <c:pt idx="8">
                        <c:v>397.5555419921875</c:v>
                      </c:pt>
                      <c:pt idx="9">
                        <c:v>411</c:v>
                      </c:pt>
                      <c:pt idx="10">
                        <c:v>424.4444580078125</c:v>
                      </c:pt>
                      <c:pt idx="11">
                        <c:v>437.88888549804688</c:v>
                      </c:pt>
                      <c:pt idx="12">
                        <c:v>451.33334350585938</c:v>
                      </c:pt>
                      <c:pt idx="13">
                        <c:v>464.77777099609375</c:v>
                      </c:pt>
                      <c:pt idx="14">
                        <c:v>478.22222900390625</c:v>
                      </c:pt>
                      <c:pt idx="15">
                        <c:v>491.66665649414063</c:v>
                      </c:pt>
                      <c:pt idx="16">
                        <c:v>505.11111450195313</c:v>
                      </c:pt>
                      <c:pt idx="17">
                        <c:v>518.5555419921875</c:v>
                      </c:pt>
                      <c:pt idx="18">
                        <c:v>532</c:v>
                      </c:pt>
                      <c:pt idx="19">
                        <c:v>545.4444580078125</c:v>
                      </c:pt>
                      <c:pt idx="20">
                        <c:v>558.888916015625</c:v>
                      </c:pt>
                      <c:pt idx="21">
                        <c:v>572.33331298828125</c:v>
                      </c:pt>
                      <c:pt idx="22">
                        <c:v>585.77777099609375</c:v>
                      </c:pt>
                      <c:pt idx="23">
                        <c:v>599.22222900390625</c:v>
                      </c:pt>
                      <c:pt idx="24">
                        <c:v>612.66668701171875</c:v>
                      </c:pt>
                      <c:pt idx="25">
                        <c:v>626.111083984375</c:v>
                      </c:pt>
                      <c:pt idx="26">
                        <c:v>639.5555419921875</c:v>
                      </c:pt>
                      <c:pt idx="27">
                        <c:v>653</c:v>
                      </c:pt>
                      <c:pt idx="28">
                        <c:v>666.4444580078125</c:v>
                      </c:pt>
                      <c:pt idx="29">
                        <c:v>679.888916015625</c:v>
                      </c:pt>
                      <c:pt idx="30">
                        <c:v>693.33331298828125</c:v>
                      </c:pt>
                      <c:pt idx="31">
                        <c:v>706.77777099609375</c:v>
                      </c:pt>
                      <c:pt idx="32">
                        <c:v>720.22222900390625</c:v>
                      </c:pt>
                      <c:pt idx="33">
                        <c:v>733.66668701171875</c:v>
                      </c:pt>
                      <c:pt idx="34">
                        <c:v>747.111083984375</c:v>
                      </c:pt>
                      <c:pt idx="35">
                        <c:v>760.5555419921875</c:v>
                      </c:pt>
                      <c:pt idx="36">
                        <c:v>774</c:v>
                      </c:pt>
                      <c:pt idx="37">
                        <c:v>787.4444580078125</c:v>
                      </c:pt>
                      <c:pt idx="38">
                        <c:v>800.888916015625</c:v>
                      </c:pt>
                      <c:pt idx="39">
                        <c:v>814.33331298828125</c:v>
                      </c:pt>
                      <c:pt idx="40">
                        <c:v>827.77777099609375</c:v>
                      </c:pt>
                      <c:pt idx="41">
                        <c:v>841.22222900390625</c:v>
                      </c:pt>
                      <c:pt idx="42">
                        <c:v>854.66668701171875</c:v>
                      </c:pt>
                      <c:pt idx="43">
                        <c:v>868.111083984375</c:v>
                      </c:pt>
                      <c:pt idx="44">
                        <c:v>881.5555419921875</c:v>
                      </c:pt>
                      <c:pt idx="45">
                        <c:v>895</c:v>
                      </c:pt>
                      <c:pt idx="46">
                        <c:v>908.4444580078125</c:v>
                      </c:pt>
                      <c:pt idx="47">
                        <c:v>921.888916015625</c:v>
                      </c:pt>
                      <c:pt idx="48">
                        <c:v>935.33331298828125</c:v>
                      </c:pt>
                      <c:pt idx="49">
                        <c:v>948.77777099609375</c:v>
                      </c:pt>
                      <c:pt idx="50">
                        <c:v>962.22222900390625</c:v>
                      </c:pt>
                      <c:pt idx="51">
                        <c:v>975.66668701171875</c:v>
                      </c:pt>
                      <c:pt idx="52">
                        <c:v>989.111083984375</c:v>
                      </c:pt>
                      <c:pt idx="53">
                        <c:v>1002.5555419921875</c:v>
                      </c:pt>
                      <c:pt idx="54">
                        <c:v>1016</c:v>
                      </c:pt>
                      <c:pt idx="55">
                        <c:v>1029.4444580078125</c:v>
                      </c:pt>
                      <c:pt idx="56">
                        <c:v>1042.888916015625</c:v>
                      </c:pt>
                      <c:pt idx="57">
                        <c:v>1056.3333740234375</c:v>
                      </c:pt>
                      <c:pt idx="58">
                        <c:v>1069.77783203125</c:v>
                      </c:pt>
                      <c:pt idx="59">
                        <c:v>1083.22216796875</c:v>
                      </c:pt>
                      <c:pt idx="60">
                        <c:v>1096.6666259765625</c:v>
                      </c:pt>
                      <c:pt idx="61">
                        <c:v>1110.111083984375</c:v>
                      </c:pt>
                      <c:pt idx="62">
                        <c:v>1123.5555419921875</c:v>
                      </c:pt>
                      <c:pt idx="63">
                        <c:v>1137</c:v>
                      </c:pt>
                      <c:pt idx="64">
                        <c:v>1150.4444580078125</c:v>
                      </c:pt>
                      <c:pt idx="65">
                        <c:v>1163.888916015625</c:v>
                      </c:pt>
                      <c:pt idx="66">
                        <c:v>1177.3333740234375</c:v>
                      </c:pt>
                      <c:pt idx="67">
                        <c:v>1190.77783203125</c:v>
                      </c:pt>
                      <c:pt idx="68">
                        <c:v>1204.22216796875</c:v>
                      </c:pt>
                      <c:pt idx="69">
                        <c:v>1217.6666259765625</c:v>
                      </c:pt>
                      <c:pt idx="70">
                        <c:v>1231.111083984375</c:v>
                      </c:pt>
                      <c:pt idx="71">
                        <c:v>1244.5555419921875</c:v>
                      </c:pt>
                      <c:pt idx="72">
                        <c:v>1258</c:v>
                      </c:pt>
                      <c:pt idx="73">
                        <c:v>1271.4444580078125</c:v>
                      </c:pt>
                      <c:pt idx="74">
                        <c:v>1284.888916015625</c:v>
                      </c:pt>
                      <c:pt idx="75">
                        <c:v>1298.3333740234375</c:v>
                      </c:pt>
                      <c:pt idx="76">
                        <c:v>1311.77783203125</c:v>
                      </c:pt>
                      <c:pt idx="77">
                        <c:v>1325.22216796875</c:v>
                      </c:pt>
                      <c:pt idx="78">
                        <c:v>1338.6666259765625</c:v>
                      </c:pt>
                      <c:pt idx="79">
                        <c:v>1352.111083984375</c:v>
                      </c:pt>
                      <c:pt idx="80">
                        <c:v>1365.5555419921875</c:v>
                      </c:pt>
                      <c:pt idx="81">
                        <c:v>1379</c:v>
                      </c:pt>
                      <c:pt idx="82">
                        <c:v>1392.4444580078125</c:v>
                      </c:pt>
                      <c:pt idx="83">
                        <c:v>1405.888916015625</c:v>
                      </c:pt>
                      <c:pt idx="84">
                        <c:v>1419.3333740234375</c:v>
                      </c:pt>
                      <c:pt idx="85">
                        <c:v>1432.77783203125</c:v>
                      </c:pt>
                      <c:pt idx="86">
                        <c:v>1446.22216796875</c:v>
                      </c:pt>
                      <c:pt idx="87">
                        <c:v>1459.6666259765625</c:v>
                      </c:pt>
                      <c:pt idx="88">
                        <c:v>1473.111083984375</c:v>
                      </c:pt>
                      <c:pt idx="89">
                        <c:v>1486.5555419921875</c:v>
                      </c:pt>
                      <c:pt idx="90">
                        <c:v>1500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Graph!$C$4:$CO$4</c15:sqref>
                        </c15:formulaRef>
                      </c:ext>
                    </c:extLst>
                    <c:numCache>
                      <c:formatCode>0.00E+00</c:formatCode>
                      <c:ptCount val="91"/>
                      <c:pt idx="0">
                        <c:v>-14.927900314331055</c:v>
                      </c:pt>
                      <c:pt idx="1">
                        <c:v>-15.194084167480469</c:v>
                      </c:pt>
                      <c:pt idx="2">
                        <c:v>-14.794384956359863</c:v>
                      </c:pt>
                      <c:pt idx="3">
                        <c:v>-14.394683837890625</c:v>
                      </c:pt>
                      <c:pt idx="4">
                        <c:v>-13.602747917175293</c:v>
                      </c:pt>
                      <c:pt idx="5">
                        <c:v>-12.773538589477539</c:v>
                      </c:pt>
                      <c:pt idx="6">
                        <c:v>-11.904621124267578</c:v>
                      </c:pt>
                      <c:pt idx="7">
                        <c:v>-10.982830047607422</c:v>
                      </c:pt>
                      <c:pt idx="8">
                        <c:v>-10.061041831970215</c:v>
                      </c:pt>
                      <c:pt idx="9">
                        <c:v>-9.2537031173706055</c:v>
                      </c:pt>
                      <c:pt idx="10">
                        <c:v>-8.4530744552612305</c:v>
                      </c:pt>
                      <c:pt idx="11">
                        <c:v>-7.6984000205993652</c:v>
                      </c:pt>
                      <c:pt idx="12">
                        <c:v>-6.9975976943969727</c:v>
                      </c:pt>
                      <c:pt idx="13">
                        <c:v>-6.2967967987060547</c:v>
                      </c:pt>
                      <c:pt idx="14">
                        <c:v>-5.6733918190002441</c:v>
                      </c:pt>
                      <c:pt idx="15">
                        <c:v>-5.0518889427185059</c:v>
                      </c:pt>
                      <c:pt idx="16">
                        <c:v>-4.6178736686706543</c:v>
                      </c:pt>
                      <c:pt idx="17">
                        <c:v>-4.3776497840881348</c:v>
                      </c:pt>
                      <c:pt idx="18">
                        <c:v>-4.1414909362792969</c:v>
                      </c:pt>
                      <c:pt idx="19">
                        <c:v>-4.1744980812072754</c:v>
                      </c:pt>
                      <c:pt idx="20">
                        <c:v>-4.2075057029724121</c:v>
                      </c:pt>
                      <c:pt idx="21">
                        <c:v>-4.2406196594238281</c:v>
                      </c:pt>
                      <c:pt idx="22">
                        <c:v>-4.2738285064697266</c:v>
                      </c:pt>
                      <c:pt idx="23">
                        <c:v>-4.3070368766784668</c:v>
                      </c:pt>
                      <c:pt idx="24">
                        <c:v>-4.3402457237243652</c:v>
                      </c:pt>
                      <c:pt idx="25">
                        <c:v>-4.3734540939331055</c:v>
                      </c:pt>
                      <c:pt idx="26">
                        <c:v>-4.4066624641418457</c:v>
                      </c:pt>
                      <c:pt idx="27">
                        <c:v>-4.4398713111877441</c:v>
                      </c:pt>
                      <c:pt idx="28">
                        <c:v>-4.4730796813964844</c:v>
                      </c:pt>
                      <c:pt idx="29">
                        <c:v>-4.5062885284423828</c:v>
                      </c:pt>
                      <c:pt idx="30">
                        <c:v>-4.539496898651123</c:v>
                      </c:pt>
                      <c:pt idx="31">
                        <c:v>-4.5721225738525391</c:v>
                      </c:pt>
                      <c:pt idx="32">
                        <c:v>-4.6043491363525391</c:v>
                      </c:pt>
                      <c:pt idx="33">
                        <c:v>-4.6365756988525391</c:v>
                      </c:pt>
                      <c:pt idx="34">
                        <c:v>-4.6688017845153809</c:v>
                      </c:pt>
                      <c:pt idx="35">
                        <c:v>-4.7010283470153809</c:v>
                      </c:pt>
                      <c:pt idx="36">
                        <c:v>-4.7332549095153809</c:v>
                      </c:pt>
                      <c:pt idx="37">
                        <c:v>-4.7654809951782227</c:v>
                      </c:pt>
                      <c:pt idx="38">
                        <c:v>-4.7977075576782227</c:v>
                      </c:pt>
                      <c:pt idx="39">
                        <c:v>-4.8299341201782227</c:v>
                      </c:pt>
                      <c:pt idx="40">
                        <c:v>-4.8621602058410645</c:v>
                      </c:pt>
                      <c:pt idx="41">
                        <c:v>-4.893183708190918</c:v>
                      </c:pt>
                      <c:pt idx="42">
                        <c:v>-4.9235973358154297</c:v>
                      </c:pt>
                      <c:pt idx="43">
                        <c:v>-4.9540109634399414</c:v>
                      </c:pt>
                      <c:pt idx="44">
                        <c:v>-4.9844245910644531</c:v>
                      </c:pt>
                      <c:pt idx="45">
                        <c:v>-5.0148382186889648</c:v>
                      </c:pt>
                      <c:pt idx="46">
                        <c:v>-5.0452518463134766</c:v>
                      </c:pt>
                      <c:pt idx="47">
                        <c:v>-5.0756659507751465</c:v>
                      </c:pt>
                      <c:pt idx="48">
                        <c:v>-5.1060791015625</c:v>
                      </c:pt>
                      <c:pt idx="49">
                        <c:v>-5.1364932060241699</c:v>
                      </c:pt>
                      <c:pt idx="50">
                        <c:v>-5.1669068336486816</c:v>
                      </c:pt>
                      <c:pt idx="51">
                        <c:v>-5.1962695121765137</c:v>
                      </c:pt>
                      <c:pt idx="52">
                        <c:v>-5.2252516746520996</c:v>
                      </c:pt>
                      <c:pt idx="53">
                        <c:v>-5.2540488243103027</c:v>
                      </c:pt>
                      <c:pt idx="54">
                        <c:v>-5.282289981842041</c:v>
                      </c:pt>
                      <c:pt idx="55">
                        <c:v>-5.3105311393737793</c:v>
                      </c:pt>
                      <c:pt idx="56">
                        <c:v>-5.3392758369445801</c:v>
                      </c:pt>
                      <c:pt idx="57">
                        <c:v>-5.3682022094726563</c:v>
                      </c:pt>
                      <c:pt idx="58">
                        <c:v>-5.3968992233276367</c:v>
                      </c:pt>
                      <c:pt idx="59">
                        <c:v>-5.4250102043151855</c:v>
                      </c:pt>
                      <c:pt idx="60">
                        <c:v>-5.4531211853027344</c:v>
                      </c:pt>
                      <c:pt idx="61">
                        <c:v>-5.4852805137634277</c:v>
                      </c:pt>
                      <c:pt idx="62">
                        <c:v>-5.5182895660400391</c:v>
                      </c:pt>
                      <c:pt idx="63">
                        <c:v>-5.5512986183166504</c:v>
                      </c:pt>
                      <c:pt idx="64">
                        <c:v>-5.5843076705932617</c:v>
                      </c:pt>
                      <c:pt idx="65">
                        <c:v>-5.6173171997070313</c:v>
                      </c:pt>
                      <c:pt idx="66">
                        <c:v>-5.6503262519836426</c:v>
                      </c:pt>
                      <c:pt idx="67">
                        <c:v>-5.6833353042602539</c:v>
                      </c:pt>
                      <c:pt idx="68">
                        <c:v>-5.7163443565368652</c:v>
                      </c:pt>
                      <c:pt idx="69">
                        <c:v>-5.7493534088134766</c:v>
                      </c:pt>
                      <c:pt idx="70">
                        <c:v>-5.7823624610900879</c:v>
                      </c:pt>
                      <c:pt idx="71">
                        <c:v>-5.8392171859741211</c:v>
                      </c:pt>
                      <c:pt idx="72">
                        <c:v>-5.8999700546264648</c:v>
                      </c:pt>
                      <c:pt idx="73">
                        <c:v>-5.9607229232788086</c:v>
                      </c:pt>
                      <c:pt idx="74">
                        <c:v>-6.0214757919311523</c:v>
                      </c:pt>
                      <c:pt idx="75">
                        <c:v>-6.0822281837463379</c:v>
                      </c:pt>
                      <c:pt idx="76">
                        <c:v>-6.1429810523986816</c:v>
                      </c:pt>
                      <c:pt idx="77">
                        <c:v>-6.2037334442138672</c:v>
                      </c:pt>
                      <c:pt idx="78">
                        <c:v>-6.2644863128662109</c:v>
                      </c:pt>
                      <c:pt idx="79">
                        <c:v>-6.3252387046813965</c:v>
                      </c:pt>
                      <c:pt idx="80">
                        <c:v>-6.3859915733337402</c:v>
                      </c:pt>
                      <c:pt idx="81">
                        <c:v>-6.4403824806213379</c:v>
                      </c:pt>
                      <c:pt idx="82">
                        <c:v>-6.4945554733276367</c:v>
                      </c:pt>
                      <c:pt idx="83">
                        <c:v>-6.548734188079834</c:v>
                      </c:pt>
                      <c:pt idx="84">
                        <c:v>-6.6029195785522461</c:v>
                      </c:pt>
                      <c:pt idx="85">
                        <c:v>-6.6571044921875</c:v>
                      </c:pt>
                      <c:pt idx="86">
                        <c:v>-6.7081665992736816</c:v>
                      </c:pt>
                      <c:pt idx="87">
                        <c:v>-6.7591762542724609</c:v>
                      </c:pt>
                      <c:pt idx="88">
                        <c:v>-6.8099627494812012</c:v>
                      </c:pt>
                      <c:pt idx="89">
                        <c:v>-6.8604812622070313</c:v>
                      </c:pt>
                      <c:pt idx="90">
                        <c:v>-6.9109997749328613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B13D-41EB-BA5A-72051E8AD315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Graph!$B$5</c15:sqref>
                        </c15:formulaRef>
                      </c:ext>
                    </c:extLst>
                    <c:strCache>
                      <c:ptCount val="1"/>
                      <c:pt idx="0">
                        <c:v>*Ge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Graph!$C$3:$CO$3</c15:sqref>
                        </c15:formulaRef>
                      </c:ext>
                    </c:extLst>
                    <c:numCache>
                      <c:formatCode>0.0</c:formatCode>
                      <c:ptCount val="91"/>
                      <c:pt idx="0">
                        <c:v>290</c:v>
                      </c:pt>
                      <c:pt idx="1">
                        <c:v>303.4444580078125</c:v>
                      </c:pt>
                      <c:pt idx="2">
                        <c:v>316.88888549804688</c:v>
                      </c:pt>
                      <c:pt idx="3">
                        <c:v>330.33334350585938</c:v>
                      </c:pt>
                      <c:pt idx="4">
                        <c:v>343.77777099609375</c:v>
                      </c:pt>
                      <c:pt idx="5">
                        <c:v>357.22222900390625</c:v>
                      </c:pt>
                      <c:pt idx="6">
                        <c:v>370.66665649414063</c:v>
                      </c:pt>
                      <c:pt idx="7">
                        <c:v>384.11111450195313</c:v>
                      </c:pt>
                      <c:pt idx="8">
                        <c:v>397.5555419921875</c:v>
                      </c:pt>
                      <c:pt idx="9">
                        <c:v>411</c:v>
                      </c:pt>
                      <c:pt idx="10">
                        <c:v>424.4444580078125</c:v>
                      </c:pt>
                      <c:pt idx="11">
                        <c:v>437.88888549804688</c:v>
                      </c:pt>
                      <c:pt idx="12">
                        <c:v>451.33334350585938</c:v>
                      </c:pt>
                      <c:pt idx="13">
                        <c:v>464.77777099609375</c:v>
                      </c:pt>
                      <c:pt idx="14">
                        <c:v>478.22222900390625</c:v>
                      </c:pt>
                      <c:pt idx="15">
                        <c:v>491.66665649414063</c:v>
                      </c:pt>
                      <c:pt idx="16">
                        <c:v>505.11111450195313</c:v>
                      </c:pt>
                      <c:pt idx="17">
                        <c:v>518.5555419921875</c:v>
                      </c:pt>
                      <c:pt idx="18">
                        <c:v>532</c:v>
                      </c:pt>
                      <c:pt idx="19">
                        <c:v>545.4444580078125</c:v>
                      </c:pt>
                      <c:pt idx="20">
                        <c:v>558.888916015625</c:v>
                      </c:pt>
                      <c:pt idx="21">
                        <c:v>572.33331298828125</c:v>
                      </c:pt>
                      <c:pt idx="22">
                        <c:v>585.77777099609375</c:v>
                      </c:pt>
                      <c:pt idx="23">
                        <c:v>599.22222900390625</c:v>
                      </c:pt>
                      <c:pt idx="24">
                        <c:v>612.66668701171875</c:v>
                      </c:pt>
                      <c:pt idx="25">
                        <c:v>626.111083984375</c:v>
                      </c:pt>
                      <c:pt idx="26">
                        <c:v>639.5555419921875</c:v>
                      </c:pt>
                      <c:pt idx="27">
                        <c:v>653</c:v>
                      </c:pt>
                      <c:pt idx="28">
                        <c:v>666.4444580078125</c:v>
                      </c:pt>
                      <c:pt idx="29">
                        <c:v>679.888916015625</c:v>
                      </c:pt>
                      <c:pt idx="30">
                        <c:v>693.33331298828125</c:v>
                      </c:pt>
                      <c:pt idx="31">
                        <c:v>706.77777099609375</c:v>
                      </c:pt>
                      <c:pt idx="32">
                        <c:v>720.22222900390625</c:v>
                      </c:pt>
                      <c:pt idx="33">
                        <c:v>733.66668701171875</c:v>
                      </c:pt>
                      <c:pt idx="34">
                        <c:v>747.111083984375</c:v>
                      </c:pt>
                      <c:pt idx="35">
                        <c:v>760.5555419921875</c:v>
                      </c:pt>
                      <c:pt idx="36">
                        <c:v>774</c:v>
                      </c:pt>
                      <c:pt idx="37">
                        <c:v>787.4444580078125</c:v>
                      </c:pt>
                      <c:pt idx="38">
                        <c:v>800.888916015625</c:v>
                      </c:pt>
                      <c:pt idx="39">
                        <c:v>814.33331298828125</c:v>
                      </c:pt>
                      <c:pt idx="40">
                        <c:v>827.77777099609375</c:v>
                      </c:pt>
                      <c:pt idx="41">
                        <c:v>841.22222900390625</c:v>
                      </c:pt>
                      <c:pt idx="42">
                        <c:v>854.66668701171875</c:v>
                      </c:pt>
                      <c:pt idx="43">
                        <c:v>868.111083984375</c:v>
                      </c:pt>
                      <c:pt idx="44">
                        <c:v>881.5555419921875</c:v>
                      </c:pt>
                      <c:pt idx="45">
                        <c:v>895</c:v>
                      </c:pt>
                      <c:pt idx="46">
                        <c:v>908.4444580078125</c:v>
                      </c:pt>
                      <c:pt idx="47">
                        <c:v>921.888916015625</c:v>
                      </c:pt>
                      <c:pt idx="48">
                        <c:v>935.33331298828125</c:v>
                      </c:pt>
                      <c:pt idx="49">
                        <c:v>948.77777099609375</c:v>
                      </c:pt>
                      <c:pt idx="50">
                        <c:v>962.22222900390625</c:v>
                      </c:pt>
                      <c:pt idx="51">
                        <c:v>975.66668701171875</c:v>
                      </c:pt>
                      <c:pt idx="52">
                        <c:v>989.111083984375</c:v>
                      </c:pt>
                      <c:pt idx="53">
                        <c:v>1002.5555419921875</c:v>
                      </c:pt>
                      <c:pt idx="54">
                        <c:v>1016</c:v>
                      </c:pt>
                      <c:pt idx="55">
                        <c:v>1029.4444580078125</c:v>
                      </c:pt>
                      <c:pt idx="56">
                        <c:v>1042.888916015625</c:v>
                      </c:pt>
                      <c:pt idx="57">
                        <c:v>1056.3333740234375</c:v>
                      </c:pt>
                      <c:pt idx="58">
                        <c:v>1069.77783203125</c:v>
                      </c:pt>
                      <c:pt idx="59">
                        <c:v>1083.22216796875</c:v>
                      </c:pt>
                      <c:pt idx="60">
                        <c:v>1096.6666259765625</c:v>
                      </c:pt>
                      <c:pt idx="61">
                        <c:v>1110.111083984375</c:v>
                      </c:pt>
                      <c:pt idx="62">
                        <c:v>1123.5555419921875</c:v>
                      </c:pt>
                      <c:pt idx="63">
                        <c:v>1137</c:v>
                      </c:pt>
                      <c:pt idx="64">
                        <c:v>1150.4444580078125</c:v>
                      </c:pt>
                      <c:pt idx="65">
                        <c:v>1163.888916015625</c:v>
                      </c:pt>
                      <c:pt idx="66">
                        <c:v>1177.3333740234375</c:v>
                      </c:pt>
                      <c:pt idx="67">
                        <c:v>1190.77783203125</c:v>
                      </c:pt>
                      <c:pt idx="68">
                        <c:v>1204.22216796875</c:v>
                      </c:pt>
                      <c:pt idx="69">
                        <c:v>1217.6666259765625</c:v>
                      </c:pt>
                      <c:pt idx="70">
                        <c:v>1231.111083984375</c:v>
                      </c:pt>
                      <c:pt idx="71">
                        <c:v>1244.5555419921875</c:v>
                      </c:pt>
                      <c:pt idx="72">
                        <c:v>1258</c:v>
                      </c:pt>
                      <c:pt idx="73">
                        <c:v>1271.4444580078125</c:v>
                      </c:pt>
                      <c:pt idx="74">
                        <c:v>1284.888916015625</c:v>
                      </c:pt>
                      <c:pt idx="75">
                        <c:v>1298.3333740234375</c:v>
                      </c:pt>
                      <c:pt idx="76">
                        <c:v>1311.77783203125</c:v>
                      </c:pt>
                      <c:pt idx="77">
                        <c:v>1325.22216796875</c:v>
                      </c:pt>
                      <c:pt idx="78">
                        <c:v>1338.6666259765625</c:v>
                      </c:pt>
                      <c:pt idx="79">
                        <c:v>1352.111083984375</c:v>
                      </c:pt>
                      <c:pt idx="80">
                        <c:v>1365.5555419921875</c:v>
                      </c:pt>
                      <c:pt idx="81">
                        <c:v>1379</c:v>
                      </c:pt>
                      <c:pt idx="82">
                        <c:v>1392.4444580078125</c:v>
                      </c:pt>
                      <c:pt idx="83">
                        <c:v>1405.888916015625</c:v>
                      </c:pt>
                      <c:pt idx="84">
                        <c:v>1419.3333740234375</c:v>
                      </c:pt>
                      <c:pt idx="85">
                        <c:v>1432.77783203125</c:v>
                      </c:pt>
                      <c:pt idx="86">
                        <c:v>1446.22216796875</c:v>
                      </c:pt>
                      <c:pt idx="87">
                        <c:v>1459.6666259765625</c:v>
                      </c:pt>
                      <c:pt idx="88">
                        <c:v>1473.111083984375</c:v>
                      </c:pt>
                      <c:pt idx="89">
                        <c:v>1486.5555419921875</c:v>
                      </c:pt>
                      <c:pt idx="90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Graph!$C$5:$CO$5</c15:sqref>
                        </c15:formulaRef>
                      </c:ext>
                    </c:extLst>
                    <c:numCache>
                      <c:formatCode>0.00E+00</c:formatCode>
                      <c:ptCount val="91"/>
                      <c:pt idx="0">
                        <c:v>-14.927900314331055</c:v>
                      </c:pt>
                      <c:pt idx="1">
                        <c:v>-15.194084167480469</c:v>
                      </c:pt>
                      <c:pt idx="2">
                        <c:v>-14.794384956359863</c:v>
                      </c:pt>
                      <c:pt idx="3">
                        <c:v>-14.394683837890625</c:v>
                      </c:pt>
                      <c:pt idx="4">
                        <c:v>-13.602747917175293</c:v>
                      </c:pt>
                      <c:pt idx="5">
                        <c:v>-12.773538589477539</c:v>
                      </c:pt>
                      <c:pt idx="6">
                        <c:v>-11.904621124267578</c:v>
                      </c:pt>
                      <c:pt idx="7">
                        <c:v>-10.982830047607422</c:v>
                      </c:pt>
                      <c:pt idx="8">
                        <c:v>-10.061041831970215</c:v>
                      </c:pt>
                      <c:pt idx="9">
                        <c:v>-9.2537031173706055</c:v>
                      </c:pt>
                      <c:pt idx="10">
                        <c:v>-8.4530744552612305</c:v>
                      </c:pt>
                      <c:pt idx="11">
                        <c:v>-7.6984000205993652</c:v>
                      </c:pt>
                      <c:pt idx="12">
                        <c:v>-6.9975976943969727</c:v>
                      </c:pt>
                      <c:pt idx="13">
                        <c:v>-6.2967967987060547</c:v>
                      </c:pt>
                      <c:pt idx="14">
                        <c:v>-5.6733918190002441</c:v>
                      </c:pt>
                      <c:pt idx="15">
                        <c:v>-5.0518889427185059</c:v>
                      </c:pt>
                      <c:pt idx="16">
                        <c:v>-4.6178736686706543</c:v>
                      </c:pt>
                      <c:pt idx="17">
                        <c:v>-4.3776497840881348</c:v>
                      </c:pt>
                      <c:pt idx="18">
                        <c:v>-4.1414909362792969</c:v>
                      </c:pt>
                      <c:pt idx="19">
                        <c:v>-4.1744980812072754</c:v>
                      </c:pt>
                      <c:pt idx="20">
                        <c:v>-4.2075057029724121</c:v>
                      </c:pt>
                      <c:pt idx="21">
                        <c:v>-4.2406196594238281</c:v>
                      </c:pt>
                      <c:pt idx="22">
                        <c:v>-4.2738285064697266</c:v>
                      </c:pt>
                      <c:pt idx="23">
                        <c:v>-4.3070368766784668</c:v>
                      </c:pt>
                      <c:pt idx="24">
                        <c:v>-4.3402457237243652</c:v>
                      </c:pt>
                      <c:pt idx="25">
                        <c:v>-4.3734540939331055</c:v>
                      </c:pt>
                      <c:pt idx="26">
                        <c:v>-4.4066624641418457</c:v>
                      </c:pt>
                      <c:pt idx="27">
                        <c:v>-4.4398713111877441</c:v>
                      </c:pt>
                      <c:pt idx="28">
                        <c:v>-4.4730796813964844</c:v>
                      </c:pt>
                      <c:pt idx="29">
                        <c:v>-4.5062885284423828</c:v>
                      </c:pt>
                      <c:pt idx="30">
                        <c:v>-4.539496898651123</c:v>
                      </c:pt>
                      <c:pt idx="31">
                        <c:v>-4.5721225738525391</c:v>
                      </c:pt>
                      <c:pt idx="32">
                        <c:v>-4.6043491363525391</c:v>
                      </c:pt>
                      <c:pt idx="33">
                        <c:v>-4.6365756988525391</c:v>
                      </c:pt>
                      <c:pt idx="34">
                        <c:v>-4.6688017845153809</c:v>
                      </c:pt>
                      <c:pt idx="35">
                        <c:v>-4.7010283470153809</c:v>
                      </c:pt>
                      <c:pt idx="36">
                        <c:v>-4.7332549095153809</c:v>
                      </c:pt>
                      <c:pt idx="37">
                        <c:v>-4.7654809951782227</c:v>
                      </c:pt>
                      <c:pt idx="38">
                        <c:v>-4.7977075576782227</c:v>
                      </c:pt>
                      <c:pt idx="39">
                        <c:v>-4.8299341201782227</c:v>
                      </c:pt>
                      <c:pt idx="40">
                        <c:v>-4.8621602058410645</c:v>
                      </c:pt>
                      <c:pt idx="41">
                        <c:v>-4.893183708190918</c:v>
                      </c:pt>
                      <c:pt idx="42">
                        <c:v>-4.9235973358154297</c:v>
                      </c:pt>
                      <c:pt idx="43">
                        <c:v>-4.9540109634399414</c:v>
                      </c:pt>
                      <c:pt idx="44">
                        <c:v>-4.9844245910644531</c:v>
                      </c:pt>
                      <c:pt idx="45">
                        <c:v>-5.0148382186889648</c:v>
                      </c:pt>
                      <c:pt idx="46">
                        <c:v>-5.0452518463134766</c:v>
                      </c:pt>
                      <c:pt idx="47">
                        <c:v>-5.0756659507751465</c:v>
                      </c:pt>
                      <c:pt idx="48">
                        <c:v>-5.1060791015625</c:v>
                      </c:pt>
                      <c:pt idx="49">
                        <c:v>-5.1364932060241699</c:v>
                      </c:pt>
                      <c:pt idx="50">
                        <c:v>-5.1669068336486816</c:v>
                      </c:pt>
                      <c:pt idx="51">
                        <c:v>-5.1962695121765137</c:v>
                      </c:pt>
                      <c:pt idx="52">
                        <c:v>-5.2252516746520996</c:v>
                      </c:pt>
                      <c:pt idx="53">
                        <c:v>-5.2540488243103027</c:v>
                      </c:pt>
                      <c:pt idx="54">
                        <c:v>-5.282289981842041</c:v>
                      </c:pt>
                      <c:pt idx="55">
                        <c:v>-5.3105311393737793</c:v>
                      </c:pt>
                      <c:pt idx="56">
                        <c:v>-5.3392758369445801</c:v>
                      </c:pt>
                      <c:pt idx="57">
                        <c:v>-5.3682022094726563</c:v>
                      </c:pt>
                      <c:pt idx="58">
                        <c:v>-5.3968992233276367</c:v>
                      </c:pt>
                      <c:pt idx="59">
                        <c:v>-5.4250102043151855</c:v>
                      </c:pt>
                      <c:pt idx="60">
                        <c:v>-5.4531211853027344</c:v>
                      </c:pt>
                      <c:pt idx="61">
                        <c:v>-5.4852805137634277</c:v>
                      </c:pt>
                      <c:pt idx="62">
                        <c:v>-5.5182895660400391</c:v>
                      </c:pt>
                      <c:pt idx="63">
                        <c:v>-5.5512986183166504</c:v>
                      </c:pt>
                      <c:pt idx="64">
                        <c:v>-5.5843076705932617</c:v>
                      </c:pt>
                      <c:pt idx="65">
                        <c:v>-5.6173171997070313</c:v>
                      </c:pt>
                      <c:pt idx="66">
                        <c:v>-5.6503262519836426</c:v>
                      </c:pt>
                      <c:pt idx="67">
                        <c:v>-5.6833353042602539</c:v>
                      </c:pt>
                      <c:pt idx="68">
                        <c:v>-5.7163443565368652</c:v>
                      </c:pt>
                      <c:pt idx="69">
                        <c:v>-5.7493534088134766</c:v>
                      </c:pt>
                      <c:pt idx="70">
                        <c:v>-5.7823624610900879</c:v>
                      </c:pt>
                      <c:pt idx="71">
                        <c:v>-5.8392171859741211</c:v>
                      </c:pt>
                      <c:pt idx="72">
                        <c:v>-5.8999700546264648</c:v>
                      </c:pt>
                      <c:pt idx="73">
                        <c:v>-5.9607229232788086</c:v>
                      </c:pt>
                      <c:pt idx="74">
                        <c:v>-6.0214757919311523</c:v>
                      </c:pt>
                      <c:pt idx="75">
                        <c:v>-6.0822281837463379</c:v>
                      </c:pt>
                      <c:pt idx="76">
                        <c:v>-6.1429810523986816</c:v>
                      </c:pt>
                      <c:pt idx="77">
                        <c:v>-6.2037334442138672</c:v>
                      </c:pt>
                      <c:pt idx="78">
                        <c:v>-6.2644863128662109</c:v>
                      </c:pt>
                      <c:pt idx="79">
                        <c:v>-6.3252387046813965</c:v>
                      </c:pt>
                      <c:pt idx="80">
                        <c:v>-6.3859915733337402</c:v>
                      </c:pt>
                      <c:pt idx="81">
                        <c:v>-6.4403824806213379</c:v>
                      </c:pt>
                      <c:pt idx="82">
                        <c:v>-6.4945554733276367</c:v>
                      </c:pt>
                      <c:pt idx="83">
                        <c:v>-6.548734188079834</c:v>
                      </c:pt>
                      <c:pt idx="84">
                        <c:v>-6.6029195785522461</c:v>
                      </c:pt>
                      <c:pt idx="85">
                        <c:v>-6.6571044921875</c:v>
                      </c:pt>
                      <c:pt idx="86">
                        <c:v>-6.7081665992736816</c:v>
                      </c:pt>
                      <c:pt idx="87">
                        <c:v>-6.7591762542724609</c:v>
                      </c:pt>
                      <c:pt idx="88">
                        <c:v>-6.8099627494812012</c:v>
                      </c:pt>
                      <c:pt idx="89">
                        <c:v>-6.8604812622070313</c:v>
                      </c:pt>
                      <c:pt idx="90">
                        <c:v>-6.9109997749328613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13D-41EB-BA5A-72051E8AD315}"/>
                  </c:ext>
                </c:extLst>
              </c15:ser>
            </c15:filteredScatterSeries>
            <c15:filteredScatterSeries>
              <c15:ser>
                <c:idx val="1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Graph!$B$6</c15:sqref>
                        </c15:formulaRef>
                      </c:ext>
                    </c:extLst>
                    <c:strCache>
                      <c:ptCount val="1"/>
                      <c:pt idx="0">
                        <c:v>*GeSe</c:v>
                      </c:pt>
                    </c:strCache>
                  </c:strRef>
                </c:tx>
                <c:spPr>
                  <a:ln w="28575" cap="rnd">
                    <a:solidFill>
                      <a:srgbClr val="0070C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Graph!$C$3:$CO$3</c15:sqref>
                        </c15:formulaRef>
                      </c:ext>
                    </c:extLst>
                    <c:numCache>
                      <c:formatCode>0.0</c:formatCode>
                      <c:ptCount val="91"/>
                      <c:pt idx="0">
                        <c:v>290</c:v>
                      </c:pt>
                      <c:pt idx="1">
                        <c:v>303.4444580078125</c:v>
                      </c:pt>
                      <c:pt idx="2">
                        <c:v>316.88888549804688</c:v>
                      </c:pt>
                      <c:pt idx="3">
                        <c:v>330.33334350585938</c:v>
                      </c:pt>
                      <c:pt idx="4">
                        <c:v>343.77777099609375</c:v>
                      </c:pt>
                      <c:pt idx="5">
                        <c:v>357.22222900390625</c:v>
                      </c:pt>
                      <c:pt idx="6">
                        <c:v>370.66665649414063</c:v>
                      </c:pt>
                      <c:pt idx="7">
                        <c:v>384.11111450195313</c:v>
                      </c:pt>
                      <c:pt idx="8">
                        <c:v>397.5555419921875</c:v>
                      </c:pt>
                      <c:pt idx="9">
                        <c:v>411</c:v>
                      </c:pt>
                      <c:pt idx="10">
                        <c:v>424.4444580078125</c:v>
                      </c:pt>
                      <c:pt idx="11">
                        <c:v>437.88888549804688</c:v>
                      </c:pt>
                      <c:pt idx="12">
                        <c:v>451.33334350585938</c:v>
                      </c:pt>
                      <c:pt idx="13">
                        <c:v>464.77777099609375</c:v>
                      </c:pt>
                      <c:pt idx="14">
                        <c:v>478.22222900390625</c:v>
                      </c:pt>
                      <c:pt idx="15">
                        <c:v>491.66665649414063</c:v>
                      </c:pt>
                      <c:pt idx="16">
                        <c:v>505.11111450195313</c:v>
                      </c:pt>
                      <c:pt idx="17">
                        <c:v>518.5555419921875</c:v>
                      </c:pt>
                      <c:pt idx="18">
                        <c:v>532</c:v>
                      </c:pt>
                      <c:pt idx="19">
                        <c:v>545.4444580078125</c:v>
                      </c:pt>
                      <c:pt idx="20">
                        <c:v>558.888916015625</c:v>
                      </c:pt>
                      <c:pt idx="21">
                        <c:v>572.33331298828125</c:v>
                      </c:pt>
                      <c:pt idx="22">
                        <c:v>585.77777099609375</c:v>
                      </c:pt>
                      <c:pt idx="23">
                        <c:v>599.22222900390625</c:v>
                      </c:pt>
                      <c:pt idx="24">
                        <c:v>612.66668701171875</c:v>
                      </c:pt>
                      <c:pt idx="25">
                        <c:v>626.111083984375</c:v>
                      </c:pt>
                      <c:pt idx="26">
                        <c:v>639.5555419921875</c:v>
                      </c:pt>
                      <c:pt idx="27">
                        <c:v>653</c:v>
                      </c:pt>
                      <c:pt idx="28">
                        <c:v>666.4444580078125</c:v>
                      </c:pt>
                      <c:pt idx="29">
                        <c:v>679.888916015625</c:v>
                      </c:pt>
                      <c:pt idx="30">
                        <c:v>693.33331298828125</c:v>
                      </c:pt>
                      <c:pt idx="31">
                        <c:v>706.77777099609375</c:v>
                      </c:pt>
                      <c:pt idx="32">
                        <c:v>720.22222900390625</c:v>
                      </c:pt>
                      <c:pt idx="33">
                        <c:v>733.66668701171875</c:v>
                      </c:pt>
                      <c:pt idx="34">
                        <c:v>747.111083984375</c:v>
                      </c:pt>
                      <c:pt idx="35">
                        <c:v>760.5555419921875</c:v>
                      </c:pt>
                      <c:pt idx="36">
                        <c:v>774</c:v>
                      </c:pt>
                      <c:pt idx="37">
                        <c:v>787.4444580078125</c:v>
                      </c:pt>
                      <c:pt idx="38">
                        <c:v>800.888916015625</c:v>
                      </c:pt>
                      <c:pt idx="39">
                        <c:v>814.33331298828125</c:v>
                      </c:pt>
                      <c:pt idx="40">
                        <c:v>827.77777099609375</c:v>
                      </c:pt>
                      <c:pt idx="41">
                        <c:v>841.22222900390625</c:v>
                      </c:pt>
                      <c:pt idx="42">
                        <c:v>854.66668701171875</c:v>
                      </c:pt>
                      <c:pt idx="43">
                        <c:v>868.111083984375</c:v>
                      </c:pt>
                      <c:pt idx="44">
                        <c:v>881.5555419921875</c:v>
                      </c:pt>
                      <c:pt idx="45">
                        <c:v>895</c:v>
                      </c:pt>
                      <c:pt idx="46">
                        <c:v>908.4444580078125</c:v>
                      </c:pt>
                      <c:pt idx="47">
                        <c:v>921.888916015625</c:v>
                      </c:pt>
                      <c:pt idx="48">
                        <c:v>935.33331298828125</c:v>
                      </c:pt>
                      <c:pt idx="49">
                        <c:v>948.77777099609375</c:v>
                      </c:pt>
                      <c:pt idx="50">
                        <c:v>962.22222900390625</c:v>
                      </c:pt>
                      <c:pt idx="51">
                        <c:v>975.66668701171875</c:v>
                      </c:pt>
                      <c:pt idx="52">
                        <c:v>989.111083984375</c:v>
                      </c:pt>
                      <c:pt idx="53">
                        <c:v>1002.5555419921875</c:v>
                      </c:pt>
                      <c:pt idx="54">
                        <c:v>1016</c:v>
                      </c:pt>
                      <c:pt idx="55">
                        <c:v>1029.4444580078125</c:v>
                      </c:pt>
                      <c:pt idx="56">
                        <c:v>1042.888916015625</c:v>
                      </c:pt>
                      <c:pt idx="57">
                        <c:v>1056.3333740234375</c:v>
                      </c:pt>
                      <c:pt idx="58">
                        <c:v>1069.77783203125</c:v>
                      </c:pt>
                      <c:pt idx="59">
                        <c:v>1083.22216796875</c:v>
                      </c:pt>
                      <c:pt idx="60">
                        <c:v>1096.6666259765625</c:v>
                      </c:pt>
                      <c:pt idx="61">
                        <c:v>1110.111083984375</c:v>
                      </c:pt>
                      <c:pt idx="62">
                        <c:v>1123.5555419921875</c:v>
                      </c:pt>
                      <c:pt idx="63">
                        <c:v>1137</c:v>
                      </c:pt>
                      <c:pt idx="64">
                        <c:v>1150.4444580078125</c:v>
                      </c:pt>
                      <c:pt idx="65">
                        <c:v>1163.888916015625</c:v>
                      </c:pt>
                      <c:pt idx="66">
                        <c:v>1177.3333740234375</c:v>
                      </c:pt>
                      <c:pt idx="67">
                        <c:v>1190.77783203125</c:v>
                      </c:pt>
                      <c:pt idx="68">
                        <c:v>1204.22216796875</c:v>
                      </c:pt>
                      <c:pt idx="69">
                        <c:v>1217.6666259765625</c:v>
                      </c:pt>
                      <c:pt idx="70">
                        <c:v>1231.111083984375</c:v>
                      </c:pt>
                      <c:pt idx="71">
                        <c:v>1244.5555419921875</c:v>
                      </c:pt>
                      <c:pt idx="72">
                        <c:v>1258</c:v>
                      </c:pt>
                      <c:pt idx="73">
                        <c:v>1271.4444580078125</c:v>
                      </c:pt>
                      <c:pt idx="74">
                        <c:v>1284.888916015625</c:v>
                      </c:pt>
                      <c:pt idx="75">
                        <c:v>1298.3333740234375</c:v>
                      </c:pt>
                      <c:pt idx="76">
                        <c:v>1311.77783203125</c:v>
                      </c:pt>
                      <c:pt idx="77">
                        <c:v>1325.22216796875</c:v>
                      </c:pt>
                      <c:pt idx="78">
                        <c:v>1338.6666259765625</c:v>
                      </c:pt>
                      <c:pt idx="79">
                        <c:v>1352.111083984375</c:v>
                      </c:pt>
                      <c:pt idx="80">
                        <c:v>1365.5555419921875</c:v>
                      </c:pt>
                      <c:pt idx="81">
                        <c:v>1379</c:v>
                      </c:pt>
                      <c:pt idx="82">
                        <c:v>1392.4444580078125</c:v>
                      </c:pt>
                      <c:pt idx="83">
                        <c:v>1405.888916015625</c:v>
                      </c:pt>
                      <c:pt idx="84">
                        <c:v>1419.3333740234375</c:v>
                      </c:pt>
                      <c:pt idx="85">
                        <c:v>1432.77783203125</c:v>
                      </c:pt>
                      <c:pt idx="86">
                        <c:v>1446.22216796875</c:v>
                      </c:pt>
                      <c:pt idx="87">
                        <c:v>1459.6666259765625</c:v>
                      </c:pt>
                      <c:pt idx="88">
                        <c:v>1473.111083984375</c:v>
                      </c:pt>
                      <c:pt idx="89">
                        <c:v>1486.5555419921875</c:v>
                      </c:pt>
                      <c:pt idx="90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Graph!$C$6:$CO$6</c15:sqref>
                        </c15:formulaRef>
                      </c:ext>
                    </c:extLst>
                    <c:numCache>
                      <c:formatCode>0.00E+00</c:formatCode>
                      <c:ptCount val="91"/>
                      <c:pt idx="0">
                        <c:v>-36.215961456298828</c:v>
                      </c:pt>
                      <c:pt idx="1">
                        <c:v>-36.803752899169922</c:v>
                      </c:pt>
                      <c:pt idx="2">
                        <c:v>-35.685401916503906</c:v>
                      </c:pt>
                      <c:pt idx="3">
                        <c:v>-34.567047119140625</c:v>
                      </c:pt>
                      <c:pt idx="4">
                        <c:v>-33.661285400390625</c:v>
                      </c:pt>
                      <c:pt idx="5">
                        <c:v>-32.775722503662109</c:v>
                      </c:pt>
                      <c:pt idx="6">
                        <c:v>-31.960948944091797</c:v>
                      </c:pt>
                      <c:pt idx="7">
                        <c:v>-31.240421295166016</c:v>
                      </c:pt>
                      <c:pt idx="8">
                        <c:v>-30.5198974609375</c:v>
                      </c:pt>
                      <c:pt idx="9">
                        <c:v>-29.917625427246094</c:v>
                      </c:pt>
                      <c:pt idx="10">
                        <c:v>-29.322284698486328</c:v>
                      </c:pt>
                      <c:pt idx="11">
                        <c:v>-28.77290153503418</c:v>
                      </c:pt>
                      <c:pt idx="12">
                        <c:v>-28.277387619018555</c:v>
                      </c:pt>
                      <c:pt idx="13">
                        <c:v>-27.781877517700195</c:v>
                      </c:pt>
                      <c:pt idx="14">
                        <c:v>-27.367691040039063</c:v>
                      </c:pt>
                      <c:pt idx="15">
                        <c:v>-26.955501556396484</c:v>
                      </c:pt>
                      <c:pt idx="16">
                        <c:v>-26.727140426635742</c:v>
                      </c:pt>
                      <c:pt idx="17">
                        <c:v>-26.688783645629883</c:v>
                      </c:pt>
                      <c:pt idx="18">
                        <c:v>-26.654544830322266</c:v>
                      </c:pt>
                      <c:pt idx="19">
                        <c:v>-26.892841339111328</c:v>
                      </c:pt>
                      <c:pt idx="20">
                        <c:v>-27.131137847900391</c:v>
                      </c:pt>
                      <c:pt idx="21">
                        <c:v>-27.364202499389648</c:v>
                      </c:pt>
                      <c:pt idx="22">
                        <c:v>-27.59263801574707</c:v>
                      </c:pt>
                      <c:pt idx="23">
                        <c:v>-27.821071624755859</c:v>
                      </c:pt>
                      <c:pt idx="24">
                        <c:v>-28.049507141113281</c:v>
                      </c:pt>
                      <c:pt idx="25">
                        <c:v>-28.27794075012207</c:v>
                      </c:pt>
                      <c:pt idx="26">
                        <c:v>-28.506376266479492</c:v>
                      </c:pt>
                      <c:pt idx="27">
                        <c:v>-28.734811782836914</c:v>
                      </c:pt>
                      <c:pt idx="28">
                        <c:v>-28.963247299194336</c:v>
                      </c:pt>
                      <c:pt idx="29">
                        <c:v>-29.191682815551758</c:v>
                      </c:pt>
                      <c:pt idx="30">
                        <c:v>-29.420116424560547</c:v>
                      </c:pt>
                      <c:pt idx="31">
                        <c:v>-29.640285491943359</c:v>
                      </c:pt>
                      <c:pt idx="32">
                        <c:v>-29.854793548583984</c:v>
                      </c:pt>
                      <c:pt idx="33">
                        <c:v>-30.069299697875977</c:v>
                      </c:pt>
                      <c:pt idx="34">
                        <c:v>-30.283805847167969</c:v>
                      </c:pt>
                      <c:pt idx="35">
                        <c:v>-30.498313903808594</c:v>
                      </c:pt>
                      <c:pt idx="36">
                        <c:v>-30.712820053100586</c:v>
                      </c:pt>
                      <c:pt idx="37">
                        <c:v>-30.927328109741211</c:v>
                      </c:pt>
                      <c:pt idx="38">
                        <c:v>-31.141834259033203</c:v>
                      </c:pt>
                      <c:pt idx="39">
                        <c:v>-31.356340408325195</c:v>
                      </c:pt>
                      <c:pt idx="40">
                        <c:v>-31.570846557617188</c:v>
                      </c:pt>
                      <c:pt idx="41">
                        <c:v>-31.77813720703125</c:v>
                      </c:pt>
                      <c:pt idx="42">
                        <c:v>-31.981767654418945</c:v>
                      </c:pt>
                      <c:pt idx="43">
                        <c:v>-32.185398101806641</c:v>
                      </c:pt>
                      <c:pt idx="44">
                        <c:v>-32.389026641845703</c:v>
                      </c:pt>
                      <c:pt idx="45">
                        <c:v>-32.592658996582031</c:v>
                      </c:pt>
                      <c:pt idx="46">
                        <c:v>-32.796291351318359</c:v>
                      </c:pt>
                      <c:pt idx="47">
                        <c:v>-32.999919891357422</c:v>
                      </c:pt>
                      <c:pt idx="48">
                        <c:v>-33.203548431396484</c:v>
                      </c:pt>
                      <c:pt idx="49">
                        <c:v>-33.407180786132813</c:v>
                      </c:pt>
                      <c:pt idx="50">
                        <c:v>-33.610813140869141</c:v>
                      </c:pt>
                      <c:pt idx="51">
                        <c:v>-33.807388305664063</c:v>
                      </c:pt>
                      <c:pt idx="52">
                        <c:v>-34.00140380859375</c:v>
                      </c:pt>
                      <c:pt idx="53">
                        <c:v>-34.194751739501953</c:v>
                      </c:pt>
                      <c:pt idx="54">
                        <c:v>-34.386074066162109</c:v>
                      </c:pt>
                      <c:pt idx="55">
                        <c:v>-34.577400207519531</c:v>
                      </c:pt>
                      <c:pt idx="56">
                        <c:v>-34.772136688232422</c:v>
                      </c:pt>
                      <c:pt idx="57">
                        <c:v>-34.968101501464844</c:v>
                      </c:pt>
                      <c:pt idx="58">
                        <c:v>-35.162693023681641</c:v>
                      </c:pt>
                      <c:pt idx="59">
                        <c:v>-35.353763580322266</c:v>
                      </c:pt>
                      <c:pt idx="60">
                        <c:v>-35.544837951660156</c:v>
                      </c:pt>
                      <c:pt idx="61">
                        <c:v>-35.735462188720703</c:v>
                      </c:pt>
                      <c:pt idx="62">
                        <c:v>-35.925991058349609</c:v>
                      </c:pt>
                      <c:pt idx="63">
                        <c:v>-36.116523742675781</c:v>
                      </c:pt>
                      <c:pt idx="64">
                        <c:v>-36.307052612304688</c:v>
                      </c:pt>
                      <c:pt idx="65">
                        <c:v>-36.497581481933594</c:v>
                      </c:pt>
                      <c:pt idx="66">
                        <c:v>-36.688114166259766</c:v>
                      </c:pt>
                      <c:pt idx="67">
                        <c:v>-36.878643035888672</c:v>
                      </c:pt>
                      <c:pt idx="68">
                        <c:v>-37.069171905517578</c:v>
                      </c:pt>
                      <c:pt idx="69">
                        <c:v>-37.259700775146484</c:v>
                      </c:pt>
                      <c:pt idx="70">
                        <c:v>-37.450233459472656</c:v>
                      </c:pt>
                      <c:pt idx="71">
                        <c:v>-37.662151336669922</c:v>
                      </c:pt>
                      <c:pt idx="72">
                        <c:v>-37.8775634765625</c:v>
                      </c:pt>
                      <c:pt idx="73">
                        <c:v>-38.092979431152344</c:v>
                      </c:pt>
                      <c:pt idx="74">
                        <c:v>-38.308395385742188</c:v>
                      </c:pt>
                      <c:pt idx="75">
                        <c:v>-38.523807525634766</c:v>
                      </c:pt>
                      <c:pt idx="76">
                        <c:v>-38.739223480224609</c:v>
                      </c:pt>
                      <c:pt idx="77">
                        <c:v>-38.954635620117188</c:v>
                      </c:pt>
                      <c:pt idx="78">
                        <c:v>-39.170051574707031</c:v>
                      </c:pt>
                      <c:pt idx="79">
                        <c:v>-39.385467529296875</c:v>
                      </c:pt>
                      <c:pt idx="80">
                        <c:v>-39.600879669189453</c:v>
                      </c:pt>
                      <c:pt idx="81">
                        <c:v>-39.801853179931641</c:v>
                      </c:pt>
                      <c:pt idx="82">
                        <c:v>-40.002334594726563</c:v>
                      </c:pt>
                      <c:pt idx="83">
                        <c:v>-40.206546783447266</c:v>
                      </c:pt>
                      <c:pt idx="84">
                        <c:v>-40.415546417236328</c:v>
                      </c:pt>
                      <c:pt idx="85">
                        <c:v>-40.624546051025391</c:v>
                      </c:pt>
                      <c:pt idx="86">
                        <c:v>-40.822052001953125</c:v>
                      </c:pt>
                      <c:pt idx="87">
                        <c:v>-41.019371032714844</c:v>
                      </c:pt>
                      <c:pt idx="88">
                        <c:v>-41.218479156494141</c:v>
                      </c:pt>
                      <c:pt idx="89">
                        <c:v>-41.41973876953125</c:v>
                      </c:pt>
                      <c:pt idx="90">
                        <c:v>-41.620998382568359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13D-41EB-BA5A-72051E8AD315}"/>
                  </c:ext>
                </c:extLst>
              </c15:ser>
            </c15:filteredScatterSeries>
            <c15:filteredScatterSeries>
              <c15:ser>
                <c:idx val="17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Graph!$B$7</c15:sqref>
                        </c15:formulaRef>
                      </c:ext>
                    </c:extLst>
                    <c:strCache>
                      <c:ptCount val="1"/>
                      <c:pt idx="0">
                        <c:v>*Ga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Graph!$C$3:$CO$3</c15:sqref>
                        </c15:formulaRef>
                      </c:ext>
                    </c:extLst>
                    <c:numCache>
                      <c:formatCode>0.0</c:formatCode>
                      <c:ptCount val="91"/>
                      <c:pt idx="0">
                        <c:v>290</c:v>
                      </c:pt>
                      <c:pt idx="1">
                        <c:v>303.4444580078125</c:v>
                      </c:pt>
                      <c:pt idx="2">
                        <c:v>316.88888549804688</c:v>
                      </c:pt>
                      <c:pt idx="3">
                        <c:v>330.33334350585938</c:v>
                      </c:pt>
                      <c:pt idx="4">
                        <c:v>343.77777099609375</c:v>
                      </c:pt>
                      <c:pt idx="5">
                        <c:v>357.22222900390625</c:v>
                      </c:pt>
                      <c:pt idx="6">
                        <c:v>370.66665649414063</c:v>
                      </c:pt>
                      <c:pt idx="7">
                        <c:v>384.11111450195313</c:v>
                      </c:pt>
                      <c:pt idx="8">
                        <c:v>397.5555419921875</c:v>
                      </c:pt>
                      <c:pt idx="9">
                        <c:v>411</c:v>
                      </c:pt>
                      <c:pt idx="10">
                        <c:v>424.4444580078125</c:v>
                      </c:pt>
                      <c:pt idx="11">
                        <c:v>437.88888549804688</c:v>
                      </c:pt>
                      <c:pt idx="12">
                        <c:v>451.33334350585938</c:v>
                      </c:pt>
                      <c:pt idx="13">
                        <c:v>464.77777099609375</c:v>
                      </c:pt>
                      <c:pt idx="14">
                        <c:v>478.22222900390625</c:v>
                      </c:pt>
                      <c:pt idx="15">
                        <c:v>491.66665649414063</c:v>
                      </c:pt>
                      <c:pt idx="16">
                        <c:v>505.11111450195313</c:v>
                      </c:pt>
                      <c:pt idx="17">
                        <c:v>518.5555419921875</c:v>
                      </c:pt>
                      <c:pt idx="18">
                        <c:v>532</c:v>
                      </c:pt>
                      <c:pt idx="19">
                        <c:v>545.4444580078125</c:v>
                      </c:pt>
                      <c:pt idx="20">
                        <c:v>558.888916015625</c:v>
                      </c:pt>
                      <c:pt idx="21">
                        <c:v>572.33331298828125</c:v>
                      </c:pt>
                      <c:pt idx="22">
                        <c:v>585.77777099609375</c:v>
                      </c:pt>
                      <c:pt idx="23">
                        <c:v>599.22222900390625</c:v>
                      </c:pt>
                      <c:pt idx="24">
                        <c:v>612.66668701171875</c:v>
                      </c:pt>
                      <c:pt idx="25">
                        <c:v>626.111083984375</c:v>
                      </c:pt>
                      <c:pt idx="26">
                        <c:v>639.5555419921875</c:v>
                      </c:pt>
                      <c:pt idx="27">
                        <c:v>653</c:v>
                      </c:pt>
                      <c:pt idx="28">
                        <c:v>666.4444580078125</c:v>
                      </c:pt>
                      <c:pt idx="29">
                        <c:v>679.888916015625</c:v>
                      </c:pt>
                      <c:pt idx="30">
                        <c:v>693.33331298828125</c:v>
                      </c:pt>
                      <c:pt idx="31">
                        <c:v>706.77777099609375</c:v>
                      </c:pt>
                      <c:pt idx="32">
                        <c:v>720.22222900390625</c:v>
                      </c:pt>
                      <c:pt idx="33">
                        <c:v>733.66668701171875</c:v>
                      </c:pt>
                      <c:pt idx="34">
                        <c:v>747.111083984375</c:v>
                      </c:pt>
                      <c:pt idx="35">
                        <c:v>760.5555419921875</c:v>
                      </c:pt>
                      <c:pt idx="36">
                        <c:v>774</c:v>
                      </c:pt>
                      <c:pt idx="37">
                        <c:v>787.4444580078125</c:v>
                      </c:pt>
                      <c:pt idx="38">
                        <c:v>800.888916015625</c:v>
                      </c:pt>
                      <c:pt idx="39">
                        <c:v>814.33331298828125</c:v>
                      </c:pt>
                      <c:pt idx="40">
                        <c:v>827.77777099609375</c:v>
                      </c:pt>
                      <c:pt idx="41">
                        <c:v>841.22222900390625</c:v>
                      </c:pt>
                      <c:pt idx="42">
                        <c:v>854.66668701171875</c:v>
                      </c:pt>
                      <c:pt idx="43">
                        <c:v>868.111083984375</c:v>
                      </c:pt>
                      <c:pt idx="44">
                        <c:v>881.5555419921875</c:v>
                      </c:pt>
                      <c:pt idx="45">
                        <c:v>895</c:v>
                      </c:pt>
                      <c:pt idx="46">
                        <c:v>908.4444580078125</c:v>
                      </c:pt>
                      <c:pt idx="47">
                        <c:v>921.888916015625</c:v>
                      </c:pt>
                      <c:pt idx="48">
                        <c:v>935.33331298828125</c:v>
                      </c:pt>
                      <c:pt idx="49">
                        <c:v>948.77777099609375</c:v>
                      </c:pt>
                      <c:pt idx="50">
                        <c:v>962.22222900390625</c:v>
                      </c:pt>
                      <c:pt idx="51">
                        <c:v>975.66668701171875</c:v>
                      </c:pt>
                      <c:pt idx="52">
                        <c:v>989.111083984375</c:v>
                      </c:pt>
                      <c:pt idx="53">
                        <c:v>1002.5555419921875</c:v>
                      </c:pt>
                      <c:pt idx="54">
                        <c:v>1016</c:v>
                      </c:pt>
                      <c:pt idx="55">
                        <c:v>1029.4444580078125</c:v>
                      </c:pt>
                      <c:pt idx="56">
                        <c:v>1042.888916015625</c:v>
                      </c:pt>
                      <c:pt idx="57">
                        <c:v>1056.3333740234375</c:v>
                      </c:pt>
                      <c:pt idx="58">
                        <c:v>1069.77783203125</c:v>
                      </c:pt>
                      <c:pt idx="59">
                        <c:v>1083.22216796875</c:v>
                      </c:pt>
                      <c:pt idx="60">
                        <c:v>1096.6666259765625</c:v>
                      </c:pt>
                      <c:pt idx="61">
                        <c:v>1110.111083984375</c:v>
                      </c:pt>
                      <c:pt idx="62">
                        <c:v>1123.5555419921875</c:v>
                      </c:pt>
                      <c:pt idx="63">
                        <c:v>1137</c:v>
                      </c:pt>
                      <c:pt idx="64">
                        <c:v>1150.4444580078125</c:v>
                      </c:pt>
                      <c:pt idx="65">
                        <c:v>1163.888916015625</c:v>
                      </c:pt>
                      <c:pt idx="66">
                        <c:v>1177.3333740234375</c:v>
                      </c:pt>
                      <c:pt idx="67">
                        <c:v>1190.77783203125</c:v>
                      </c:pt>
                      <c:pt idx="68">
                        <c:v>1204.22216796875</c:v>
                      </c:pt>
                      <c:pt idx="69">
                        <c:v>1217.6666259765625</c:v>
                      </c:pt>
                      <c:pt idx="70">
                        <c:v>1231.111083984375</c:v>
                      </c:pt>
                      <c:pt idx="71">
                        <c:v>1244.5555419921875</c:v>
                      </c:pt>
                      <c:pt idx="72">
                        <c:v>1258</c:v>
                      </c:pt>
                      <c:pt idx="73">
                        <c:v>1271.4444580078125</c:v>
                      </c:pt>
                      <c:pt idx="74">
                        <c:v>1284.888916015625</c:v>
                      </c:pt>
                      <c:pt idx="75">
                        <c:v>1298.3333740234375</c:v>
                      </c:pt>
                      <c:pt idx="76">
                        <c:v>1311.77783203125</c:v>
                      </c:pt>
                      <c:pt idx="77">
                        <c:v>1325.22216796875</c:v>
                      </c:pt>
                      <c:pt idx="78">
                        <c:v>1338.6666259765625</c:v>
                      </c:pt>
                      <c:pt idx="79">
                        <c:v>1352.111083984375</c:v>
                      </c:pt>
                      <c:pt idx="80">
                        <c:v>1365.5555419921875</c:v>
                      </c:pt>
                      <c:pt idx="81">
                        <c:v>1379</c:v>
                      </c:pt>
                      <c:pt idx="82">
                        <c:v>1392.4444580078125</c:v>
                      </c:pt>
                      <c:pt idx="83">
                        <c:v>1405.888916015625</c:v>
                      </c:pt>
                      <c:pt idx="84">
                        <c:v>1419.3333740234375</c:v>
                      </c:pt>
                      <c:pt idx="85">
                        <c:v>1432.77783203125</c:v>
                      </c:pt>
                      <c:pt idx="86">
                        <c:v>1446.22216796875</c:v>
                      </c:pt>
                      <c:pt idx="87">
                        <c:v>1459.6666259765625</c:v>
                      </c:pt>
                      <c:pt idx="88">
                        <c:v>1473.111083984375</c:v>
                      </c:pt>
                      <c:pt idx="89">
                        <c:v>1486.5555419921875</c:v>
                      </c:pt>
                      <c:pt idx="90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Graph!$C$7:$CO$7</c15:sqref>
                        </c15:formulaRef>
                      </c:ext>
                    </c:extLst>
                    <c:numCache>
                      <c:formatCode>0.00E+00</c:formatCode>
                      <c:ptCount val="91"/>
                      <c:pt idx="0">
                        <c:v>-59.312877655029297</c:v>
                      </c:pt>
                      <c:pt idx="1">
                        <c:v>-60.108051300048828</c:v>
                      </c:pt>
                      <c:pt idx="2">
                        <c:v>-57.847126007080078</c:v>
                      </c:pt>
                      <c:pt idx="3">
                        <c:v>-55.586193084716797</c:v>
                      </c:pt>
                      <c:pt idx="4">
                        <c:v>-53.011638641357422</c:v>
                      </c:pt>
                      <c:pt idx="5">
                        <c:v>-50.407279968261719</c:v>
                      </c:pt>
                      <c:pt idx="6">
                        <c:v>-47.839179992675781</c:v>
                      </c:pt>
                      <c:pt idx="7">
                        <c:v>-45.319351196289063</c:v>
                      </c:pt>
                      <c:pt idx="8">
                        <c:v>-42.799526214599609</c:v>
                      </c:pt>
                      <c:pt idx="9">
                        <c:v>-40.614311218261719</c:v>
                      </c:pt>
                      <c:pt idx="10">
                        <c:v>-38.448707580566406</c:v>
                      </c:pt>
                      <c:pt idx="11">
                        <c:v>-36.412815093994141</c:v>
                      </c:pt>
                      <c:pt idx="12">
                        <c:v>-34.528980255126953</c:v>
                      </c:pt>
                      <c:pt idx="13">
                        <c:v>-32.645149230957031</c:v>
                      </c:pt>
                      <c:pt idx="14">
                        <c:v>-30.981328964233398</c:v>
                      </c:pt>
                      <c:pt idx="15">
                        <c:v>-29.322914123535156</c:v>
                      </c:pt>
                      <c:pt idx="16">
                        <c:v>-27.870506286621094</c:v>
                      </c:pt>
                      <c:pt idx="17">
                        <c:v>-26.631034851074219</c:v>
                      </c:pt>
                      <c:pt idx="18">
                        <c:v>-25.417903900146484</c:v>
                      </c:pt>
                      <c:pt idx="19">
                        <c:v>-25.949241638183594</c:v>
                      </c:pt>
                      <c:pt idx="20">
                        <c:v>-26.480579376220703</c:v>
                      </c:pt>
                      <c:pt idx="21">
                        <c:v>-26.9996337890625</c:v>
                      </c:pt>
                      <c:pt idx="22">
                        <c:v>-27.507827758789063</c:v>
                      </c:pt>
                      <c:pt idx="23">
                        <c:v>-28.016019821166992</c:v>
                      </c:pt>
                      <c:pt idx="24">
                        <c:v>-28.524211883544922</c:v>
                      </c:pt>
                      <c:pt idx="25">
                        <c:v>-29.032402038574219</c:v>
                      </c:pt>
                      <c:pt idx="26">
                        <c:v>-29.540596008300781</c:v>
                      </c:pt>
                      <c:pt idx="27">
                        <c:v>-30.048788070678711</c:v>
                      </c:pt>
                      <c:pt idx="28">
                        <c:v>-30.556980133056641</c:v>
                      </c:pt>
                      <c:pt idx="29">
                        <c:v>-31.065174102783203</c:v>
                      </c:pt>
                      <c:pt idx="30">
                        <c:v>-31.5733642578125</c:v>
                      </c:pt>
                      <c:pt idx="31">
                        <c:v>-32.048915863037109</c:v>
                      </c:pt>
                      <c:pt idx="32">
                        <c:v>-32.502098083496094</c:v>
                      </c:pt>
                      <c:pt idx="33">
                        <c:v>-32.955280303955078</c:v>
                      </c:pt>
                      <c:pt idx="34">
                        <c:v>-33.408462524414063</c:v>
                      </c:pt>
                      <c:pt idx="35">
                        <c:v>-33.861648559570313</c:v>
                      </c:pt>
                      <c:pt idx="36">
                        <c:v>-34.314830780029297</c:v>
                      </c:pt>
                      <c:pt idx="37">
                        <c:v>-34.768016815185547</c:v>
                      </c:pt>
                      <c:pt idx="38">
                        <c:v>-35.221199035644531</c:v>
                      </c:pt>
                      <c:pt idx="39">
                        <c:v>-35.674381256103516</c:v>
                      </c:pt>
                      <c:pt idx="40">
                        <c:v>-36.1275634765625</c:v>
                      </c:pt>
                      <c:pt idx="41">
                        <c:v>-36.531959533691406</c:v>
                      </c:pt>
                      <c:pt idx="42">
                        <c:v>-36.911628723144531</c:v>
                      </c:pt>
                      <c:pt idx="43">
                        <c:v>-37.291294097900391</c:v>
                      </c:pt>
                      <c:pt idx="44">
                        <c:v>-37.67095947265625</c:v>
                      </c:pt>
                      <c:pt idx="45">
                        <c:v>-38.050628662109375</c:v>
                      </c:pt>
                      <c:pt idx="46">
                        <c:v>-38.4302978515625</c:v>
                      </c:pt>
                      <c:pt idx="47">
                        <c:v>-38.809963226318359</c:v>
                      </c:pt>
                      <c:pt idx="48">
                        <c:v>-39.189628601074219</c:v>
                      </c:pt>
                      <c:pt idx="49">
                        <c:v>-39.569297790527344</c:v>
                      </c:pt>
                      <c:pt idx="50">
                        <c:v>-39.948963165283203</c:v>
                      </c:pt>
                      <c:pt idx="51">
                        <c:v>-40.289279937744141</c:v>
                      </c:pt>
                      <c:pt idx="52">
                        <c:v>-40.615329742431641</c:v>
                      </c:pt>
                      <c:pt idx="53">
                        <c:v>-40.934455871582031</c:v>
                      </c:pt>
                      <c:pt idx="54">
                        <c:v>-41.232780456542969</c:v>
                      </c:pt>
                      <c:pt idx="55">
                        <c:v>-41.531105041503906</c:v>
                      </c:pt>
                      <c:pt idx="56">
                        <c:v>-41.819766998291016</c:v>
                      </c:pt>
                      <c:pt idx="57">
                        <c:v>-42.104949951171875</c:v>
                      </c:pt>
                      <c:pt idx="58">
                        <c:v>-42.382122039794922</c:v>
                      </c:pt>
                      <c:pt idx="59">
                        <c:v>-42.638786315917969</c:v>
                      </c:pt>
                      <c:pt idx="60">
                        <c:v>-42.895454406738281</c:v>
                      </c:pt>
                      <c:pt idx="61">
                        <c:v>-43.099201202392578</c:v>
                      </c:pt>
                      <c:pt idx="62">
                        <c:v>-43.291839599609375</c:v>
                      </c:pt>
                      <c:pt idx="63">
                        <c:v>-43.484477996826172</c:v>
                      </c:pt>
                      <c:pt idx="64">
                        <c:v>-43.677112579345703</c:v>
                      </c:pt>
                      <c:pt idx="65">
                        <c:v>-43.8697509765625</c:v>
                      </c:pt>
                      <c:pt idx="66">
                        <c:v>-44.062389373779297</c:v>
                      </c:pt>
                      <c:pt idx="67">
                        <c:v>-44.255023956298828</c:v>
                      </c:pt>
                      <c:pt idx="68">
                        <c:v>-44.447662353515625</c:v>
                      </c:pt>
                      <c:pt idx="69">
                        <c:v>-44.640296936035156</c:v>
                      </c:pt>
                      <c:pt idx="70">
                        <c:v>-44.832935333251953</c:v>
                      </c:pt>
                      <c:pt idx="71">
                        <c:v>-44.934719085693359</c:v>
                      </c:pt>
                      <c:pt idx="72">
                        <c:v>-45.021656036376953</c:v>
                      </c:pt>
                      <c:pt idx="73">
                        <c:v>-45.108589172363281</c:v>
                      </c:pt>
                      <c:pt idx="74">
                        <c:v>-45.195522308349609</c:v>
                      </c:pt>
                      <c:pt idx="75">
                        <c:v>-45.282455444335938</c:v>
                      </c:pt>
                      <c:pt idx="76">
                        <c:v>-45.369392395019531</c:v>
                      </c:pt>
                      <c:pt idx="77">
                        <c:v>-45.456325531005859</c:v>
                      </c:pt>
                      <c:pt idx="78">
                        <c:v>-45.543258666992188</c:v>
                      </c:pt>
                      <c:pt idx="79">
                        <c:v>-45.630191802978516</c:v>
                      </c:pt>
                      <c:pt idx="80">
                        <c:v>-45.717128753662109</c:v>
                      </c:pt>
                      <c:pt idx="81">
                        <c:v>-45.735294342041016</c:v>
                      </c:pt>
                      <c:pt idx="82">
                        <c:v>-45.751110076904297</c:v>
                      </c:pt>
                      <c:pt idx="83">
                        <c:v>-45.756431579589844</c:v>
                      </c:pt>
                      <c:pt idx="84">
                        <c:v>-45.748283386230469</c:v>
                      </c:pt>
                      <c:pt idx="85">
                        <c:v>-45.740135192871094</c:v>
                      </c:pt>
                      <c:pt idx="86">
                        <c:v>-45.70111083984375</c:v>
                      </c:pt>
                      <c:pt idx="87">
                        <c:v>-45.661567687988281</c:v>
                      </c:pt>
                      <c:pt idx="88">
                        <c:v>-45.608516693115234</c:v>
                      </c:pt>
                      <c:pt idx="89">
                        <c:v>-45.539260864257813</c:v>
                      </c:pt>
                      <c:pt idx="90">
                        <c:v>-45.470001220703125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13D-41EB-BA5A-72051E8AD315}"/>
                  </c:ext>
                </c:extLst>
              </c15:ser>
            </c15:filteredScatterSeries>
            <c15:filteredScatterSeries>
              <c15:ser>
                <c:idx val="0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Graph!$B$9</c15:sqref>
                        </c15:formulaRef>
                      </c:ext>
                    </c:extLst>
                    <c:strCache>
                      <c:ptCount val="1"/>
                      <c:pt idx="0">
                        <c:v>*GeSe2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Graph!$C$3:$CO$3</c15:sqref>
                        </c15:formulaRef>
                      </c:ext>
                    </c:extLst>
                    <c:numCache>
                      <c:formatCode>0.0</c:formatCode>
                      <c:ptCount val="91"/>
                      <c:pt idx="0">
                        <c:v>290</c:v>
                      </c:pt>
                      <c:pt idx="1">
                        <c:v>303.4444580078125</c:v>
                      </c:pt>
                      <c:pt idx="2">
                        <c:v>316.88888549804688</c:v>
                      </c:pt>
                      <c:pt idx="3">
                        <c:v>330.33334350585938</c:v>
                      </c:pt>
                      <c:pt idx="4">
                        <c:v>343.77777099609375</c:v>
                      </c:pt>
                      <c:pt idx="5">
                        <c:v>357.22222900390625</c:v>
                      </c:pt>
                      <c:pt idx="6">
                        <c:v>370.66665649414063</c:v>
                      </c:pt>
                      <c:pt idx="7">
                        <c:v>384.11111450195313</c:v>
                      </c:pt>
                      <c:pt idx="8">
                        <c:v>397.5555419921875</c:v>
                      </c:pt>
                      <c:pt idx="9">
                        <c:v>411</c:v>
                      </c:pt>
                      <c:pt idx="10">
                        <c:v>424.4444580078125</c:v>
                      </c:pt>
                      <c:pt idx="11">
                        <c:v>437.88888549804688</c:v>
                      </c:pt>
                      <c:pt idx="12">
                        <c:v>451.33334350585938</c:v>
                      </c:pt>
                      <c:pt idx="13">
                        <c:v>464.77777099609375</c:v>
                      </c:pt>
                      <c:pt idx="14">
                        <c:v>478.22222900390625</c:v>
                      </c:pt>
                      <c:pt idx="15">
                        <c:v>491.66665649414063</c:v>
                      </c:pt>
                      <c:pt idx="16">
                        <c:v>505.11111450195313</c:v>
                      </c:pt>
                      <c:pt idx="17">
                        <c:v>518.5555419921875</c:v>
                      </c:pt>
                      <c:pt idx="18">
                        <c:v>532</c:v>
                      </c:pt>
                      <c:pt idx="19">
                        <c:v>545.4444580078125</c:v>
                      </c:pt>
                      <c:pt idx="20">
                        <c:v>558.888916015625</c:v>
                      </c:pt>
                      <c:pt idx="21">
                        <c:v>572.33331298828125</c:v>
                      </c:pt>
                      <c:pt idx="22">
                        <c:v>585.77777099609375</c:v>
                      </c:pt>
                      <c:pt idx="23">
                        <c:v>599.22222900390625</c:v>
                      </c:pt>
                      <c:pt idx="24">
                        <c:v>612.66668701171875</c:v>
                      </c:pt>
                      <c:pt idx="25">
                        <c:v>626.111083984375</c:v>
                      </c:pt>
                      <c:pt idx="26">
                        <c:v>639.5555419921875</c:v>
                      </c:pt>
                      <c:pt idx="27">
                        <c:v>653</c:v>
                      </c:pt>
                      <c:pt idx="28">
                        <c:v>666.4444580078125</c:v>
                      </c:pt>
                      <c:pt idx="29">
                        <c:v>679.888916015625</c:v>
                      </c:pt>
                      <c:pt idx="30">
                        <c:v>693.33331298828125</c:v>
                      </c:pt>
                      <c:pt idx="31">
                        <c:v>706.77777099609375</c:v>
                      </c:pt>
                      <c:pt idx="32">
                        <c:v>720.22222900390625</c:v>
                      </c:pt>
                      <c:pt idx="33">
                        <c:v>733.66668701171875</c:v>
                      </c:pt>
                      <c:pt idx="34">
                        <c:v>747.111083984375</c:v>
                      </c:pt>
                      <c:pt idx="35">
                        <c:v>760.5555419921875</c:v>
                      </c:pt>
                      <c:pt idx="36">
                        <c:v>774</c:v>
                      </c:pt>
                      <c:pt idx="37">
                        <c:v>787.4444580078125</c:v>
                      </c:pt>
                      <c:pt idx="38">
                        <c:v>800.888916015625</c:v>
                      </c:pt>
                      <c:pt idx="39">
                        <c:v>814.33331298828125</c:v>
                      </c:pt>
                      <c:pt idx="40">
                        <c:v>827.77777099609375</c:v>
                      </c:pt>
                      <c:pt idx="41">
                        <c:v>841.22222900390625</c:v>
                      </c:pt>
                      <c:pt idx="42">
                        <c:v>854.66668701171875</c:v>
                      </c:pt>
                      <c:pt idx="43">
                        <c:v>868.111083984375</c:v>
                      </c:pt>
                      <c:pt idx="44">
                        <c:v>881.5555419921875</c:v>
                      </c:pt>
                      <c:pt idx="45">
                        <c:v>895</c:v>
                      </c:pt>
                      <c:pt idx="46">
                        <c:v>908.4444580078125</c:v>
                      </c:pt>
                      <c:pt idx="47">
                        <c:v>921.888916015625</c:v>
                      </c:pt>
                      <c:pt idx="48">
                        <c:v>935.33331298828125</c:v>
                      </c:pt>
                      <c:pt idx="49">
                        <c:v>948.77777099609375</c:v>
                      </c:pt>
                      <c:pt idx="50">
                        <c:v>962.22222900390625</c:v>
                      </c:pt>
                      <c:pt idx="51">
                        <c:v>975.66668701171875</c:v>
                      </c:pt>
                      <c:pt idx="52">
                        <c:v>989.111083984375</c:v>
                      </c:pt>
                      <c:pt idx="53">
                        <c:v>1002.5555419921875</c:v>
                      </c:pt>
                      <c:pt idx="54">
                        <c:v>1016</c:v>
                      </c:pt>
                      <c:pt idx="55">
                        <c:v>1029.4444580078125</c:v>
                      </c:pt>
                      <c:pt idx="56">
                        <c:v>1042.888916015625</c:v>
                      </c:pt>
                      <c:pt idx="57">
                        <c:v>1056.3333740234375</c:v>
                      </c:pt>
                      <c:pt idx="58">
                        <c:v>1069.77783203125</c:v>
                      </c:pt>
                      <c:pt idx="59">
                        <c:v>1083.22216796875</c:v>
                      </c:pt>
                      <c:pt idx="60">
                        <c:v>1096.6666259765625</c:v>
                      </c:pt>
                      <c:pt idx="61">
                        <c:v>1110.111083984375</c:v>
                      </c:pt>
                      <c:pt idx="62">
                        <c:v>1123.5555419921875</c:v>
                      </c:pt>
                      <c:pt idx="63">
                        <c:v>1137</c:v>
                      </c:pt>
                      <c:pt idx="64">
                        <c:v>1150.4444580078125</c:v>
                      </c:pt>
                      <c:pt idx="65">
                        <c:v>1163.888916015625</c:v>
                      </c:pt>
                      <c:pt idx="66">
                        <c:v>1177.3333740234375</c:v>
                      </c:pt>
                      <c:pt idx="67">
                        <c:v>1190.77783203125</c:v>
                      </c:pt>
                      <c:pt idx="68">
                        <c:v>1204.22216796875</c:v>
                      </c:pt>
                      <c:pt idx="69">
                        <c:v>1217.6666259765625</c:v>
                      </c:pt>
                      <c:pt idx="70">
                        <c:v>1231.111083984375</c:v>
                      </c:pt>
                      <c:pt idx="71">
                        <c:v>1244.5555419921875</c:v>
                      </c:pt>
                      <c:pt idx="72">
                        <c:v>1258</c:v>
                      </c:pt>
                      <c:pt idx="73">
                        <c:v>1271.4444580078125</c:v>
                      </c:pt>
                      <c:pt idx="74">
                        <c:v>1284.888916015625</c:v>
                      </c:pt>
                      <c:pt idx="75">
                        <c:v>1298.3333740234375</c:v>
                      </c:pt>
                      <c:pt idx="76">
                        <c:v>1311.77783203125</c:v>
                      </c:pt>
                      <c:pt idx="77">
                        <c:v>1325.22216796875</c:v>
                      </c:pt>
                      <c:pt idx="78">
                        <c:v>1338.6666259765625</c:v>
                      </c:pt>
                      <c:pt idx="79">
                        <c:v>1352.111083984375</c:v>
                      </c:pt>
                      <c:pt idx="80">
                        <c:v>1365.5555419921875</c:v>
                      </c:pt>
                      <c:pt idx="81">
                        <c:v>1379</c:v>
                      </c:pt>
                      <c:pt idx="82">
                        <c:v>1392.4444580078125</c:v>
                      </c:pt>
                      <c:pt idx="83">
                        <c:v>1405.888916015625</c:v>
                      </c:pt>
                      <c:pt idx="84">
                        <c:v>1419.3333740234375</c:v>
                      </c:pt>
                      <c:pt idx="85">
                        <c:v>1432.77783203125</c:v>
                      </c:pt>
                      <c:pt idx="86">
                        <c:v>1446.22216796875</c:v>
                      </c:pt>
                      <c:pt idx="87">
                        <c:v>1459.6666259765625</c:v>
                      </c:pt>
                      <c:pt idx="88">
                        <c:v>1473.111083984375</c:v>
                      </c:pt>
                      <c:pt idx="89">
                        <c:v>1486.5555419921875</c:v>
                      </c:pt>
                      <c:pt idx="90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Graph!$C$9:$CO$9</c15:sqref>
                        </c15:formulaRef>
                      </c:ext>
                    </c:extLst>
                    <c:numCache>
                      <c:formatCode>0.00E+00</c:formatCode>
                      <c:ptCount val="91"/>
                      <c:pt idx="0">
                        <c:v>-57.504024505615234</c:v>
                      </c:pt>
                      <c:pt idx="1">
                        <c:v>-58.413417816162109</c:v>
                      </c:pt>
                      <c:pt idx="2">
                        <c:v>-56.576416015625</c:v>
                      </c:pt>
                      <c:pt idx="3">
                        <c:v>-54.739410400390625</c:v>
                      </c:pt>
                      <c:pt idx="4">
                        <c:v>-53.719821929931641</c:v>
                      </c:pt>
                      <c:pt idx="5">
                        <c:v>-52.777904510498047</c:v>
                      </c:pt>
                      <c:pt idx="6">
                        <c:v>-52.017276763916016</c:v>
                      </c:pt>
                      <c:pt idx="7">
                        <c:v>-51.498016357421875</c:v>
                      </c:pt>
                      <c:pt idx="8">
                        <c:v>-50.978752136230469</c:v>
                      </c:pt>
                      <c:pt idx="9">
                        <c:v>-50.581546783447266</c:v>
                      </c:pt>
                      <c:pt idx="10">
                        <c:v>-50.191497802734375</c:v>
                      </c:pt>
                      <c:pt idx="11">
                        <c:v>-49.847400665283203</c:v>
                      </c:pt>
                      <c:pt idx="12">
                        <c:v>-49.557178497314453</c:v>
                      </c:pt>
                      <c:pt idx="13">
                        <c:v>-49.266952514648438</c:v>
                      </c:pt>
                      <c:pt idx="14">
                        <c:v>-49.061988830566406</c:v>
                      </c:pt>
                      <c:pt idx="15">
                        <c:v>-48.859115600585938</c:v>
                      </c:pt>
                      <c:pt idx="16">
                        <c:v>-48.836406707763672</c:v>
                      </c:pt>
                      <c:pt idx="17">
                        <c:v>-48.999919891357422</c:v>
                      </c:pt>
                      <c:pt idx="18">
                        <c:v>-49.167598724365234</c:v>
                      </c:pt>
                      <c:pt idx="19">
                        <c:v>-49.611186981201172</c:v>
                      </c:pt>
                      <c:pt idx="20">
                        <c:v>-50.054771423339844</c:v>
                      </c:pt>
                      <c:pt idx="21">
                        <c:v>-50.487785339355469</c:v>
                      </c:pt>
                      <c:pt idx="22">
                        <c:v>-50.911445617675781</c:v>
                      </c:pt>
                      <c:pt idx="23">
                        <c:v>-51.335105895996094</c:v>
                      </c:pt>
                      <c:pt idx="24">
                        <c:v>-51.758769989013672</c:v>
                      </c:pt>
                      <c:pt idx="25">
                        <c:v>-52.182430267333984</c:v>
                      </c:pt>
                      <c:pt idx="26">
                        <c:v>-52.606090545654297</c:v>
                      </c:pt>
                      <c:pt idx="27">
                        <c:v>-53.029750823974609</c:v>
                      </c:pt>
                      <c:pt idx="28">
                        <c:v>-53.453411102294922</c:v>
                      </c:pt>
                      <c:pt idx="29">
                        <c:v>-53.8770751953125</c:v>
                      </c:pt>
                      <c:pt idx="30">
                        <c:v>-54.300735473632813</c:v>
                      </c:pt>
                      <c:pt idx="31">
                        <c:v>-54.708450317382813</c:v>
                      </c:pt>
                      <c:pt idx="32">
                        <c:v>-55.105236053466797</c:v>
                      </c:pt>
                      <c:pt idx="33">
                        <c:v>-55.502025604248047</c:v>
                      </c:pt>
                      <c:pt idx="34">
                        <c:v>-55.898811340332031</c:v>
                      </c:pt>
                      <c:pt idx="35">
                        <c:v>-56.295597076416016</c:v>
                      </c:pt>
                      <c:pt idx="36">
                        <c:v>-56.692386627197266</c:v>
                      </c:pt>
                      <c:pt idx="37">
                        <c:v>-57.08917236328125</c:v>
                      </c:pt>
                      <c:pt idx="38">
                        <c:v>-57.4859619140625</c:v>
                      </c:pt>
                      <c:pt idx="39">
                        <c:v>-57.882747650146484</c:v>
                      </c:pt>
                      <c:pt idx="40">
                        <c:v>-58.279533386230469</c:v>
                      </c:pt>
                      <c:pt idx="41">
                        <c:v>-58.663089752197266</c:v>
                      </c:pt>
                      <c:pt idx="42">
                        <c:v>-59.039936065673828</c:v>
                      </c:pt>
                      <c:pt idx="43">
                        <c:v>-59.416782379150391</c:v>
                      </c:pt>
                      <c:pt idx="44">
                        <c:v>-59.793628692626953</c:v>
                      </c:pt>
                      <c:pt idx="45">
                        <c:v>-60.170478820800781</c:v>
                      </c:pt>
                      <c:pt idx="46">
                        <c:v>-60.547325134277344</c:v>
                      </c:pt>
                      <c:pt idx="47">
                        <c:v>-60.924171447753906</c:v>
                      </c:pt>
                      <c:pt idx="48">
                        <c:v>-61.301017761230469</c:v>
                      </c:pt>
                      <c:pt idx="49">
                        <c:v>-61.677867889404297</c:v>
                      </c:pt>
                      <c:pt idx="50">
                        <c:v>-62.054714202880859</c:v>
                      </c:pt>
                      <c:pt idx="51">
                        <c:v>-62.418506622314453</c:v>
                      </c:pt>
                      <c:pt idx="52">
                        <c:v>-62.777561187744141</c:v>
                      </c:pt>
                      <c:pt idx="53">
                        <c:v>-63.135456085205078</c:v>
                      </c:pt>
                      <c:pt idx="54">
                        <c:v>-63.489864349365234</c:v>
                      </c:pt>
                      <c:pt idx="55">
                        <c:v>-63.844272613525391</c:v>
                      </c:pt>
                      <c:pt idx="56">
                        <c:v>-64.205001831054688</c:v>
                      </c:pt>
                      <c:pt idx="57">
                        <c:v>-64.568000793457031</c:v>
                      </c:pt>
                      <c:pt idx="58">
                        <c:v>-64.928482055664063</c:v>
                      </c:pt>
                      <c:pt idx="59">
                        <c:v>-65.282516479492188</c:v>
                      </c:pt>
                      <c:pt idx="60">
                        <c:v>-65.636550903320313</c:v>
                      </c:pt>
                      <c:pt idx="61">
                        <c:v>-65.985641479492188</c:v>
                      </c:pt>
                      <c:pt idx="62">
                        <c:v>-66.333694458007813</c:v>
                      </c:pt>
                      <c:pt idx="63">
                        <c:v>-66.681747436523438</c:v>
                      </c:pt>
                      <c:pt idx="64">
                        <c:v>-67.029792785644531</c:v>
                      </c:pt>
                      <c:pt idx="65">
                        <c:v>-67.377845764160156</c:v>
                      </c:pt>
                      <c:pt idx="66">
                        <c:v>-67.725898742675781</c:v>
                      </c:pt>
                      <c:pt idx="67">
                        <c:v>-68.073951721191406</c:v>
                      </c:pt>
                      <c:pt idx="68">
                        <c:v>-68.4219970703125</c:v>
                      </c:pt>
                      <c:pt idx="69">
                        <c:v>-68.770050048828125</c:v>
                      </c:pt>
                      <c:pt idx="70">
                        <c:v>-69.11810302734375</c:v>
                      </c:pt>
                      <c:pt idx="71">
                        <c:v>-69.485084533691406</c:v>
                      </c:pt>
                      <c:pt idx="72">
                        <c:v>-69.855155944824219</c:v>
                      </c:pt>
                      <c:pt idx="73">
                        <c:v>-70.225234985351563</c:v>
                      </c:pt>
                      <c:pt idx="74">
                        <c:v>-70.595314025878906</c:v>
                      </c:pt>
                      <c:pt idx="75">
                        <c:v>-70.965385437011719</c:v>
                      </c:pt>
                      <c:pt idx="76">
                        <c:v>-71.335464477539063</c:v>
                      </c:pt>
                      <c:pt idx="77">
                        <c:v>-71.705535888671875</c:v>
                      </c:pt>
                      <c:pt idx="78">
                        <c:v>-72.075614929199219</c:v>
                      </c:pt>
                      <c:pt idx="79">
                        <c:v>-72.445693969726563</c:v>
                      </c:pt>
                      <c:pt idx="80">
                        <c:v>-72.815765380859375</c:v>
                      </c:pt>
                      <c:pt idx="81">
                        <c:v>-73.163322448730469</c:v>
                      </c:pt>
                      <c:pt idx="82">
                        <c:v>-73.510116577148438</c:v>
                      </c:pt>
                      <c:pt idx="83">
                        <c:v>-73.864356994628906</c:v>
                      </c:pt>
                      <c:pt idx="84">
                        <c:v>-74.228172302246094</c:v>
                      </c:pt>
                      <c:pt idx="85">
                        <c:v>-74.591987609863281</c:v>
                      </c:pt>
                      <c:pt idx="86">
                        <c:v>-74.935943603515625</c:v>
                      </c:pt>
                      <c:pt idx="87">
                        <c:v>-75.279571533203125</c:v>
                      </c:pt>
                      <c:pt idx="88">
                        <c:v>-75.626998901367188</c:v>
                      </c:pt>
                      <c:pt idx="89">
                        <c:v>-75.97900390625</c:v>
                      </c:pt>
                      <c:pt idx="90">
                        <c:v>-76.331001281738281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13D-41EB-BA5A-72051E8AD315}"/>
                  </c:ext>
                </c:extLst>
              </c15:ser>
            </c15:filteredScatterSeries>
            <c15:filteredScatterSeries>
              <c15:ser>
                <c:idx val="4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Graph!$B$11</c15:sqref>
                        </c15:formulaRef>
                      </c:ext>
                    </c:extLst>
                    <c:strCache>
                      <c:ptCount val="1"/>
                      <c:pt idx="0">
                        <c:v>(l)GeSe2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Graph!$C$3:$CO$3</c15:sqref>
                        </c15:formulaRef>
                      </c:ext>
                    </c:extLst>
                    <c:numCache>
                      <c:formatCode>0.0</c:formatCode>
                      <c:ptCount val="91"/>
                      <c:pt idx="0">
                        <c:v>290</c:v>
                      </c:pt>
                      <c:pt idx="1">
                        <c:v>303.4444580078125</c:v>
                      </c:pt>
                      <c:pt idx="2">
                        <c:v>316.88888549804688</c:v>
                      </c:pt>
                      <c:pt idx="3">
                        <c:v>330.33334350585938</c:v>
                      </c:pt>
                      <c:pt idx="4">
                        <c:v>343.77777099609375</c:v>
                      </c:pt>
                      <c:pt idx="5">
                        <c:v>357.22222900390625</c:v>
                      </c:pt>
                      <c:pt idx="6">
                        <c:v>370.66665649414063</c:v>
                      </c:pt>
                      <c:pt idx="7">
                        <c:v>384.11111450195313</c:v>
                      </c:pt>
                      <c:pt idx="8">
                        <c:v>397.5555419921875</c:v>
                      </c:pt>
                      <c:pt idx="9">
                        <c:v>411</c:v>
                      </c:pt>
                      <c:pt idx="10">
                        <c:v>424.4444580078125</c:v>
                      </c:pt>
                      <c:pt idx="11">
                        <c:v>437.88888549804688</c:v>
                      </c:pt>
                      <c:pt idx="12">
                        <c:v>451.33334350585938</c:v>
                      </c:pt>
                      <c:pt idx="13">
                        <c:v>464.77777099609375</c:v>
                      </c:pt>
                      <c:pt idx="14">
                        <c:v>478.22222900390625</c:v>
                      </c:pt>
                      <c:pt idx="15">
                        <c:v>491.66665649414063</c:v>
                      </c:pt>
                      <c:pt idx="16">
                        <c:v>505.11111450195313</c:v>
                      </c:pt>
                      <c:pt idx="17">
                        <c:v>518.5555419921875</c:v>
                      </c:pt>
                      <c:pt idx="18">
                        <c:v>532</c:v>
                      </c:pt>
                      <c:pt idx="19">
                        <c:v>545.4444580078125</c:v>
                      </c:pt>
                      <c:pt idx="20">
                        <c:v>558.888916015625</c:v>
                      </c:pt>
                      <c:pt idx="21">
                        <c:v>572.33331298828125</c:v>
                      </c:pt>
                      <c:pt idx="22">
                        <c:v>585.77777099609375</c:v>
                      </c:pt>
                      <c:pt idx="23">
                        <c:v>599.22222900390625</c:v>
                      </c:pt>
                      <c:pt idx="24">
                        <c:v>612.66668701171875</c:v>
                      </c:pt>
                      <c:pt idx="25">
                        <c:v>626.111083984375</c:v>
                      </c:pt>
                      <c:pt idx="26">
                        <c:v>639.5555419921875</c:v>
                      </c:pt>
                      <c:pt idx="27">
                        <c:v>653</c:v>
                      </c:pt>
                      <c:pt idx="28">
                        <c:v>666.4444580078125</c:v>
                      </c:pt>
                      <c:pt idx="29">
                        <c:v>679.888916015625</c:v>
                      </c:pt>
                      <c:pt idx="30">
                        <c:v>693.33331298828125</c:v>
                      </c:pt>
                      <c:pt idx="31">
                        <c:v>706.77777099609375</c:v>
                      </c:pt>
                      <c:pt idx="32">
                        <c:v>720.22222900390625</c:v>
                      </c:pt>
                      <c:pt idx="33">
                        <c:v>733.66668701171875</c:v>
                      </c:pt>
                      <c:pt idx="34">
                        <c:v>747.111083984375</c:v>
                      </c:pt>
                      <c:pt idx="35">
                        <c:v>760.5555419921875</c:v>
                      </c:pt>
                      <c:pt idx="36">
                        <c:v>774</c:v>
                      </c:pt>
                      <c:pt idx="37">
                        <c:v>787.4444580078125</c:v>
                      </c:pt>
                      <c:pt idx="38">
                        <c:v>800.888916015625</c:v>
                      </c:pt>
                      <c:pt idx="39">
                        <c:v>814.33331298828125</c:v>
                      </c:pt>
                      <c:pt idx="40">
                        <c:v>827.77777099609375</c:v>
                      </c:pt>
                      <c:pt idx="41">
                        <c:v>841.22222900390625</c:v>
                      </c:pt>
                      <c:pt idx="42">
                        <c:v>854.66668701171875</c:v>
                      </c:pt>
                      <c:pt idx="43">
                        <c:v>868.111083984375</c:v>
                      </c:pt>
                      <c:pt idx="44">
                        <c:v>881.5555419921875</c:v>
                      </c:pt>
                      <c:pt idx="45">
                        <c:v>895</c:v>
                      </c:pt>
                      <c:pt idx="46">
                        <c:v>908.4444580078125</c:v>
                      </c:pt>
                      <c:pt idx="47">
                        <c:v>921.888916015625</c:v>
                      </c:pt>
                      <c:pt idx="48">
                        <c:v>935.33331298828125</c:v>
                      </c:pt>
                      <c:pt idx="49">
                        <c:v>948.77777099609375</c:v>
                      </c:pt>
                      <c:pt idx="50">
                        <c:v>962.22222900390625</c:v>
                      </c:pt>
                      <c:pt idx="51">
                        <c:v>975.66668701171875</c:v>
                      </c:pt>
                      <c:pt idx="52">
                        <c:v>989.111083984375</c:v>
                      </c:pt>
                      <c:pt idx="53">
                        <c:v>1002.5555419921875</c:v>
                      </c:pt>
                      <c:pt idx="54">
                        <c:v>1016</c:v>
                      </c:pt>
                      <c:pt idx="55">
                        <c:v>1029.4444580078125</c:v>
                      </c:pt>
                      <c:pt idx="56">
                        <c:v>1042.888916015625</c:v>
                      </c:pt>
                      <c:pt idx="57">
                        <c:v>1056.3333740234375</c:v>
                      </c:pt>
                      <c:pt idx="58">
                        <c:v>1069.77783203125</c:v>
                      </c:pt>
                      <c:pt idx="59">
                        <c:v>1083.22216796875</c:v>
                      </c:pt>
                      <c:pt idx="60">
                        <c:v>1096.6666259765625</c:v>
                      </c:pt>
                      <c:pt idx="61">
                        <c:v>1110.111083984375</c:v>
                      </c:pt>
                      <c:pt idx="62">
                        <c:v>1123.5555419921875</c:v>
                      </c:pt>
                      <c:pt idx="63">
                        <c:v>1137</c:v>
                      </c:pt>
                      <c:pt idx="64">
                        <c:v>1150.4444580078125</c:v>
                      </c:pt>
                      <c:pt idx="65">
                        <c:v>1163.888916015625</c:v>
                      </c:pt>
                      <c:pt idx="66">
                        <c:v>1177.3333740234375</c:v>
                      </c:pt>
                      <c:pt idx="67">
                        <c:v>1190.77783203125</c:v>
                      </c:pt>
                      <c:pt idx="68">
                        <c:v>1204.22216796875</c:v>
                      </c:pt>
                      <c:pt idx="69">
                        <c:v>1217.6666259765625</c:v>
                      </c:pt>
                      <c:pt idx="70">
                        <c:v>1231.111083984375</c:v>
                      </c:pt>
                      <c:pt idx="71">
                        <c:v>1244.5555419921875</c:v>
                      </c:pt>
                      <c:pt idx="72">
                        <c:v>1258</c:v>
                      </c:pt>
                      <c:pt idx="73">
                        <c:v>1271.4444580078125</c:v>
                      </c:pt>
                      <c:pt idx="74">
                        <c:v>1284.888916015625</c:v>
                      </c:pt>
                      <c:pt idx="75">
                        <c:v>1298.3333740234375</c:v>
                      </c:pt>
                      <c:pt idx="76">
                        <c:v>1311.77783203125</c:v>
                      </c:pt>
                      <c:pt idx="77">
                        <c:v>1325.22216796875</c:v>
                      </c:pt>
                      <c:pt idx="78">
                        <c:v>1338.6666259765625</c:v>
                      </c:pt>
                      <c:pt idx="79">
                        <c:v>1352.111083984375</c:v>
                      </c:pt>
                      <c:pt idx="80">
                        <c:v>1365.5555419921875</c:v>
                      </c:pt>
                      <c:pt idx="81">
                        <c:v>1379</c:v>
                      </c:pt>
                      <c:pt idx="82">
                        <c:v>1392.4444580078125</c:v>
                      </c:pt>
                      <c:pt idx="83">
                        <c:v>1405.888916015625</c:v>
                      </c:pt>
                      <c:pt idx="84">
                        <c:v>1419.3333740234375</c:v>
                      </c:pt>
                      <c:pt idx="85">
                        <c:v>1432.77783203125</c:v>
                      </c:pt>
                      <c:pt idx="86">
                        <c:v>1446.22216796875</c:v>
                      </c:pt>
                      <c:pt idx="87">
                        <c:v>1459.6666259765625</c:v>
                      </c:pt>
                      <c:pt idx="88">
                        <c:v>1473.111083984375</c:v>
                      </c:pt>
                      <c:pt idx="89">
                        <c:v>1486.5555419921875</c:v>
                      </c:pt>
                      <c:pt idx="90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Graph!$C$11:$CO$11</c15:sqref>
                        </c15:formulaRef>
                      </c:ext>
                    </c:extLst>
                    <c:numCache>
                      <c:formatCode>0.00E+00</c:formatCode>
                      <c:ptCount val="91"/>
                      <c:pt idx="0">
                        <c:v>-58.622398376464844</c:v>
                      </c:pt>
                      <c:pt idx="1">
                        <c:v>-59.687831878662109</c:v>
                      </c:pt>
                      <c:pt idx="2">
                        <c:v>-58.169784545898438</c:v>
                      </c:pt>
                      <c:pt idx="3">
                        <c:v>-56.651729583740234</c:v>
                      </c:pt>
                      <c:pt idx="4">
                        <c:v>-55.711284637451172</c:v>
                      </c:pt>
                      <c:pt idx="5">
                        <c:v>-54.825721740722656</c:v>
                      </c:pt>
                      <c:pt idx="6">
                        <c:v>-54.082771301269531</c:v>
                      </c:pt>
                      <c:pt idx="7">
                        <c:v>-53.529697418212891</c:v>
                      </c:pt>
                      <c:pt idx="8">
                        <c:v>-52.97662353515625</c:v>
                      </c:pt>
                      <c:pt idx="9">
                        <c:v>-52.583251953125</c:v>
                      </c:pt>
                      <c:pt idx="10">
                        <c:v>-52.199237823486328</c:v>
                      </c:pt>
                      <c:pt idx="11">
                        <c:v>-51.903244018554688</c:v>
                      </c:pt>
                      <c:pt idx="12">
                        <c:v>-51.710433959960938</c:v>
                      </c:pt>
                      <c:pt idx="13">
                        <c:v>-51.517620086669922</c:v>
                      </c:pt>
                      <c:pt idx="14">
                        <c:v>-51.608470916748047</c:v>
                      </c:pt>
                      <c:pt idx="15">
                        <c:v>-51.706283569335938</c:v>
                      </c:pt>
                      <c:pt idx="16">
                        <c:v>-51.985702514648438</c:v>
                      </c:pt>
                      <c:pt idx="17">
                        <c:v>-52.452823638916016</c:v>
                      </c:pt>
                      <c:pt idx="18">
                        <c:v>-52.918926239013672</c:v>
                      </c:pt>
                      <c:pt idx="19">
                        <c:v>-53.317428588867188</c:v>
                      </c:pt>
                      <c:pt idx="20">
                        <c:v>-53.715934753417969</c:v>
                      </c:pt>
                      <c:pt idx="21">
                        <c:v>-54.129600524902344</c:v>
                      </c:pt>
                      <c:pt idx="22">
                        <c:v>-54.556682586669922</c:v>
                      </c:pt>
                      <c:pt idx="23">
                        <c:v>-54.983322143554688</c:v>
                      </c:pt>
                      <c:pt idx="24">
                        <c:v>-55.400741577148438</c:v>
                      </c:pt>
                      <c:pt idx="25">
                        <c:v>-55.818161010742188</c:v>
                      </c:pt>
                      <c:pt idx="26">
                        <c:v>-56.236488342285156</c:v>
                      </c:pt>
                      <c:pt idx="27">
                        <c:v>-56.655521392822266</c:v>
                      </c:pt>
                      <c:pt idx="28">
                        <c:v>-57.074550628662109</c:v>
                      </c:pt>
                      <c:pt idx="29">
                        <c:v>-57.493583679199219</c:v>
                      </c:pt>
                      <c:pt idx="30">
                        <c:v>-57.912616729736328</c:v>
                      </c:pt>
                      <c:pt idx="31">
                        <c:v>-58.318450927734375</c:v>
                      </c:pt>
                      <c:pt idx="32">
                        <c:v>-58.715236663818359</c:v>
                      </c:pt>
                      <c:pt idx="33">
                        <c:v>-59.112026214599609</c:v>
                      </c:pt>
                      <c:pt idx="34">
                        <c:v>-59.508811950683594</c:v>
                      </c:pt>
                      <c:pt idx="35">
                        <c:v>-59.905597686767578</c:v>
                      </c:pt>
                      <c:pt idx="36">
                        <c:v>-60.302387237548828</c:v>
                      </c:pt>
                      <c:pt idx="37">
                        <c:v>-60.699172973632813</c:v>
                      </c:pt>
                      <c:pt idx="38">
                        <c:v>-61.095962524414063</c:v>
                      </c:pt>
                      <c:pt idx="39">
                        <c:v>-61.492748260498047</c:v>
                      </c:pt>
                      <c:pt idx="40">
                        <c:v>-61.889533996582031</c:v>
                      </c:pt>
                      <c:pt idx="41">
                        <c:v>-62.273090362548828</c:v>
                      </c:pt>
                      <c:pt idx="42">
                        <c:v>-62.649936676025391</c:v>
                      </c:pt>
                      <c:pt idx="43">
                        <c:v>-63.026782989501953</c:v>
                      </c:pt>
                      <c:pt idx="44">
                        <c:v>-63.403629302978516</c:v>
                      </c:pt>
                      <c:pt idx="45">
                        <c:v>-63.780479431152344</c:v>
                      </c:pt>
                      <c:pt idx="46">
                        <c:v>-64.157325744628906</c:v>
                      </c:pt>
                      <c:pt idx="47">
                        <c:v>-64.534172058105469</c:v>
                      </c:pt>
                      <c:pt idx="48">
                        <c:v>-64.911018371582031</c:v>
                      </c:pt>
                      <c:pt idx="49">
                        <c:v>-65.287864685058594</c:v>
                      </c:pt>
                      <c:pt idx="50">
                        <c:v>-65.664718627929688</c:v>
                      </c:pt>
                      <c:pt idx="51">
                        <c:v>-66.027442932128906</c:v>
                      </c:pt>
                      <c:pt idx="52">
                        <c:v>-66.385055541992188</c:v>
                      </c:pt>
                      <c:pt idx="53">
                        <c:v>-66.742660522460938</c:v>
                      </c:pt>
                      <c:pt idx="54">
                        <c:v>-67.100273132324219</c:v>
                      </c:pt>
                      <c:pt idx="55">
                        <c:v>-67.4578857421875</c:v>
                      </c:pt>
                      <c:pt idx="56">
                        <c:v>-67.815498352050781</c:v>
                      </c:pt>
                      <c:pt idx="57">
                        <c:v>-68.173103332519531</c:v>
                      </c:pt>
                      <c:pt idx="58">
                        <c:v>-68.530715942382813</c:v>
                      </c:pt>
                      <c:pt idx="59">
                        <c:v>-68.888320922851563</c:v>
                      </c:pt>
                      <c:pt idx="60">
                        <c:v>-69.245933532714844</c:v>
                      </c:pt>
                      <c:pt idx="61">
                        <c:v>-69.591659545898438</c:v>
                      </c:pt>
                      <c:pt idx="62">
                        <c:v>-69.934890747070313</c:v>
                      </c:pt>
                      <c:pt idx="63">
                        <c:v>-70.278549194335938</c:v>
                      </c:pt>
                      <c:pt idx="64">
                        <c:v>-70.623214721679688</c:v>
                      </c:pt>
                      <c:pt idx="65">
                        <c:v>-70.967880249023438</c:v>
                      </c:pt>
                      <c:pt idx="66">
                        <c:v>-71.304000854492188</c:v>
                      </c:pt>
                      <c:pt idx="67">
                        <c:v>-71.638526916503906</c:v>
                      </c:pt>
                      <c:pt idx="68">
                        <c:v>-71.976112365722656</c:v>
                      </c:pt>
                      <c:pt idx="69">
                        <c:v>-72.320365905761719</c:v>
                      </c:pt>
                      <c:pt idx="70">
                        <c:v>-72.664627075195313</c:v>
                      </c:pt>
                      <c:pt idx="71">
                        <c:v>-73.000411987304688</c:v>
                      </c:pt>
                      <c:pt idx="72">
                        <c:v>-73.334800720214844</c:v>
                      </c:pt>
                      <c:pt idx="73">
                        <c:v>-73.669197082519531</c:v>
                      </c:pt>
                      <c:pt idx="74">
                        <c:v>-74.003593444824219</c:v>
                      </c:pt>
                      <c:pt idx="75">
                        <c:v>-74.337982177734375</c:v>
                      </c:pt>
                      <c:pt idx="76">
                        <c:v>-74.672378540039063</c:v>
                      </c:pt>
                      <c:pt idx="77">
                        <c:v>-75.006767272949219</c:v>
                      </c:pt>
                      <c:pt idx="78">
                        <c:v>-75.341163635253906</c:v>
                      </c:pt>
                      <c:pt idx="79">
                        <c:v>-75.675552368164063</c:v>
                      </c:pt>
                      <c:pt idx="80">
                        <c:v>-76.00994873046875</c:v>
                      </c:pt>
                      <c:pt idx="81">
                        <c:v>-76.332809448242188</c:v>
                      </c:pt>
                      <c:pt idx="82">
                        <c:v>-76.6552734375</c:v>
                      </c:pt>
                      <c:pt idx="83">
                        <c:v>-76.977745056152344</c:v>
                      </c:pt>
                      <c:pt idx="84">
                        <c:v>-77.300209045410156</c:v>
                      </c:pt>
                      <c:pt idx="85">
                        <c:v>-77.622673034667969</c:v>
                      </c:pt>
                      <c:pt idx="86">
                        <c:v>-77.945137023925781</c:v>
                      </c:pt>
                      <c:pt idx="87">
                        <c:v>-78.267601013183594</c:v>
                      </c:pt>
                      <c:pt idx="88">
                        <c:v>-78.590065002441406</c:v>
                      </c:pt>
                      <c:pt idx="89">
                        <c:v>-78.91253662109375</c:v>
                      </c:pt>
                      <c:pt idx="90">
                        <c:v>-79.235000610351563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13D-41EB-BA5A-72051E8AD315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Graph!$B$12</c15:sqref>
                        </c15:formulaRef>
                      </c:ext>
                    </c:extLst>
                    <c:strCache>
                      <c:ptCount val="1"/>
                      <c:pt idx="0">
                        <c:v>(l)GeSe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Graph!$C$3:$CO$3</c15:sqref>
                        </c15:formulaRef>
                      </c:ext>
                    </c:extLst>
                    <c:numCache>
                      <c:formatCode>0.0</c:formatCode>
                      <c:ptCount val="91"/>
                      <c:pt idx="0">
                        <c:v>290</c:v>
                      </c:pt>
                      <c:pt idx="1">
                        <c:v>303.4444580078125</c:v>
                      </c:pt>
                      <c:pt idx="2">
                        <c:v>316.88888549804688</c:v>
                      </c:pt>
                      <c:pt idx="3">
                        <c:v>330.33334350585938</c:v>
                      </c:pt>
                      <c:pt idx="4">
                        <c:v>343.77777099609375</c:v>
                      </c:pt>
                      <c:pt idx="5">
                        <c:v>357.22222900390625</c:v>
                      </c:pt>
                      <c:pt idx="6">
                        <c:v>370.66665649414063</c:v>
                      </c:pt>
                      <c:pt idx="7">
                        <c:v>384.11111450195313</c:v>
                      </c:pt>
                      <c:pt idx="8">
                        <c:v>397.5555419921875</c:v>
                      </c:pt>
                      <c:pt idx="9">
                        <c:v>411</c:v>
                      </c:pt>
                      <c:pt idx="10">
                        <c:v>424.4444580078125</c:v>
                      </c:pt>
                      <c:pt idx="11">
                        <c:v>437.88888549804688</c:v>
                      </c:pt>
                      <c:pt idx="12">
                        <c:v>451.33334350585938</c:v>
                      </c:pt>
                      <c:pt idx="13">
                        <c:v>464.77777099609375</c:v>
                      </c:pt>
                      <c:pt idx="14">
                        <c:v>478.22222900390625</c:v>
                      </c:pt>
                      <c:pt idx="15">
                        <c:v>491.66665649414063</c:v>
                      </c:pt>
                      <c:pt idx="16">
                        <c:v>505.11111450195313</c:v>
                      </c:pt>
                      <c:pt idx="17">
                        <c:v>518.5555419921875</c:v>
                      </c:pt>
                      <c:pt idx="18">
                        <c:v>532</c:v>
                      </c:pt>
                      <c:pt idx="19">
                        <c:v>545.4444580078125</c:v>
                      </c:pt>
                      <c:pt idx="20">
                        <c:v>558.888916015625</c:v>
                      </c:pt>
                      <c:pt idx="21">
                        <c:v>572.33331298828125</c:v>
                      </c:pt>
                      <c:pt idx="22">
                        <c:v>585.77777099609375</c:v>
                      </c:pt>
                      <c:pt idx="23">
                        <c:v>599.22222900390625</c:v>
                      </c:pt>
                      <c:pt idx="24">
                        <c:v>612.66668701171875</c:v>
                      </c:pt>
                      <c:pt idx="25">
                        <c:v>626.111083984375</c:v>
                      </c:pt>
                      <c:pt idx="26">
                        <c:v>639.5555419921875</c:v>
                      </c:pt>
                      <c:pt idx="27">
                        <c:v>653</c:v>
                      </c:pt>
                      <c:pt idx="28">
                        <c:v>666.4444580078125</c:v>
                      </c:pt>
                      <c:pt idx="29">
                        <c:v>679.888916015625</c:v>
                      </c:pt>
                      <c:pt idx="30">
                        <c:v>693.33331298828125</c:v>
                      </c:pt>
                      <c:pt idx="31">
                        <c:v>706.77777099609375</c:v>
                      </c:pt>
                      <c:pt idx="32">
                        <c:v>720.22222900390625</c:v>
                      </c:pt>
                      <c:pt idx="33">
                        <c:v>733.66668701171875</c:v>
                      </c:pt>
                      <c:pt idx="34">
                        <c:v>747.111083984375</c:v>
                      </c:pt>
                      <c:pt idx="35">
                        <c:v>760.5555419921875</c:v>
                      </c:pt>
                      <c:pt idx="36">
                        <c:v>774</c:v>
                      </c:pt>
                      <c:pt idx="37">
                        <c:v>787.4444580078125</c:v>
                      </c:pt>
                      <c:pt idx="38">
                        <c:v>800.888916015625</c:v>
                      </c:pt>
                      <c:pt idx="39">
                        <c:v>814.33331298828125</c:v>
                      </c:pt>
                      <c:pt idx="40">
                        <c:v>827.77777099609375</c:v>
                      </c:pt>
                      <c:pt idx="41">
                        <c:v>841.22222900390625</c:v>
                      </c:pt>
                      <c:pt idx="42">
                        <c:v>854.66668701171875</c:v>
                      </c:pt>
                      <c:pt idx="43">
                        <c:v>868.111083984375</c:v>
                      </c:pt>
                      <c:pt idx="44">
                        <c:v>881.5555419921875</c:v>
                      </c:pt>
                      <c:pt idx="45">
                        <c:v>895</c:v>
                      </c:pt>
                      <c:pt idx="46">
                        <c:v>908.4444580078125</c:v>
                      </c:pt>
                      <c:pt idx="47">
                        <c:v>921.888916015625</c:v>
                      </c:pt>
                      <c:pt idx="48">
                        <c:v>935.33331298828125</c:v>
                      </c:pt>
                      <c:pt idx="49">
                        <c:v>948.77777099609375</c:v>
                      </c:pt>
                      <c:pt idx="50">
                        <c:v>962.22222900390625</c:v>
                      </c:pt>
                      <c:pt idx="51">
                        <c:v>975.66668701171875</c:v>
                      </c:pt>
                      <c:pt idx="52">
                        <c:v>989.111083984375</c:v>
                      </c:pt>
                      <c:pt idx="53">
                        <c:v>1002.5555419921875</c:v>
                      </c:pt>
                      <c:pt idx="54">
                        <c:v>1016</c:v>
                      </c:pt>
                      <c:pt idx="55">
                        <c:v>1029.4444580078125</c:v>
                      </c:pt>
                      <c:pt idx="56">
                        <c:v>1042.888916015625</c:v>
                      </c:pt>
                      <c:pt idx="57">
                        <c:v>1056.3333740234375</c:v>
                      </c:pt>
                      <c:pt idx="58">
                        <c:v>1069.77783203125</c:v>
                      </c:pt>
                      <c:pt idx="59">
                        <c:v>1083.22216796875</c:v>
                      </c:pt>
                      <c:pt idx="60">
                        <c:v>1096.6666259765625</c:v>
                      </c:pt>
                      <c:pt idx="61">
                        <c:v>1110.111083984375</c:v>
                      </c:pt>
                      <c:pt idx="62">
                        <c:v>1123.5555419921875</c:v>
                      </c:pt>
                      <c:pt idx="63">
                        <c:v>1137</c:v>
                      </c:pt>
                      <c:pt idx="64">
                        <c:v>1150.4444580078125</c:v>
                      </c:pt>
                      <c:pt idx="65">
                        <c:v>1163.888916015625</c:v>
                      </c:pt>
                      <c:pt idx="66">
                        <c:v>1177.3333740234375</c:v>
                      </c:pt>
                      <c:pt idx="67">
                        <c:v>1190.77783203125</c:v>
                      </c:pt>
                      <c:pt idx="68">
                        <c:v>1204.22216796875</c:v>
                      </c:pt>
                      <c:pt idx="69">
                        <c:v>1217.6666259765625</c:v>
                      </c:pt>
                      <c:pt idx="70">
                        <c:v>1231.111083984375</c:v>
                      </c:pt>
                      <c:pt idx="71">
                        <c:v>1244.5555419921875</c:v>
                      </c:pt>
                      <c:pt idx="72">
                        <c:v>1258</c:v>
                      </c:pt>
                      <c:pt idx="73">
                        <c:v>1271.4444580078125</c:v>
                      </c:pt>
                      <c:pt idx="74">
                        <c:v>1284.888916015625</c:v>
                      </c:pt>
                      <c:pt idx="75">
                        <c:v>1298.3333740234375</c:v>
                      </c:pt>
                      <c:pt idx="76">
                        <c:v>1311.77783203125</c:v>
                      </c:pt>
                      <c:pt idx="77">
                        <c:v>1325.22216796875</c:v>
                      </c:pt>
                      <c:pt idx="78">
                        <c:v>1338.6666259765625</c:v>
                      </c:pt>
                      <c:pt idx="79">
                        <c:v>1352.111083984375</c:v>
                      </c:pt>
                      <c:pt idx="80">
                        <c:v>1365.5555419921875</c:v>
                      </c:pt>
                      <c:pt idx="81">
                        <c:v>1379</c:v>
                      </c:pt>
                      <c:pt idx="82">
                        <c:v>1392.4444580078125</c:v>
                      </c:pt>
                      <c:pt idx="83">
                        <c:v>1405.888916015625</c:v>
                      </c:pt>
                      <c:pt idx="84">
                        <c:v>1419.3333740234375</c:v>
                      </c:pt>
                      <c:pt idx="85">
                        <c:v>1432.77783203125</c:v>
                      </c:pt>
                      <c:pt idx="86">
                        <c:v>1446.22216796875</c:v>
                      </c:pt>
                      <c:pt idx="87">
                        <c:v>1459.6666259765625</c:v>
                      </c:pt>
                      <c:pt idx="88">
                        <c:v>1473.111083984375</c:v>
                      </c:pt>
                      <c:pt idx="89">
                        <c:v>1486.5555419921875</c:v>
                      </c:pt>
                      <c:pt idx="90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Graph!$C$12:$CO$12</c15:sqref>
                        </c15:formulaRef>
                      </c:ext>
                    </c:extLst>
                    <c:numCache>
                      <c:formatCode>0.00E+00</c:formatCode>
                      <c:ptCount val="91"/>
                      <c:pt idx="0">
                        <c:v>-37.091213226318359</c:v>
                      </c:pt>
                      <c:pt idx="1">
                        <c:v>-37.680126190185547</c:v>
                      </c:pt>
                      <c:pt idx="2">
                        <c:v>-36.501216888427734</c:v>
                      </c:pt>
                      <c:pt idx="3">
                        <c:v>-35.322303771972656</c:v>
                      </c:pt>
                      <c:pt idx="4">
                        <c:v>-34.378200531005859</c:v>
                      </c:pt>
                      <c:pt idx="5">
                        <c:v>-33.456409454345703</c:v>
                      </c:pt>
                      <c:pt idx="6">
                        <c:v>-32.621982574462891</c:v>
                      </c:pt>
                      <c:pt idx="7">
                        <c:v>-31.903873443603516</c:v>
                      </c:pt>
                      <c:pt idx="8">
                        <c:v>-31.185762405395508</c:v>
                      </c:pt>
                      <c:pt idx="9">
                        <c:v>-30.634958267211914</c:v>
                      </c:pt>
                      <c:pt idx="10">
                        <c:v>-30.093959808349609</c:v>
                      </c:pt>
                      <c:pt idx="11">
                        <c:v>-29.659507751464844</c:v>
                      </c:pt>
                      <c:pt idx="12">
                        <c:v>-29.349964141845703</c:v>
                      </c:pt>
                      <c:pt idx="13">
                        <c:v>-29.040420532226563</c:v>
                      </c:pt>
                      <c:pt idx="14">
                        <c:v>-29.006677627563477</c:v>
                      </c:pt>
                      <c:pt idx="15">
                        <c:v>-28.979707717895508</c:v>
                      </c:pt>
                      <c:pt idx="16">
                        <c:v>-29.146068572998047</c:v>
                      </c:pt>
                      <c:pt idx="17">
                        <c:v>-29.512256622314453</c:v>
                      </c:pt>
                      <c:pt idx="18">
                        <c:v>-29.875993728637695</c:v>
                      </c:pt>
                      <c:pt idx="19">
                        <c:v>-30.07725715637207</c:v>
                      </c:pt>
                      <c:pt idx="20">
                        <c:v>-30.278522491455078</c:v>
                      </c:pt>
                      <c:pt idx="21">
                        <c:v>-30.492813110351563</c:v>
                      </c:pt>
                      <c:pt idx="22">
                        <c:v>-30.718631744384766</c:v>
                      </c:pt>
                      <c:pt idx="23">
                        <c:v>-30.944377899169922</c:v>
                      </c:pt>
                      <c:pt idx="24">
                        <c:v>-31.168584823608398</c:v>
                      </c:pt>
                      <c:pt idx="25">
                        <c:v>-31.392791748046875</c:v>
                      </c:pt>
                      <c:pt idx="26">
                        <c:v>-31.617904663085938</c:v>
                      </c:pt>
                      <c:pt idx="27">
                        <c:v>-31.843723297119141</c:v>
                      </c:pt>
                      <c:pt idx="28">
                        <c:v>-32.069541931152344</c:v>
                      </c:pt>
                      <c:pt idx="29">
                        <c:v>-32.295360565185547</c:v>
                      </c:pt>
                      <c:pt idx="30">
                        <c:v>-32.52117919921875</c:v>
                      </c:pt>
                      <c:pt idx="31">
                        <c:v>-32.740283966064453</c:v>
                      </c:pt>
                      <c:pt idx="32">
                        <c:v>-32.954792022705078</c:v>
                      </c:pt>
                      <c:pt idx="33">
                        <c:v>-33.169300079345703</c:v>
                      </c:pt>
                      <c:pt idx="34">
                        <c:v>-33.383804321289063</c:v>
                      </c:pt>
                      <c:pt idx="35">
                        <c:v>-33.598312377929688</c:v>
                      </c:pt>
                      <c:pt idx="36">
                        <c:v>-33.812820434570313</c:v>
                      </c:pt>
                      <c:pt idx="37">
                        <c:v>-34.027328491210938</c:v>
                      </c:pt>
                      <c:pt idx="38">
                        <c:v>-34.241832733154297</c:v>
                      </c:pt>
                      <c:pt idx="39">
                        <c:v>-34.456340789794922</c:v>
                      </c:pt>
                      <c:pt idx="40">
                        <c:v>-34.670848846435547</c:v>
                      </c:pt>
                      <c:pt idx="41">
                        <c:v>-34.878135681152344</c:v>
                      </c:pt>
                      <c:pt idx="42">
                        <c:v>-35.081768035888672</c:v>
                      </c:pt>
                      <c:pt idx="43">
                        <c:v>-35.285396575927734</c:v>
                      </c:pt>
                      <c:pt idx="44">
                        <c:v>-35.489028930664063</c:v>
                      </c:pt>
                      <c:pt idx="45">
                        <c:v>-35.692657470703125</c:v>
                      </c:pt>
                      <c:pt idx="46">
                        <c:v>-35.896289825439453</c:v>
                      </c:pt>
                      <c:pt idx="47">
                        <c:v>-36.099918365478516</c:v>
                      </c:pt>
                      <c:pt idx="48">
                        <c:v>-36.303550720214844</c:v>
                      </c:pt>
                      <c:pt idx="49">
                        <c:v>-36.507179260253906</c:v>
                      </c:pt>
                      <c:pt idx="50">
                        <c:v>-36.710811614990234</c:v>
                      </c:pt>
                      <c:pt idx="51">
                        <c:v>-36.906703948974609</c:v>
                      </c:pt>
                      <c:pt idx="52">
                        <c:v>-37.099788665771484</c:v>
                      </c:pt>
                      <c:pt idx="53">
                        <c:v>-37.292877197265625</c:v>
                      </c:pt>
                      <c:pt idx="54">
                        <c:v>-37.485965728759766</c:v>
                      </c:pt>
                      <c:pt idx="55">
                        <c:v>-37.679054260253906</c:v>
                      </c:pt>
                      <c:pt idx="56">
                        <c:v>-37.872142791748047</c:v>
                      </c:pt>
                      <c:pt idx="57">
                        <c:v>-38.065227508544922</c:v>
                      </c:pt>
                      <c:pt idx="58">
                        <c:v>-38.258316040039063</c:v>
                      </c:pt>
                      <c:pt idx="59">
                        <c:v>-38.451400756835938</c:v>
                      </c:pt>
                      <c:pt idx="60">
                        <c:v>-38.644489288330078</c:v>
                      </c:pt>
                      <c:pt idx="61">
                        <c:v>-38.830940246582031</c:v>
                      </c:pt>
                      <c:pt idx="62">
                        <c:v>-39.015998840332031</c:v>
                      </c:pt>
                      <c:pt idx="63">
                        <c:v>-39.201271057128906</c:v>
                      </c:pt>
                      <c:pt idx="64">
                        <c:v>-39.387050628662109</c:v>
                      </c:pt>
                      <c:pt idx="65">
                        <c:v>-39.572830200195313</c:v>
                      </c:pt>
                      <c:pt idx="66">
                        <c:v>-39.754001617431641</c:v>
                      </c:pt>
                      <c:pt idx="67">
                        <c:v>-39.934314727783203</c:v>
                      </c:pt>
                      <c:pt idx="68">
                        <c:v>-40.116214752197266</c:v>
                      </c:pt>
                      <c:pt idx="69">
                        <c:v>-40.301586151123047</c:v>
                      </c:pt>
                      <c:pt idx="70">
                        <c:v>-40.486957550048828</c:v>
                      </c:pt>
                      <c:pt idx="71">
                        <c:v>-40.66748046875</c:v>
                      </c:pt>
                      <c:pt idx="72">
                        <c:v>-40.847209930419922</c:v>
                      </c:pt>
                      <c:pt idx="73">
                        <c:v>-41.026943206787109</c:v>
                      </c:pt>
                      <c:pt idx="74">
                        <c:v>-41.206672668457031</c:v>
                      </c:pt>
                      <c:pt idx="75">
                        <c:v>-41.386405944824219</c:v>
                      </c:pt>
                      <c:pt idx="76">
                        <c:v>-41.566135406494141</c:v>
                      </c:pt>
                      <c:pt idx="77">
                        <c:v>-41.745864868164063</c:v>
                      </c:pt>
                      <c:pt idx="78">
                        <c:v>-41.92559814453125</c:v>
                      </c:pt>
                      <c:pt idx="79">
                        <c:v>-42.105327606201172</c:v>
                      </c:pt>
                      <c:pt idx="80">
                        <c:v>-42.285057067871094</c:v>
                      </c:pt>
                      <c:pt idx="81">
                        <c:v>-42.458255767822266</c:v>
                      </c:pt>
                      <c:pt idx="82">
                        <c:v>-42.6312255859375</c:v>
                      </c:pt>
                      <c:pt idx="83">
                        <c:v>-42.80419921875</c:v>
                      </c:pt>
                      <c:pt idx="84">
                        <c:v>-42.977169036865234</c:v>
                      </c:pt>
                      <c:pt idx="85">
                        <c:v>-43.150142669677734</c:v>
                      </c:pt>
                      <c:pt idx="86">
                        <c:v>-43.323112487792969</c:v>
                      </c:pt>
                      <c:pt idx="87">
                        <c:v>-43.496082305908203</c:v>
                      </c:pt>
                      <c:pt idx="88">
                        <c:v>-43.669055938720703</c:v>
                      </c:pt>
                      <c:pt idx="89">
                        <c:v>-43.842025756835938</c:v>
                      </c:pt>
                      <c:pt idx="90">
                        <c:v>-44.014999389648438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13D-41EB-BA5A-72051E8AD315}"/>
                  </c:ext>
                </c:extLst>
              </c15:ser>
            </c15:filteredScatterSeries>
            <c15:filteredScatterSeries>
              <c15:ser>
                <c:idx val="6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Graph!$B$13</c15:sqref>
                        </c15:formulaRef>
                      </c:ext>
                    </c:extLst>
                    <c:strCache>
                      <c:ptCount val="1"/>
                      <c:pt idx="0">
                        <c:v>(l)Ga2Se3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Graph!$C$3:$CO$3</c15:sqref>
                        </c15:formulaRef>
                      </c:ext>
                    </c:extLst>
                    <c:numCache>
                      <c:formatCode>0.0</c:formatCode>
                      <c:ptCount val="91"/>
                      <c:pt idx="0">
                        <c:v>290</c:v>
                      </c:pt>
                      <c:pt idx="1">
                        <c:v>303.4444580078125</c:v>
                      </c:pt>
                      <c:pt idx="2">
                        <c:v>316.88888549804688</c:v>
                      </c:pt>
                      <c:pt idx="3">
                        <c:v>330.33334350585938</c:v>
                      </c:pt>
                      <c:pt idx="4">
                        <c:v>343.77777099609375</c:v>
                      </c:pt>
                      <c:pt idx="5">
                        <c:v>357.22222900390625</c:v>
                      </c:pt>
                      <c:pt idx="6">
                        <c:v>370.66665649414063</c:v>
                      </c:pt>
                      <c:pt idx="7">
                        <c:v>384.11111450195313</c:v>
                      </c:pt>
                      <c:pt idx="8">
                        <c:v>397.5555419921875</c:v>
                      </c:pt>
                      <c:pt idx="9">
                        <c:v>411</c:v>
                      </c:pt>
                      <c:pt idx="10">
                        <c:v>424.4444580078125</c:v>
                      </c:pt>
                      <c:pt idx="11">
                        <c:v>437.88888549804688</c:v>
                      </c:pt>
                      <c:pt idx="12">
                        <c:v>451.33334350585938</c:v>
                      </c:pt>
                      <c:pt idx="13">
                        <c:v>464.77777099609375</c:v>
                      </c:pt>
                      <c:pt idx="14">
                        <c:v>478.22222900390625</c:v>
                      </c:pt>
                      <c:pt idx="15">
                        <c:v>491.66665649414063</c:v>
                      </c:pt>
                      <c:pt idx="16">
                        <c:v>505.11111450195313</c:v>
                      </c:pt>
                      <c:pt idx="17">
                        <c:v>518.5555419921875</c:v>
                      </c:pt>
                      <c:pt idx="18">
                        <c:v>532</c:v>
                      </c:pt>
                      <c:pt idx="19">
                        <c:v>545.4444580078125</c:v>
                      </c:pt>
                      <c:pt idx="20">
                        <c:v>558.888916015625</c:v>
                      </c:pt>
                      <c:pt idx="21">
                        <c:v>572.33331298828125</c:v>
                      </c:pt>
                      <c:pt idx="22">
                        <c:v>585.77777099609375</c:v>
                      </c:pt>
                      <c:pt idx="23">
                        <c:v>599.22222900390625</c:v>
                      </c:pt>
                      <c:pt idx="24">
                        <c:v>612.66668701171875</c:v>
                      </c:pt>
                      <c:pt idx="25">
                        <c:v>626.111083984375</c:v>
                      </c:pt>
                      <c:pt idx="26">
                        <c:v>639.5555419921875</c:v>
                      </c:pt>
                      <c:pt idx="27">
                        <c:v>653</c:v>
                      </c:pt>
                      <c:pt idx="28">
                        <c:v>666.4444580078125</c:v>
                      </c:pt>
                      <c:pt idx="29">
                        <c:v>679.888916015625</c:v>
                      </c:pt>
                      <c:pt idx="30">
                        <c:v>693.33331298828125</c:v>
                      </c:pt>
                      <c:pt idx="31">
                        <c:v>706.77777099609375</c:v>
                      </c:pt>
                      <c:pt idx="32">
                        <c:v>720.22222900390625</c:v>
                      </c:pt>
                      <c:pt idx="33">
                        <c:v>733.66668701171875</c:v>
                      </c:pt>
                      <c:pt idx="34">
                        <c:v>747.111083984375</c:v>
                      </c:pt>
                      <c:pt idx="35">
                        <c:v>760.5555419921875</c:v>
                      </c:pt>
                      <c:pt idx="36">
                        <c:v>774</c:v>
                      </c:pt>
                      <c:pt idx="37">
                        <c:v>787.4444580078125</c:v>
                      </c:pt>
                      <c:pt idx="38">
                        <c:v>800.888916015625</c:v>
                      </c:pt>
                      <c:pt idx="39">
                        <c:v>814.33331298828125</c:v>
                      </c:pt>
                      <c:pt idx="40">
                        <c:v>827.77777099609375</c:v>
                      </c:pt>
                      <c:pt idx="41">
                        <c:v>841.22222900390625</c:v>
                      </c:pt>
                      <c:pt idx="42">
                        <c:v>854.66668701171875</c:v>
                      </c:pt>
                      <c:pt idx="43">
                        <c:v>868.111083984375</c:v>
                      </c:pt>
                      <c:pt idx="44">
                        <c:v>881.5555419921875</c:v>
                      </c:pt>
                      <c:pt idx="45">
                        <c:v>895</c:v>
                      </c:pt>
                      <c:pt idx="46">
                        <c:v>908.4444580078125</c:v>
                      </c:pt>
                      <c:pt idx="47">
                        <c:v>921.888916015625</c:v>
                      </c:pt>
                      <c:pt idx="48">
                        <c:v>935.33331298828125</c:v>
                      </c:pt>
                      <c:pt idx="49">
                        <c:v>948.77777099609375</c:v>
                      </c:pt>
                      <c:pt idx="50">
                        <c:v>962.22222900390625</c:v>
                      </c:pt>
                      <c:pt idx="51">
                        <c:v>975.66668701171875</c:v>
                      </c:pt>
                      <c:pt idx="52">
                        <c:v>989.111083984375</c:v>
                      </c:pt>
                      <c:pt idx="53">
                        <c:v>1002.5555419921875</c:v>
                      </c:pt>
                      <c:pt idx="54">
                        <c:v>1016</c:v>
                      </c:pt>
                      <c:pt idx="55">
                        <c:v>1029.4444580078125</c:v>
                      </c:pt>
                      <c:pt idx="56">
                        <c:v>1042.888916015625</c:v>
                      </c:pt>
                      <c:pt idx="57">
                        <c:v>1056.3333740234375</c:v>
                      </c:pt>
                      <c:pt idx="58">
                        <c:v>1069.77783203125</c:v>
                      </c:pt>
                      <c:pt idx="59">
                        <c:v>1083.22216796875</c:v>
                      </c:pt>
                      <c:pt idx="60">
                        <c:v>1096.6666259765625</c:v>
                      </c:pt>
                      <c:pt idx="61">
                        <c:v>1110.111083984375</c:v>
                      </c:pt>
                      <c:pt idx="62">
                        <c:v>1123.5555419921875</c:v>
                      </c:pt>
                      <c:pt idx="63">
                        <c:v>1137</c:v>
                      </c:pt>
                      <c:pt idx="64">
                        <c:v>1150.4444580078125</c:v>
                      </c:pt>
                      <c:pt idx="65">
                        <c:v>1163.888916015625</c:v>
                      </c:pt>
                      <c:pt idx="66">
                        <c:v>1177.3333740234375</c:v>
                      </c:pt>
                      <c:pt idx="67">
                        <c:v>1190.77783203125</c:v>
                      </c:pt>
                      <c:pt idx="68">
                        <c:v>1204.22216796875</c:v>
                      </c:pt>
                      <c:pt idx="69">
                        <c:v>1217.6666259765625</c:v>
                      </c:pt>
                      <c:pt idx="70">
                        <c:v>1231.111083984375</c:v>
                      </c:pt>
                      <c:pt idx="71">
                        <c:v>1244.5555419921875</c:v>
                      </c:pt>
                      <c:pt idx="72">
                        <c:v>1258</c:v>
                      </c:pt>
                      <c:pt idx="73">
                        <c:v>1271.4444580078125</c:v>
                      </c:pt>
                      <c:pt idx="74">
                        <c:v>1284.888916015625</c:v>
                      </c:pt>
                      <c:pt idx="75">
                        <c:v>1298.3333740234375</c:v>
                      </c:pt>
                      <c:pt idx="76">
                        <c:v>1311.77783203125</c:v>
                      </c:pt>
                      <c:pt idx="77">
                        <c:v>1325.22216796875</c:v>
                      </c:pt>
                      <c:pt idx="78">
                        <c:v>1338.6666259765625</c:v>
                      </c:pt>
                      <c:pt idx="79">
                        <c:v>1352.111083984375</c:v>
                      </c:pt>
                      <c:pt idx="80">
                        <c:v>1365.5555419921875</c:v>
                      </c:pt>
                      <c:pt idx="81">
                        <c:v>1379</c:v>
                      </c:pt>
                      <c:pt idx="82">
                        <c:v>1392.4444580078125</c:v>
                      </c:pt>
                      <c:pt idx="83">
                        <c:v>1405.888916015625</c:v>
                      </c:pt>
                      <c:pt idx="84">
                        <c:v>1419.3333740234375</c:v>
                      </c:pt>
                      <c:pt idx="85">
                        <c:v>1432.77783203125</c:v>
                      </c:pt>
                      <c:pt idx="86">
                        <c:v>1446.22216796875</c:v>
                      </c:pt>
                      <c:pt idx="87">
                        <c:v>1459.6666259765625</c:v>
                      </c:pt>
                      <c:pt idx="88">
                        <c:v>1473.111083984375</c:v>
                      </c:pt>
                      <c:pt idx="89">
                        <c:v>1486.5555419921875</c:v>
                      </c:pt>
                      <c:pt idx="90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Graph!$C$13:$CO$13</c15:sqref>
                        </c15:formulaRef>
                      </c:ext>
                    </c:extLst>
                    <c:numCache>
                      <c:formatCode>0.00E+00</c:formatCode>
                      <c:ptCount val="91"/>
                      <c:pt idx="0">
                        <c:v>-182.83030700683594</c:v>
                      </c:pt>
                      <c:pt idx="1">
                        <c:v>-185.40769958496094</c:v>
                      </c:pt>
                      <c:pt idx="2">
                        <c:v>-178.76219177246094</c:v>
                      </c:pt>
                      <c:pt idx="3">
                        <c:v>-172.11666870117188</c:v>
                      </c:pt>
                      <c:pt idx="4">
                        <c:v>-166.632568359375</c:v>
                      </c:pt>
                      <c:pt idx="5">
                        <c:v>-161.25880432128906</c:v>
                      </c:pt>
                      <c:pt idx="6">
                        <c:v>-156.29252624511719</c:v>
                      </c:pt>
                      <c:pt idx="7">
                        <c:v>-151.86872863769531</c:v>
                      </c:pt>
                      <c:pt idx="8">
                        <c:v>-147.4449462890625</c:v>
                      </c:pt>
                      <c:pt idx="9">
                        <c:v>-143.697998046875</c:v>
                      </c:pt>
                      <c:pt idx="10">
                        <c:v>-139.99070739746094</c:v>
                      </c:pt>
                      <c:pt idx="11">
                        <c:v>-136.55026245117188</c:v>
                      </c:pt>
                      <c:pt idx="12">
                        <c:v>-133.422607421875</c:v>
                      </c:pt>
                      <c:pt idx="13">
                        <c:v>-130.29496765136719</c:v>
                      </c:pt>
                      <c:pt idx="14">
                        <c:v>-127.65448760986328</c:v>
                      </c:pt>
                      <c:pt idx="15">
                        <c:v>-125.02598571777344</c:v>
                      </c:pt>
                      <c:pt idx="16">
                        <c:v>-123.49345397949219</c:v>
                      </c:pt>
                      <c:pt idx="17">
                        <c:v>-123.09375</c:v>
                      </c:pt>
                      <c:pt idx="18">
                        <c:v>-122.724609375</c:v>
                      </c:pt>
                      <c:pt idx="19">
                        <c:v>-124.37899780273438</c:v>
                      </c:pt>
                      <c:pt idx="20">
                        <c:v>-126.03339385986328</c:v>
                      </c:pt>
                      <c:pt idx="21">
                        <c:v>-127.68564605712891</c:v>
                      </c:pt>
                      <c:pt idx="22">
                        <c:v>-129.33601379394531</c:v>
                      </c:pt>
                      <c:pt idx="23">
                        <c:v>-130.98452758789063</c:v>
                      </c:pt>
                      <c:pt idx="24">
                        <c:v>-132.59463500976563</c:v>
                      </c:pt>
                      <c:pt idx="25">
                        <c:v>-134.20474243164063</c:v>
                      </c:pt>
                      <c:pt idx="26">
                        <c:v>-135.80128479003906</c:v>
                      </c:pt>
                      <c:pt idx="27">
                        <c:v>-137.38725280761719</c:v>
                      </c:pt>
                      <c:pt idx="28">
                        <c:v>-138.97132873535156</c:v>
                      </c:pt>
                      <c:pt idx="29">
                        <c:v>-140.53314208984375</c:v>
                      </c:pt>
                      <c:pt idx="30">
                        <c:v>-142.09494018554688</c:v>
                      </c:pt>
                      <c:pt idx="31">
                        <c:v>-143.593505859375</c:v>
                      </c:pt>
                      <c:pt idx="32">
                        <c:v>-145.04873657226563</c:v>
                      </c:pt>
                      <c:pt idx="33">
                        <c:v>-146.50395202636719</c:v>
                      </c:pt>
                      <c:pt idx="34">
                        <c:v>-147.95916748046875</c:v>
                      </c:pt>
                      <c:pt idx="35">
                        <c:v>-149.41439819335938</c:v>
                      </c:pt>
                      <c:pt idx="36">
                        <c:v>-150.86961364746094</c:v>
                      </c:pt>
                      <c:pt idx="37">
                        <c:v>-152.32484436035156</c:v>
                      </c:pt>
                      <c:pt idx="38">
                        <c:v>-153.78007507324219</c:v>
                      </c:pt>
                      <c:pt idx="39">
                        <c:v>-155.23529052734375</c:v>
                      </c:pt>
                      <c:pt idx="40">
                        <c:v>-156.69050598144531</c:v>
                      </c:pt>
                      <c:pt idx="41">
                        <c:v>-158.02743530273438</c:v>
                      </c:pt>
                      <c:pt idx="42">
                        <c:v>-159.30441284179688</c:v>
                      </c:pt>
                      <c:pt idx="43">
                        <c:v>-160.58137512207031</c:v>
                      </c:pt>
                      <c:pt idx="44">
                        <c:v>-161.85835266113281</c:v>
                      </c:pt>
                      <c:pt idx="45">
                        <c:v>-163.13533020019531</c:v>
                      </c:pt>
                      <c:pt idx="46">
                        <c:v>-164.41229248046875</c:v>
                      </c:pt>
                      <c:pt idx="47">
                        <c:v>-165.68927001953125</c:v>
                      </c:pt>
                      <c:pt idx="48">
                        <c:v>-166.96623229980469</c:v>
                      </c:pt>
                      <c:pt idx="49">
                        <c:v>-168.24320983886719</c:v>
                      </c:pt>
                      <c:pt idx="50">
                        <c:v>-169.52018737792969</c:v>
                      </c:pt>
                      <c:pt idx="51">
                        <c:v>-170.65185546875</c:v>
                      </c:pt>
                      <c:pt idx="52">
                        <c:v>-171.7308349609375</c:v>
                      </c:pt>
                      <c:pt idx="53">
                        <c:v>-172.80982971191406</c:v>
                      </c:pt>
                      <c:pt idx="54">
                        <c:v>-173.88880920410156</c:v>
                      </c:pt>
                      <c:pt idx="55">
                        <c:v>-174.96780395507813</c:v>
                      </c:pt>
                      <c:pt idx="56">
                        <c:v>-176.04679870605469</c:v>
                      </c:pt>
                      <c:pt idx="57">
                        <c:v>-177.12577819824219</c:v>
                      </c:pt>
                      <c:pt idx="58">
                        <c:v>-178.20477294921875</c:v>
                      </c:pt>
                      <c:pt idx="59">
                        <c:v>-179.28375244140625</c:v>
                      </c:pt>
                      <c:pt idx="60">
                        <c:v>-180.36273193359375</c:v>
                      </c:pt>
                      <c:pt idx="61">
                        <c:v>-181.31471252441406</c:v>
                      </c:pt>
                      <c:pt idx="62">
                        <c:v>-182.24000549316406</c:v>
                      </c:pt>
                      <c:pt idx="63">
                        <c:v>-183.15788269042969</c:v>
                      </c:pt>
                      <c:pt idx="64">
                        <c:v>-184.05825805664063</c:v>
                      </c:pt>
                      <c:pt idx="65">
                        <c:v>-184.95863342285156</c:v>
                      </c:pt>
                      <c:pt idx="66">
                        <c:v>-185.78334045410156</c:v>
                      </c:pt>
                      <c:pt idx="67">
                        <c:v>-186.59394836425781</c:v>
                      </c:pt>
                      <c:pt idx="68">
                        <c:v>-187.39949035644531</c:v>
                      </c:pt>
                      <c:pt idx="69">
                        <c:v>-188.19393920898438</c:v>
                      </c:pt>
                      <c:pt idx="70">
                        <c:v>-188.98838806152344</c:v>
                      </c:pt>
                      <c:pt idx="71">
                        <c:v>-189.64823913574219</c:v>
                      </c:pt>
                      <c:pt idx="72">
                        <c:v>-190.28610229492188</c:v>
                      </c:pt>
                      <c:pt idx="73">
                        <c:v>-190.9239501953125</c:v>
                      </c:pt>
                      <c:pt idx="74">
                        <c:v>-191.56179809570313</c:v>
                      </c:pt>
                      <c:pt idx="75">
                        <c:v>-192.19966125488281</c:v>
                      </c:pt>
                      <c:pt idx="76">
                        <c:v>-192.83750915527344</c:v>
                      </c:pt>
                      <c:pt idx="77">
                        <c:v>-193.47535705566406</c:v>
                      </c:pt>
                      <c:pt idx="78">
                        <c:v>-194.11320495605469</c:v>
                      </c:pt>
                      <c:pt idx="79">
                        <c:v>-194.75106811523438</c:v>
                      </c:pt>
                      <c:pt idx="80">
                        <c:v>-195.388916015625</c:v>
                      </c:pt>
                      <c:pt idx="81">
                        <c:v>-195.793212890625</c:v>
                      </c:pt>
                      <c:pt idx="82">
                        <c:v>-196.18952941894531</c:v>
                      </c:pt>
                      <c:pt idx="83">
                        <c:v>-196.58583068847656</c:v>
                      </c:pt>
                      <c:pt idx="84">
                        <c:v>-196.98214721679688</c:v>
                      </c:pt>
                      <c:pt idx="85">
                        <c:v>-197.37844848632813</c:v>
                      </c:pt>
                      <c:pt idx="86">
                        <c:v>-197.77476501464844</c:v>
                      </c:pt>
                      <c:pt idx="87">
                        <c:v>-198.17106628417969</c:v>
                      </c:pt>
                      <c:pt idx="88">
                        <c:v>-198.5673828125</c:v>
                      </c:pt>
                      <c:pt idx="89">
                        <c:v>-198.96368408203125</c:v>
                      </c:pt>
                      <c:pt idx="90">
                        <c:v>-199.36000061035156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13D-41EB-BA5A-72051E8AD315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Graph!$B$14</c15:sqref>
                        </c15:formulaRef>
                      </c:ext>
                    </c:extLst>
                    <c:strCache>
                      <c:ptCount val="1"/>
                      <c:pt idx="0">
                        <c:v>(l)Ge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Graph!$C$3:$CO$3</c15:sqref>
                        </c15:formulaRef>
                      </c:ext>
                    </c:extLst>
                    <c:numCache>
                      <c:formatCode>0.0</c:formatCode>
                      <c:ptCount val="91"/>
                      <c:pt idx="0">
                        <c:v>290</c:v>
                      </c:pt>
                      <c:pt idx="1">
                        <c:v>303.4444580078125</c:v>
                      </c:pt>
                      <c:pt idx="2">
                        <c:v>316.88888549804688</c:v>
                      </c:pt>
                      <c:pt idx="3">
                        <c:v>330.33334350585938</c:v>
                      </c:pt>
                      <c:pt idx="4">
                        <c:v>343.77777099609375</c:v>
                      </c:pt>
                      <c:pt idx="5">
                        <c:v>357.22222900390625</c:v>
                      </c:pt>
                      <c:pt idx="6">
                        <c:v>370.66665649414063</c:v>
                      </c:pt>
                      <c:pt idx="7">
                        <c:v>384.11111450195313</c:v>
                      </c:pt>
                      <c:pt idx="8">
                        <c:v>397.5555419921875</c:v>
                      </c:pt>
                      <c:pt idx="9">
                        <c:v>411</c:v>
                      </c:pt>
                      <c:pt idx="10">
                        <c:v>424.4444580078125</c:v>
                      </c:pt>
                      <c:pt idx="11">
                        <c:v>437.88888549804688</c:v>
                      </c:pt>
                      <c:pt idx="12">
                        <c:v>451.33334350585938</c:v>
                      </c:pt>
                      <c:pt idx="13">
                        <c:v>464.77777099609375</c:v>
                      </c:pt>
                      <c:pt idx="14">
                        <c:v>478.22222900390625</c:v>
                      </c:pt>
                      <c:pt idx="15">
                        <c:v>491.66665649414063</c:v>
                      </c:pt>
                      <c:pt idx="16">
                        <c:v>505.11111450195313</c:v>
                      </c:pt>
                      <c:pt idx="17">
                        <c:v>518.5555419921875</c:v>
                      </c:pt>
                      <c:pt idx="18">
                        <c:v>532</c:v>
                      </c:pt>
                      <c:pt idx="19">
                        <c:v>545.4444580078125</c:v>
                      </c:pt>
                      <c:pt idx="20">
                        <c:v>558.888916015625</c:v>
                      </c:pt>
                      <c:pt idx="21">
                        <c:v>572.33331298828125</c:v>
                      </c:pt>
                      <c:pt idx="22">
                        <c:v>585.77777099609375</c:v>
                      </c:pt>
                      <c:pt idx="23">
                        <c:v>599.22222900390625</c:v>
                      </c:pt>
                      <c:pt idx="24">
                        <c:v>612.66668701171875</c:v>
                      </c:pt>
                      <c:pt idx="25">
                        <c:v>626.111083984375</c:v>
                      </c:pt>
                      <c:pt idx="26">
                        <c:v>639.5555419921875</c:v>
                      </c:pt>
                      <c:pt idx="27">
                        <c:v>653</c:v>
                      </c:pt>
                      <c:pt idx="28">
                        <c:v>666.4444580078125</c:v>
                      </c:pt>
                      <c:pt idx="29">
                        <c:v>679.888916015625</c:v>
                      </c:pt>
                      <c:pt idx="30">
                        <c:v>693.33331298828125</c:v>
                      </c:pt>
                      <c:pt idx="31">
                        <c:v>706.77777099609375</c:v>
                      </c:pt>
                      <c:pt idx="32">
                        <c:v>720.22222900390625</c:v>
                      </c:pt>
                      <c:pt idx="33">
                        <c:v>733.66668701171875</c:v>
                      </c:pt>
                      <c:pt idx="34">
                        <c:v>747.111083984375</c:v>
                      </c:pt>
                      <c:pt idx="35">
                        <c:v>760.5555419921875</c:v>
                      </c:pt>
                      <c:pt idx="36">
                        <c:v>774</c:v>
                      </c:pt>
                      <c:pt idx="37">
                        <c:v>787.4444580078125</c:v>
                      </c:pt>
                      <c:pt idx="38">
                        <c:v>800.888916015625</c:v>
                      </c:pt>
                      <c:pt idx="39">
                        <c:v>814.33331298828125</c:v>
                      </c:pt>
                      <c:pt idx="40">
                        <c:v>827.77777099609375</c:v>
                      </c:pt>
                      <c:pt idx="41">
                        <c:v>841.22222900390625</c:v>
                      </c:pt>
                      <c:pt idx="42">
                        <c:v>854.66668701171875</c:v>
                      </c:pt>
                      <c:pt idx="43">
                        <c:v>868.111083984375</c:v>
                      </c:pt>
                      <c:pt idx="44">
                        <c:v>881.5555419921875</c:v>
                      </c:pt>
                      <c:pt idx="45">
                        <c:v>895</c:v>
                      </c:pt>
                      <c:pt idx="46">
                        <c:v>908.4444580078125</c:v>
                      </c:pt>
                      <c:pt idx="47">
                        <c:v>921.888916015625</c:v>
                      </c:pt>
                      <c:pt idx="48">
                        <c:v>935.33331298828125</c:v>
                      </c:pt>
                      <c:pt idx="49">
                        <c:v>948.77777099609375</c:v>
                      </c:pt>
                      <c:pt idx="50">
                        <c:v>962.22222900390625</c:v>
                      </c:pt>
                      <c:pt idx="51">
                        <c:v>975.66668701171875</c:v>
                      </c:pt>
                      <c:pt idx="52">
                        <c:v>989.111083984375</c:v>
                      </c:pt>
                      <c:pt idx="53">
                        <c:v>1002.5555419921875</c:v>
                      </c:pt>
                      <c:pt idx="54">
                        <c:v>1016</c:v>
                      </c:pt>
                      <c:pt idx="55">
                        <c:v>1029.4444580078125</c:v>
                      </c:pt>
                      <c:pt idx="56">
                        <c:v>1042.888916015625</c:v>
                      </c:pt>
                      <c:pt idx="57">
                        <c:v>1056.3333740234375</c:v>
                      </c:pt>
                      <c:pt idx="58">
                        <c:v>1069.77783203125</c:v>
                      </c:pt>
                      <c:pt idx="59">
                        <c:v>1083.22216796875</c:v>
                      </c:pt>
                      <c:pt idx="60">
                        <c:v>1096.6666259765625</c:v>
                      </c:pt>
                      <c:pt idx="61">
                        <c:v>1110.111083984375</c:v>
                      </c:pt>
                      <c:pt idx="62">
                        <c:v>1123.5555419921875</c:v>
                      </c:pt>
                      <c:pt idx="63">
                        <c:v>1137</c:v>
                      </c:pt>
                      <c:pt idx="64">
                        <c:v>1150.4444580078125</c:v>
                      </c:pt>
                      <c:pt idx="65">
                        <c:v>1163.888916015625</c:v>
                      </c:pt>
                      <c:pt idx="66">
                        <c:v>1177.3333740234375</c:v>
                      </c:pt>
                      <c:pt idx="67">
                        <c:v>1190.77783203125</c:v>
                      </c:pt>
                      <c:pt idx="68">
                        <c:v>1204.22216796875</c:v>
                      </c:pt>
                      <c:pt idx="69">
                        <c:v>1217.6666259765625</c:v>
                      </c:pt>
                      <c:pt idx="70">
                        <c:v>1231.111083984375</c:v>
                      </c:pt>
                      <c:pt idx="71">
                        <c:v>1244.5555419921875</c:v>
                      </c:pt>
                      <c:pt idx="72">
                        <c:v>1258</c:v>
                      </c:pt>
                      <c:pt idx="73">
                        <c:v>1271.4444580078125</c:v>
                      </c:pt>
                      <c:pt idx="74">
                        <c:v>1284.888916015625</c:v>
                      </c:pt>
                      <c:pt idx="75">
                        <c:v>1298.3333740234375</c:v>
                      </c:pt>
                      <c:pt idx="76">
                        <c:v>1311.77783203125</c:v>
                      </c:pt>
                      <c:pt idx="77">
                        <c:v>1325.22216796875</c:v>
                      </c:pt>
                      <c:pt idx="78">
                        <c:v>1338.6666259765625</c:v>
                      </c:pt>
                      <c:pt idx="79">
                        <c:v>1352.111083984375</c:v>
                      </c:pt>
                      <c:pt idx="80">
                        <c:v>1365.5555419921875</c:v>
                      </c:pt>
                      <c:pt idx="81">
                        <c:v>1379</c:v>
                      </c:pt>
                      <c:pt idx="82">
                        <c:v>1392.4444580078125</c:v>
                      </c:pt>
                      <c:pt idx="83">
                        <c:v>1405.888916015625</c:v>
                      </c:pt>
                      <c:pt idx="84">
                        <c:v>1419.3333740234375</c:v>
                      </c:pt>
                      <c:pt idx="85">
                        <c:v>1432.77783203125</c:v>
                      </c:pt>
                      <c:pt idx="86">
                        <c:v>1446.22216796875</c:v>
                      </c:pt>
                      <c:pt idx="87">
                        <c:v>1459.6666259765625</c:v>
                      </c:pt>
                      <c:pt idx="88">
                        <c:v>1473.111083984375</c:v>
                      </c:pt>
                      <c:pt idx="89">
                        <c:v>1486.5555419921875</c:v>
                      </c:pt>
                      <c:pt idx="90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Graph!$C$14:$CO$14</c15:sqref>
                        </c15:formulaRef>
                      </c:ext>
                    </c:extLst>
                    <c:numCache>
                      <c:formatCode>0.00E+00</c:formatCode>
                      <c:ptCount val="91"/>
                      <c:pt idx="0">
                        <c:v>-15.560026168823242</c:v>
                      </c:pt>
                      <c:pt idx="1">
                        <c:v>-15.672418594360352</c:v>
                      </c:pt>
                      <c:pt idx="2">
                        <c:v>-14.832646369934082</c:v>
                      </c:pt>
                      <c:pt idx="3">
                        <c:v>-13.99287223815918</c:v>
                      </c:pt>
                      <c:pt idx="4">
                        <c:v>-13.045116424560547</c:v>
                      </c:pt>
                      <c:pt idx="5">
                        <c:v>-12.087098121643066</c:v>
                      </c:pt>
                      <c:pt idx="6">
                        <c:v>-11.161195755004883</c:v>
                      </c:pt>
                      <c:pt idx="7">
                        <c:v>-10.278047561645508</c:v>
                      </c:pt>
                      <c:pt idx="8">
                        <c:v>-9.3949012756347656</c:v>
                      </c:pt>
                      <c:pt idx="9">
                        <c:v>-8.6866645812988281</c:v>
                      </c:pt>
                      <c:pt idx="10">
                        <c:v>-7.988680362701416</c:v>
                      </c:pt>
                      <c:pt idx="11">
                        <c:v>-7.4157719612121582</c:v>
                      </c:pt>
                      <c:pt idx="12">
                        <c:v>-6.9894938468933105</c:v>
                      </c:pt>
                      <c:pt idx="13">
                        <c:v>-6.5632171630859375</c:v>
                      </c:pt>
                      <c:pt idx="14">
                        <c:v>-6.404883861541748</c:v>
                      </c:pt>
                      <c:pt idx="15">
                        <c:v>-6.2531309127807617</c:v>
                      </c:pt>
                      <c:pt idx="16">
                        <c:v>-6.3064355850219727</c:v>
                      </c:pt>
                      <c:pt idx="17">
                        <c:v>-6.571690559387207</c:v>
                      </c:pt>
                      <c:pt idx="18">
                        <c:v>-6.8330602645874023</c:v>
                      </c:pt>
                      <c:pt idx="19">
                        <c:v>-6.8370852470397949</c:v>
                      </c:pt>
                      <c:pt idx="20">
                        <c:v>-6.8411102294921875</c:v>
                      </c:pt>
                      <c:pt idx="21">
                        <c:v>-6.8560276031494141</c:v>
                      </c:pt>
                      <c:pt idx="22">
                        <c:v>-6.8805818557739258</c:v>
                      </c:pt>
                      <c:pt idx="23">
                        <c:v>-6.9054341316223145</c:v>
                      </c:pt>
                      <c:pt idx="24">
                        <c:v>-6.9364290237426758</c:v>
                      </c:pt>
                      <c:pt idx="25">
                        <c:v>-6.9674239158630371</c:v>
                      </c:pt>
                      <c:pt idx="26">
                        <c:v>-6.9993233680725098</c:v>
                      </c:pt>
                      <c:pt idx="27">
                        <c:v>-7.0319280624389648</c:v>
                      </c:pt>
                      <c:pt idx="28">
                        <c:v>-7.0645327568054199</c:v>
                      </c:pt>
                      <c:pt idx="29">
                        <c:v>-7.0971379280090332</c:v>
                      </c:pt>
                      <c:pt idx="30">
                        <c:v>-7.1297426223754883</c:v>
                      </c:pt>
                      <c:pt idx="31">
                        <c:v>-7.1621227264404297</c:v>
                      </c:pt>
                      <c:pt idx="32">
                        <c:v>-7.1943492889404297</c:v>
                      </c:pt>
                      <c:pt idx="33">
                        <c:v>-7.2265758514404297</c:v>
                      </c:pt>
                      <c:pt idx="34">
                        <c:v>-7.2588019371032715</c:v>
                      </c:pt>
                      <c:pt idx="35">
                        <c:v>-7.2910284996032715</c:v>
                      </c:pt>
                      <c:pt idx="36">
                        <c:v>-7.3232545852661133</c:v>
                      </c:pt>
                      <c:pt idx="37">
                        <c:v>-7.3554811477661133</c:v>
                      </c:pt>
                      <c:pt idx="38">
                        <c:v>-7.3877072334289551</c:v>
                      </c:pt>
                      <c:pt idx="39">
                        <c:v>-7.4199337959289551</c:v>
                      </c:pt>
                      <c:pt idx="40">
                        <c:v>-7.4521598815917969</c:v>
                      </c:pt>
                      <c:pt idx="41">
                        <c:v>-7.4831833839416504</c:v>
                      </c:pt>
                      <c:pt idx="42">
                        <c:v>-7.5135970115661621</c:v>
                      </c:pt>
                      <c:pt idx="43">
                        <c:v>-7.5440106391906738</c:v>
                      </c:pt>
                      <c:pt idx="44">
                        <c:v>-7.5744242668151855</c:v>
                      </c:pt>
                      <c:pt idx="45">
                        <c:v>-7.6048378944396973</c:v>
                      </c:pt>
                      <c:pt idx="46">
                        <c:v>-7.635251522064209</c:v>
                      </c:pt>
                      <c:pt idx="47">
                        <c:v>-7.6656656265258789</c:v>
                      </c:pt>
                      <c:pt idx="48">
                        <c:v>-7.6960787773132324</c:v>
                      </c:pt>
                      <c:pt idx="49">
                        <c:v>-7.7264928817749023</c:v>
                      </c:pt>
                      <c:pt idx="50">
                        <c:v>-7.7569065093994141</c:v>
                      </c:pt>
                      <c:pt idx="51">
                        <c:v>-7.7859630584716797</c:v>
                      </c:pt>
                      <c:pt idx="52">
                        <c:v>-7.8145270347595215</c:v>
                      </c:pt>
                      <c:pt idx="53">
                        <c:v>-7.8430919647216797</c:v>
                      </c:pt>
                      <c:pt idx="54">
                        <c:v>-7.8716564178466797</c:v>
                      </c:pt>
                      <c:pt idx="55">
                        <c:v>-7.9002208709716797</c:v>
                      </c:pt>
                      <c:pt idx="56">
                        <c:v>-7.9287853240966797</c:v>
                      </c:pt>
                      <c:pt idx="57">
                        <c:v>-7.9573497772216797</c:v>
                      </c:pt>
                      <c:pt idx="58">
                        <c:v>-7.9859142303466797</c:v>
                      </c:pt>
                      <c:pt idx="59">
                        <c:v>-8.0144786834716797</c:v>
                      </c:pt>
                      <c:pt idx="60">
                        <c:v>-8.0430431365966797</c:v>
                      </c:pt>
                      <c:pt idx="61">
                        <c:v>-8.0702228546142578</c:v>
                      </c:pt>
                      <c:pt idx="62">
                        <c:v>-8.097111701965332</c:v>
                      </c:pt>
                      <c:pt idx="63">
                        <c:v>-8.1240005493164063</c:v>
                      </c:pt>
                      <c:pt idx="64">
                        <c:v>-8.1508893966674805</c:v>
                      </c:pt>
                      <c:pt idx="65">
                        <c:v>-8.1777782440185547</c:v>
                      </c:pt>
                      <c:pt idx="66">
                        <c:v>-8.2040004730224609</c:v>
                      </c:pt>
                      <c:pt idx="67">
                        <c:v>-8.2300987243652344</c:v>
                      </c:pt>
                      <c:pt idx="68">
                        <c:v>-8.2563161849975586</c:v>
                      </c:pt>
                      <c:pt idx="69">
                        <c:v>-8.2827978134155273</c:v>
                      </c:pt>
                      <c:pt idx="70">
                        <c:v>-8.3092794418334961</c:v>
                      </c:pt>
                      <c:pt idx="71">
                        <c:v>-8.3345470428466797</c:v>
                      </c:pt>
                      <c:pt idx="72">
                        <c:v>-8.3596162796020508</c:v>
                      </c:pt>
                      <c:pt idx="73">
                        <c:v>-8.3846855163574219</c:v>
                      </c:pt>
                      <c:pt idx="74">
                        <c:v>-8.409754753112793</c:v>
                      </c:pt>
                      <c:pt idx="75">
                        <c:v>-8.4348239898681641</c:v>
                      </c:pt>
                      <c:pt idx="76">
                        <c:v>-8.4598941802978516</c:v>
                      </c:pt>
                      <c:pt idx="77">
                        <c:v>-8.4849634170532227</c:v>
                      </c:pt>
                      <c:pt idx="78">
                        <c:v>-8.5100326538085938</c:v>
                      </c:pt>
                      <c:pt idx="79">
                        <c:v>-8.5351018905639648</c:v>
                      </c:pt>
                      <c:pt idx="80">
                        <c:v>-8.5601711273193359</c:v>
                      </c:pt>
                      <c:pt idx="81">
                        <c:v>-8.5837011337280273</c:v>
                      </c:pt>
                      <c:pt idx="82">
                        <c:v>-8.6071786880493164</c:v>
                      </c:pt>
                      <c:pt idx="83">
                        <c:v>-8.6306562423706055</c:v>
                      </c:pt>
                      <c:pt idx="84">
                        <c:v>-8.6541347503662109</c:v>
                      </c:pt>
                      <c:pt idx="85">
                        <c:v>-8.6776123046875</c:v>
                      </c:pt>
                      <c:pt idx="86">
                        <c:v>-8.7010898590087891</c:v>
                      </c:pt>
                      <c:pt idx="87">
                        <c:v>-8.7245674133300781</c:v>
                      </c:pt>
                      <c:pt idx="88">
                        <c:v>-8.7480449676513672</c:v>
                      </c:pt>
                      <c:pt idx="89">
                        <c:v>-8.7715225219726563</c:v>
                      </c:pt>
                      <c:pt idx="90">
                        <c:v>-8.7950000762939453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13D-41EB-BA5A-72051E8AD315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Graph!$B$15</c15:sqref>
                        </c15:formulaRef>
                      </c:ext>
                    </c:extLst>
                    <c:strCache>
                      <c:ptCount val="1"/>
                      <c:pt idx="0">
                        <c:v>(l)Ga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Graph!$C$3:$CO$3</c15:sqref>
                        </c15:formulaRef>
                      </c:ext>
                    </c:extLst>
                    <c:numCache>
                      <c:formatCode>0.0</c:formatCode>
                      <c:ptCount val="91"/>
                      <c:pt idx="0">
                        <c:v>290</c:v>
                      </c:pt>
                      <c:pt idx="1">
                        <c:v>303.4444580078125</c:v>
                      </c:pt>
                      <c:pt idx="2">
                        <c:v>316.88888549804688</c:v>
                      </c:pt>
                      <c:pt idx="3">
                        <c:v>330.33334350585938</c:v>
                      </c:pt>
                      <c:pt idx="4">
                        <c:v>343.77777099609375</c:v>
                      </c:pt>
                      <c:pt idx="5">
                        <c:v>357.22222900390625</c:v>
                      </c:pt>
                      <c:pt idx="6">
                        <c:v>370.66665649414063</c:v>
                      </c:pt>
                      <c:pt idx="7">
                        <c:v>384.11111450195313</c:v>
                      </c:pt>
                      <c:pt idx="8">
                        <c:v>397.5555419921875</c:v>
                      </c:pt>
                      <c:pt idx="9">
                        <c:v>411</c:v>
                      </c:pt>
                      <c:pt idx="10">
                        <c:v>424.4444580078125</c:v>
                      </c:pt>
                      <c:pt idx="11">
                        <c:v>437.88888549804688</c:v>
                      </c:pt>
                      <c:pt idx="12">
                        <c:v>451.33334350585938</c:v>
                      </c:pt>
                      <c:pt idx="13">
                        <c:v>464.77777099609375</c:v>
                      </c:pt>
                      <c:pt idx="14">
                        <c:v>478.22222900390625</c:v>
                      </c:pt>
                      <c:pt idx="15">
                        <c:v>491.66665649414063</c:v>
                      </c:pt>
                      <c:pt idx="16">
                        <c:v>505.11111450195313</c:v>
                      </c:pt>
                      <c:pt idx="17">
                        <c:v>518.5555419921875</c:v>
                      </c:pt>
                      <c:pt idx="18">
                        <c:v>532</c:v>
                      </c:pt>
                      <c:pt idx="19">
                        <c:v>545.4444580078125</c:v>
                      </c:pt>
                      <c:pt idx="20">
                        <c:v>558.888916015625</c:v>
                      </c:pt>
                      <c:pt idx="21">
                        <c:v>572.33331298828125</c:v>
                      </c:pt>
                      <c:pt idx="22">
                        <c:v>585.77777099609375</c:v>
                      </c:pt>
                      <c:pt idx="23">
                        <c:v>599.22222900390625</c:v>
                      </c:pt>
                      <c:pt idx="24">
                        <c:v>612.66668701171875</c:v>
                      </c:pt>
                      <c:pt idx="25">
                        <c:v>626.111083984375</c:v>
                      </c:pt>
                      <c:pt idx="26">
                        <c:v>639.5555419921875</c:v>
                      </c:pt>
                      <c:pt idx="27">
                        <c:v>653</c:v>
                      </c:pt>
                      <c:pt idx="28">
                        <c:v>666.4444580078125</c:v>
                      </c:pt>
                      <c:pt idx="29">
                        <c:v>679.888916015625</c:v>
                      </c:pt>
                      <c:pt idx="30">
                        <c:v>693.33331298828125</c:v>
                      </c:pt>
                      <c:pt idx="31">
                        <c:v>706.77777099609375</c:v>
                      </c:pt>
                      <c:pt idx="32">
                        <c:v>720.22222900390625</c:v>
                      </c:pt>
                      <c:pt idx="33">
                        <c:v>733.66668701171875</c:v>
                      </c:pt>
                      <c:pt idx="34">
                        <c:v>747.111083984375</c:v>
                      </c:pt>
                      <c:pt idx="35">
                        <c:v>760.5555419921875</c:v>
                      </c:pt>
                      <c:pt idx="36">
                        <c:v>774</c:v>
                      </c:pt>
                      <c:pt idx="37">
                        <c:v>787.4444580078125</c:v>
                      </c:pt>
                      <c:pt idx="38">
                        <c:v>800.888916015625</c:v>
                      </c:pt>
                      <c:pt idx="39">
                        <c:v>814.33331298828125</c:v>
                      </c:pt>
                      <c:pt idx="40">
                        <c:v>827.77777099609375</c:v>
                      </c:pt>
                      <c:pt idx="41">
                        <c:v>841.22222900390625</c:v>
                      </c:pt>
                      <c:pt idx="42">
                        <c:v>854.66668701171875</c:v>
                      </c:pt>
                      <c:pt idx="43">
                        <c:v>868.111083984375</c:v>
                      </c:pt>
                      <c:pt idx="44">
                        <c:v>881.5555419921875</c:v>
                      </c:pt>
                      <c:pt idx="45">
                        <c:v>895</c:v>
                      </c:pt>
                      <c:pt idx="46">
                        <c:v>908.4444580078125</c:v>
                      </c:pt>
                      <c:pt idx="47">
                        <c:v>921.888916015625</c:v>
                      </c:pt>
                      <c:pt idx="48">
                        <c:v>935.33331298828125</c:v>
                      </c:pt>
                      <c:pt idx="49">
                        <c:v>948.77777099609375</c:v>
                      </c:pt>
                      <c:pt idx="50">
                        <c:v>962.22222900390625</c:v>
                      </c:pt>
                      <c:pt idx="51">
                        <c:v>975.66668701171875</c:v>
                      </c:pt>
                      <c:pt idx="52">
                        <c:v>989.111083984375</c:v>
                      </c:pt>
                      <c:pt idx="53">
                        <c:v>1002.5555419921875</c:v>
                      </c:pt>
                      <c:pt idx="54">
                        <c:v>1016</c:v>
                      </c:pt>
                      <c:pt idx="55">
                        <c:v>1029.4444580078125</c:v>
                      </c:pt>
                      <c:pt idx="56">
                        <c:v>1042.888916015625</c:v>
                      </c:pt>
                      <c:pt idx="57">
                        <c:v>1056.3333740234375</c:v>
                      </c:pt>
                      <c:pt idx="58">
                        <c:v>1069.77783203125</c:v>
                      </c:pt>
                      <c:pt idx="59">
                        <c:v>1083.22216796875</c:v>
                      </c:pt>
                      <c:pt idx="60">
                        <c:v>1096.6666259765625</c:v>
                      </c:pt>
                      <c:pt idx="61">
                        <c:v>1110.111083984375</c:v>
                      </c:pt>
                      <c:pt idx="62">
                        <c:v>1123.5555419921875</c:v>
                      </c:pt>
                      <c:pt idx="63">
                        <c:v>1137</c:v>
                      </c:pt>
                      <c:pt idx="64">
                        <c:v>1150.4444580078125</c:v>
                      </c:pt>
                      <c:pt idx="65">
                        <c:v>1163.888916015625</c:v>
                      </c:pt>
                      <c:pt idx="66">
                        <c:v>1177.3333740234375</c:v>
                      </c:pt>
                      <c:pt idx="67">
                        <c:v>1190.77783203125</c:v>
                      </c:pt>
                      <c:pt idx="68">
                        <c:v>1204.22216796875</c:v>
                      </c:pt>
                      <c:pt idx="69">
                        <c:v>1217.6666259765625</c:v>
                      </c:pt>
                      <c:pt idx="70">
                        <c:v>1231.111083984375</c:v>
                      </c:pt>
                      <c:pt idx="71">
                        <c:v>1244.5555419921875</c:v>
                      </c:pt>
                      <c:pt idx="72">
                        <c:v>1258</c:v>
                      </c:pt>
                      <c:pt idx="73">
                        <c:v>1271.4444580078125</c:v>
                      </c:pt>
                      <c:pt idx="74">
                        <c:v>1284.888916015625</c:v>
                      </c:pt>
                      <c:pt idx="75">
                        <c:v>1298.3333740234375</c:v>
                      </c:pt>
                      <c:pt idx="76">
                        <c:v>1311.77783203125</c:v>
                      </c:pt>
                      <c:pt idx="77">
                        <c:v>1325.22216796875</c:v>
                      </c:pt>
                      <c:pt idx="78">
                        <c:v>1338.6666259765625</c:v>
                      </c:pt>
                      <c:pt idx="79">
                        <c:v>1352.111083984375</c:v>
                      </c:pt>
                      <c:pt idx="80">
                        <c:v>1365.5555419921875</c:v>
                      </c:pt>
                      <c:pt idx="81">
                        <c:v>1379</c:v>
                      </c:pt>
                      <c:pt idx="82">
                        <c:v>1392.4444580078125</c:v>
                      </c:pt>
                      <c:pt idx="83">
                        <c:v>1405.888916015625</c:v>
                      </c:pt>
                      <c:pt idx="84">
                        <c:v>1419.3333740234375</c:v>
                      </c:pt>
                      <c:pt idx="85">
                        <c:v>1432.77783203125</c:v>
                      </c:pt>
                      <c:pt idx="86">
                        <c:v>1446.22216796875</c:v>
                      </c:pt>
                      <c:pt idx="87">
                        <c:v>1459.6666259765625</c:v>
                      </c:pt>
                      <c:pt idx="88">
                        <c:v>1473.111083984375</c:v>
                      </c:pt>
                      <c:pt idx="89">
                        <c:v>1486.5555419921875</c:v>
                      </c:pt>
                      <c:pt idx="90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Graph!$C$15:$CO$15</c15:sqref>
                        </c15:formulaRef>
                      </c:ext>
                    </c:extLst>
                    <c:numCache>
                      <c:formatCode>0.00E+00</c:formatCode>
                      <c:ptCount val="91"/>
                      <c:pt idx="0">
                        <c:v>-59.118373870849609</c:v>
                      </c:pt>
                      <c:pt idx="1">
                        <c:v>-59.692287445068359</c:v>
                      </c:pt>
                      <c:pt idx="2">
                        <c:v>-56.878242492675781</c:v>
                      </c:pt>
                      <c:pt idx="3">
                        <c:v>-54.064193725585938</c:v>
                      </c:pt>
                      <c:pt idx="4">
                        <c:v>-51.316658020019531</c:v>
                      </c:pt>
                      <c:pt idx="5">
                        <c:v>-48.575435638427734</c:v>
                      </c:pt>
                      <c:pt idx="6">
                        <c:v>-45.955078125</c:v>
                      </c:pt>
                      <c:pt idx="7">
                        <c:v>-43.495628356933594</c:v>
                      </c:pt>
                      <c:pt idx="8">
                        <c:v>-41.036186218261719</c:v>
                      </c:pt>
                      <c:pt idx="9">
                        <c:v>-38.926555633544922</c:v>
                      </c:pt>
                      <c:pt idx="10">
                        <c:v>-36.837432861328125</c:v>
                      </c:pt>
                      <c:pt idx="11">
                        <c:v>-34.909523010253906</c:v>
                      </c:pt>
                      <c:pt idx="12">
                        <c:v>-33.170597076416016</c:v>
                      </c:pt>
                      <c:pt idx="13">
                        <c:v>-31.431676864624023</c:v>
                      </c:pt>
                      <c:pt idx="14">
                        <c:v>-29.924552917480469</c:v>
                      </c:pt>
                      <c:pt idx="15">
                        <c:v>-28.423124313354492</c:v>
                      </c:pt>
                      <c:pt idx="16">
                        <c:v>-27.487277984619141</c:v>
                      </c:pt>
                      <c:pt idx="17">
                        <c:v>-27.136026382446289</c:v>
                      </c:pt>
                      <c:pt idx="18">
                        <c:v>-26.797904968261719</c:v>
                      </c:pt>
                      <c:pt idx="19">
                        <c:v>-27.329242706298828</c:v>
                      </c:pt>
                      <c:pt idx="20">
                        <c:v>-27.860580444335938</c:v>
                      </c:pt>
                      <c:pt idx="21">
                        <c:v>-28.387643814086914</c:v>
                      </c:pt>
                      <c:pt idx="22">
                        <c:v>-28.910932540893555</c:v>
                      </c:pt>
                      <c:pt idx="23">
                        <c:v>-29.433847427368164</c:v>
                      </c:pt>
                      <c:pt idx="24">
                        <c:v>-29.94908332824707</c:v>
                      </c:pt>
                      <c:pt idx="25">
                        <c:v>-30.464317321777344</c:v>
                      </c:pt>
                      <c:pt idx="26">
                        <c:v>-30.972766876220703</c:v>
                      </c:pt>
                      <c:pt idx="27">
                        <c:v>-31.475927352905273</c:v>
                      </c:pt>
                      <c:pt idx="28">
                        <c:v>-31.978151321411133</c:v>
                      </c:pt>
                      <c:pt idx="29">
                        <c:v>-32.469234466552734</c:v>
                      </c:pt>
                      <c:pt idx="30">
                        <c:v>-32.960319519042969</c:v>
                      </c:pt>
                      <c:pt idx="31">
                        <c:v>-33.429512023925781</c:v>
                      </c:pt>
                      <c:pt idx="32">
                        <c:v>-33.883701324462891</c:v>
                      </c:pt>
                      <c:pt idx="33">
                        <c:v>-34.337894439697266</c:v>
                      </c:pt>
                      <c:pt idx="34">
                        <c:v>-34.792083740234375</c:v>
                      </c:pt>
                      <c:pt idx="35">
                        <c:v>-35.246273040771484</c:v>
                      </c:pt>
                      <c:pt idx="36">
                        <c:v>-35.700462341308594</c:v>
                      </c:pt>
                      <c:pt idx="37">
                        <c:v>-36.154655456542969</c:v>
                      </c:pt>
                      <c:pt idx="38">
                        <c:v>-36.608844757080078</c:v>
                      </c:pt>
                      <c:pt idx="39">
                        <c:v>-37.063034057617188</c:v>
                      </c:pt>
                      <c:pt idx="40">
                        <c:v>-37.517223358154297</c:v>
                      </c:pt>
                      <c:pt idx="41">
                        <c:v>-37.921291351318359</c:v>
                      </c:pt>
                      <c:pt idx="42">
                        <c:v>-38.299953460693359</c:v>
                      </c:pt>
                      <c:pt idx="43">
                        <c:v>-38.678611755371094</c:v>
                      </c:pt>
                      <c:pt idx="44">
                        <c:v>-39.057270050048828</c:v>
                      </c:pt>
                      <c:pt idx="45">
                        <c:v>-39.435932159423828</c:v>
                      </c:pt>
                      <c:pt idx="46">
                        <c:v>-39.814594268798828</c:v>
                      </c:pt>
                      <c:pt idx="47">
                        <c:v>-40.193252563476563</c:v>
                      </c:pt>
                      <c:pt idx="48">
                        <c:v>-40.571910858154297</c:v>
                      </c:pt>
                      <c:pt idx="49">
                        <c:v>-40.950572967529297</c:v>
                      </c:pt>
                      <c:pt idx="50">
                        <c:v>-41.329235076904297</c:v>
                      </c:pt>
                      <c:pt idx="51">
                        <c:v>-41.644817352294922</c:v>
                      </c:pt>
                      <c:pt idx="52">
                        <c:v>-41.937522888183594</c:v>
                      </c:pt>
                      <c:pt idx="53">
                        <c:v>-42.230236053466797</c:v>
                      </c:pt>
                      <c:pt idx="54">
                        <c:v>-42.522945404052734</c:v>
                      </c:pt>
                      <c:pt idx="55">
                        <c:v>-42.815654754638672</c:v>
                      </c:pt>
                      <c:pt idx="56">
                        <c:v>-43.108364105224609</c:v>
                      </c:pt>
                      <c:pt idx="57">
                        <c:v>-43.401073455810547</c:v>
                      </c:pt>
                      <c:pt idx="58">
                        <c:v>-43.693782806396484</c:v>
                      </c:pt>
                      <c:pt idx="59">
                        <c:v>-43.986492156982422</c:v>
                      </c:pt>
                      <c:pt idx="60">
                        <c:v>-44.279201507568359</c:v>
                      </c:pt>
                      <c:pt idx="61">
                        <c:v>-44.516277313232422</c:v>
                      </c:pt>
                      <c:pt idx="62">
                        <c:v>-44.741668701171875</c:v>
                      </c:pt>
                      <c:pt idx="63">
                        <c:v>-44.963031768798828</c:v>
                      </c:pt>
                      <c:pt idx="64">
                        <c:v>-45.174880981445313</c:v>
                      </c:pt>
                      <c:pt idx="65">
                        <c:v>-45.386734008789063</c:v>
                      </c:pt>
                      <c:pt idx="66">
                        <c:v>-45.566665649414063</c:v>
                      </c:pt>
                      <c:pt idx="67">
                        <c:v>-45.740653991699219</c:v>
                      </c:pt>
                      <c:pt idx="68">
                        <c:v>-45.909900665283203</c:v>
                      </c:pt>
                      <c:pt idx="69">
                        <c:v>-46.06878662109375</c:v>
                      </c:pt>
                      <c:pt idx="70">
                        <c:v>-46.227676391601563</c:v>
                      </c:pt>
                      <c:pt idx="71">
                        <c:v>-46.324718475341797</c:v>
                      </c:pt>
                      <c:pt idx="72">
                        <c:v>-46.411655426025391</c:v>
                      </c:pt>
                      <c:pt idx="73">
                        <c:v>-46.498588562011719</c:v>
                      </c:pt>
                      <c:pt idx="74">
                        <c:v>-46.585521697998047</c:v>
                      </c:pt>
                      <c:pt idx="75">
                        <c:v>-46.672454833984375</c:v>
                      </c:pt>
                      <c:pt idx="76">
                        <c:v>-46.759391784667969</c:v>
                      </c:pt>
                      <c:pt idx="77">
                        <c:v>-46.846324920654297</c:v>
                      </c:pt>
                      <c:pt idx="78">
                        <c:v>-46.933258056640625</c:v>
                      </c:pt>
                      <c:pt idx="79">
                        <c:v>-47.020191192626953</c:v>
                      </c:pt>
                      <c:pt idx="80">
                        <c:v>-47.107128143310547</c:v>
                      </c:pt>
                      <c:pt idx="81">
                        <c:v>-47.08477783203125</c:v>
                      </c:pt>
                      <c:pt idx="82">
                        <c:v>-47.058689117431641</c:v>
                      </c:pt>
                      <c:pt idx="83">
                        <c:v>-47.032604217529297</c:v>
                      </c:pt>
                      <c:pt idx="84">
                        <c:v>-47.006515502929688</c:v>
                      </c:pt>
                      <c:pt idx="85">
                        <c:v>-46.980430603027344</c:v>
                      </c:pt>
                      <c:pt idx="86">
                        <c:v>-46.954345703125</c:v>
                      </c:pt>
                      <c:pt idx="87">
                        <c:v>-46.928256988525391</c:v>
                      </c:pt>
                      <c:pt idx="88">
                        <c:v>-46.902172088623047</c:v>
                      </c:pt>
                      <c:pt idx="89">
                        <c:v>-46.876083374023438</c:v>
                      </c:pt>
                      <c:pt idx="90">
                        <c:v>-46.849998474121094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13D-41EB-BA5A-72051E8AD315}"/>
                  </c:ext>
                </c:extLst>
              </c15:ser>
            </c15:filteredScatterSeries>
          </c:ext>
        </c:extLst>
      </c:scatterChart>
      <c:valAx>
        <c:axId val="785460288"/>
        <c:scaling>
          <c:orientation val="minMax"/>
          <c:max val="15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T, K</a:t>
                </a:r>
                <a:endParaRPr lang="ru-RU">
                  <a:effectLst/>
                </a:endParaRPr>
              </a:p>
            </c:rich>
          </c:tx>
          <c:layout>
            <c:manualLayout>
              <c:xMode val="edge"/>
              <c:yMode val="edge"/>
              <c:x val="0.45087542069523046"/>
              <c:y val="0.922291557305336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5463200"/>
        <c:crosses val="autoZero"/>
        <c:crossBetween val="midCat"/>
        <c:majorUnit val="100"/>
      </c:valAx>
      <c:valAx>
        <c:axId val="785463200"/>
        <c:scaling>
          <c:orientation val="minMax"/>
          <c:max val="-15"/>
          <c:min val="-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Энергия Гиббса, Дж/(моль*атом)</a:t>
                </a:r>
                <a:endParaRPr lang="ru-RU">
                  <a:effectLst/>
                </a:endParaRPr>
              </a:p>
            </c:rich>
          </c:tx>
          <c:layout>
            <c:manualLayout>
              <c:xMode val="edge"/>
              <c:yMode val="edge"/>
              <c:x val="6.9601372117794906E-3"/>
              <c:y val="0.100072609549033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5460288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/>
              <a:t>Газовая фаза</a:t>
            </a:r>
            <a:r>
              <a:rPr lang="en-US" sz="1800" baseline="0"/>
              <a:t> </a:t>
            </a:r>
            <a:endParaRPr lang="ru-RU" sz="1800"/>
          </a:p>
        </c:rich>
      </c:tx>
      <c:layout>
        <c:manualLayout>
          <c:xMode val="edge"/>
          <c:yMode val="edge"/>
          <c:x val="0.48506301612398534"/>
          <c:y val="2.920709988744990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235474982600566"/>
          <c:y val="9.3994478072448276E-2"/>
          <c:w val="0.82051080770781659"/>
          <c:h val="0.78539910293323945"/>
        </c:manualLayout>
      </c:layout>
      <c:scatterChart>
        <c:scatterStyle val="smoothMarker"/>
        <c:varyColors val="0"/>
        <c:ser>
          <c:idx val="8"/>
          <c:order val="2"/>
          <c:tx>
            <c:strRef>
              <c:f>ALL!$E$6</c:f>
              <c:strCache>
                <c:ptCount val="1"/>
                <c:pt idx="0">
                  <c:v>Ga2Se3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ALL!$F$3:$AA$3</c:f>
              <c:numCache>
                <c:formatCode>General</c:formatCode>
                <c:ptCount val="22"/>
                <c:pt idx="0">
                  <c:v>298.2</c:v>
                </c:pt>
                <c:pt idx="1">
                  <c:v>331.5</c:v>
                </c:pt>
                <c:pt idx="2">
                  <c:v>364.9</c:v>
                </c:pt>
                <c:pt idx="3">
                  <c:v>398.3</c:v>
                </c:pt>
                <c:pt idx="4">
                  <c:v>431.7</c:v>
                </c:pt>
                <c:pt idx="5">
                  <c:v>465.1</c:v>
                </c:pt>
                <c:pt idx="6">
                  <c:v>498.5</c:v>
                </c:pt>
                <c:pt idx="7">
                  <c:v>531.79999999999995</c:v>
                </c:pt>
                <c:pt idx="8">
                  <c:v>565.20000000000005</c:v>
                </c:pt>
                <c:pt idx="9">
                  <c:v>598.6</c:v>
                </c:pt>
                <c:pt idx="10">
                  <c:v>632</c:v>
                </c:pt>
                <c:pt idx="11">
                  <c:v>665.4</c:v>
                </c:pt>
                <c:pt idx="12">
                  <c:v>698.8</c:v>
                </c:pt>
                <c:pt idx="13">
                  <c:v>832.3</c:v>
                </c:pt>
                <c:pt idx="14">
                  <c:v>965.8</c:v>
                </c:pt>
                <c:pt idx="15">
                  <c:v>1099</c:v>
                </c:pt>
                <c:pt idx="16">
                  <c:v>1133</c:v>
                </c:pt>
                <c:pt idx="17">
                  <c:v>1166</c:v>
                </c:pt>
                <c:pt idx="18">
                  <c:v>1200</c:v>
                </c:pt>
                <c:pt idx="19">
                  <c:v>1233</c:v>
                </c:pt>
                <c:pt idx="20">
                  <c:v>1366</c:v>
                </c:pt>
                <c:pt idx="21">
                  <c:v>1500</c:v>
                </c:pt>
              </c:numCache>
            </c:numRef>
          </c:xVal>
          <c:yVal>
            <c:numRef>
              <c:f>ALL!$F$6:$AA$6</c:f>
              <c:numCache>
                <c:formatCode>0.00</c:formatCode>
                <c:ptCount val="22"/>
                <c:pt idx="0">
                  <c:v>6.1059000000000002E-2</c:v>
                </c:pt>
                <c:pt idx="1">
                  <c:v>5.6835999999999998E-2</c:v>
                </c:pt>
                <c:pt idx="2">
                  <c:v>5.3668E-2</c:v>
                </c:pt>
                <c:pt idx="3">
                  <c:v>5.2597999999999999E-2</c:v>
                </c:pt>
                <c:pt idx="4">
                  <c:v>5.1083000000000003E-2</c:v>
                </c:pt>
                <c:pt idx="5">
                  <c:v>4.7363000000000002E-2</c:v>
                </c:pt>
                <c:pt idx="6">
                  <c:v>3.9135999999999997E-2</c:v>
                </c:pt>
                <c:pt idx="7">
                  <c:v>2.6801E-4</c:v>
                </c:pt>
                <c:pt idx="8">
                  <c:v>2.7487E-8</c:v>
                </c:pt>
                <c:pt idx="9">
                  <c:v>5.4257999999999998E-12</c:v>
                </c:pt>
                <c:pt idx="10">
                  <c:v>1.9164999999999999E-15</c:v>
                </c:pt>
                <c:pt idx="11">
                  <c:v>1.1293999999999999E-18</c:v>
                </c:pt>
                <c:pt idx="12">
                  <c:v>1.0498000000000001E-21</c:v>
                </c:pt>
                <c:pt idx="13">
                  <c:v>3.3894E-32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3-0EAA-4093-8DEA-E2502666A289}"/>
            </c:ext>
          </c:extLst>
        </c:ser>
        <c:ser>
          <c:idx val="9"/>
          <c:order val="3"/>
          <c:tx>
            <c:strRef>
              <c:f>ALL!$E$7</c:f>
              <c:strCache>
                <c:ptCount val="1"/>
                <c:pt idx="0">
                  <c:v>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ALL!$F$3:$AA$3</c:f>
              <c:numCache>
                <c:formatCode>General</c:formatCode>
                <c:ptCount val="22"/>
                <c:pt idx="0">
                  <c:v>298.2</c:v>
                </c:pt>
                <c:pt idx="1">
                  <c:v>331.5</c:v>
                </c:pt>
                <c:pt idx="2">
                  <c:v>364.9</c:v>
                </c:pt>
                <c:pt idx="3">
                  <c:v>398.3</c:v>
                </c:pt>
                <c:pt idx="4">
                  <c:v>431.7</c:v>
                </c:pt>
                <c:pt idx="5">
                  <c:v>465.1</c:v>
                </c:pt>
                <c:pt idx="6">
                  <c:v>498.5</c:v>
                </c:pt>
                <c:pt idx="7">
                  <c:v>531.79999999999995</c:v>
                </c:pt>
                <c:pt idx="8">
                  <c:v>565.20000000000005</c:v>
                </c:pt>
                <c:pt idx="9">
                  <c:v>598.6</c:v>
                </c:pt>
                <c:pt idx="10">
                  <c:v>632</c:v>
                </c:pt>
                <c:pt idx="11">
                  <c:v>665.4</c:v>
                </c:pt>
                <c:pt idx="12">
                  <c:v>698.8</c:v>
                </c:pt>
                <c:pt idx="13">
                  <c:v>832.3</c:v>
                </c:pt>
                <c:pt idx="14">
                  <c:v>965.8</c:v>
                </c:pt>
                <c:pt idx="15">
                  <c:v>1099</c:v>
                </c:pt>
                <c:pt idx="16">
                  <c:v>1133</c:v>
                </c:pt>
                <c:pt idx="17">
                  <c:v>1166</c:v>
                </c:pt>
                <c:pt idx="18">
                  <c:v>1200</c:v>
                </c:pt>
                <c:pt idx="19">
                  <c:v>1233</c:v>
                </c:pt>
                <c:pt idx="20">
                  <c:v>1366</c:v>
                </c:pt>
                <c:pt idx="21">
                  <c:v>1500</c:v>
                </c:pt>
              </c:numCache>
            </c:numRef>
          </c:xVal>
          <c:yVal>
            <c:numRef>
              <c:f>ALL!$F$7:$AA$7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4.7876999999999999E-34</c:v>
                </c:pt>
                <c:pt idx="7">
                  <c:v>6.4196999999999995E-32</c:v>
                </c:pt>
                <c:pt idx="8">
                  <c:v>1.0090000000000001E-29</c:v>
                </c:pt>
                <c:pt idx="9">
                  <c:v>8.6744000000000001E-28</c:v>
                </c:pt>
                <c:pt idx="10">
                  <c:v>4.6054000000000001E-26</c:v>
                </c:pt>
                <c:pt idx="11">
                  <c:v>1.6372E-24</c:v>
                </c:pt>
                <c:pt idx="12">
                  <c:v>4.1365000000000001E-23</c:v>
                </c:pt>
                <c:pt idx="13">
                  <c:v>1.2665E-18</c:v>
                </c:pt>
                <c:pt idx="14">
                  <c:v>2.2310000000000002E-15</c:v>
                </c:pt>
                <c:pt idx="15">
                  <c:v>6.3804999999999999E-13</c:v>
                </c:pt>
                <c:pt idx="16">
                  <c:v>2.1290999999999999E-12</c:v>
                </c:pt>
                <c:pt idx="17">
                  <c:v>6.6288000000000002E-12</c:v>
                </c:pt>
                <c:pt idx="18">
                  <c:v>1.9369000000000001E-11</c:v>
                </c:pt>
                <c:pt idx="19">
                  <c:v>5.3384000000000003E-11</c:v>
                </c:pt>
                <c:pt idx="20">
                  <c:v>1.8718000000000001E-9</c:v>
                </c:pt>
                <c:pt idx="21">
                  <c:v>3.4675999999999999E-8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4-0EAA-4093-8DEA-E2502666A289}"/>
            </c:ext>
          </c:extLst>
        </c:ser>
        <c:ser>
          <c:idx val="10"/>
          <c:order val="4"/>
          <c:tx>
            <c:strRef>
              <c:f>ALL!$E$8</c:f>
              <c:strCache>
                <c:ptCount val="1"/>
                <c:pt idx="0">
                  <c:v>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ALL!$F$3:$AA$3</c:f>
              <c:numCache>
                <c:formatCode>General</c:formatCode>
                <c:ptCount val="22"/>
                <c:pt idx="0">
                  <c:v>298.2</c:v>
                </c:pt>
                <c:pt idx="1">
                  <c:v>331.5</c:v>
                </c:pt>
                <c:pt idx="2">
                  <c:v>364.9</c:v>
                </c:pt>
                <c:pt idx="3">
                  <c:v>398.3</c:v>
                </c:pt>
                <c:pt idx="4">
                  <c:v>431.7</c:v>
                </c:pt>
                <c:pt idx="5">
                  <c:v>465.1</c:v>
                </c:pt>
                <c:pt idx="6">
                  <c:v>498.5</c:v>
                </c:pt>
                <c:pt idx="7">
                  <c:v>531.79999999999995</c:v>
                </c:pt>
                <c:pt idx="8">
                  <c:v>565.20000000000005</c:v>
                </c:pt>
                <c:pt idx="9">
                  <c:v>598.6</c:v>
                </c:pt>
                <c:pt idx="10">
                  <c:v>632</c:v>
                </c:pt>
                <c:pt idx="11">
                  <c:v>665.4</c:v>
                </c:pt>
                <c:pt idx="12">
                  <c:v>698.8</c:v>
                </c:pt>
                <c:pt idx="13">
                  <c:v>832.3</c:v>
                </c:pt>
                <c:pt idx="14">
                  <c:v>965.8</c:v>
                </c:pt>
                <c:pt idx="15">
                  <c:v>1099</c:v>
                </c:pt>
                <c:pt idx="16">
                  <c:v>1133</c:v>
                </c:pt>
                <c:pt idx="17">
                  <c:v>1166</c:v>
                </c:pt>
                <c:pt idx="18">
                  <c:v>1200</c:v>
                </c:pt>
                <c:pt idx="19">
                  <c:v>1233</c:v>
                </c:pt>
                <c:pt idx="20">
                  <c:v>1366</c:v>
                </c:pt>
                <c:pt idx="21">
                  <c:v>1500</c:v>
                </c:pt>
              </c:numCache>
            </c:numRef>
          </c:xVal>
          <c:yVal>
            <c:numRef>
              <c:f>ALL!$F$8:$AA$8</c:f>
              <c:numCache>
                <c:formatCode>0.00</c:formatCode>
                <c:ptCount val="2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0EAA-4093-8DEA-E2502666A289}"/>
            </c:ext>
          </c:extLst>
        </c:ser>
        <c:ser>
          <c:idx val="19"/>
          <c:order val="19"/>
          <c:tx>
            <c:v>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F8B-4FF5-9E62-A50818EEB2F1}"/>
              </c:ext>
            </c:extLst>
          </c:dPt>
          <c:xVal>
            <c:numRef>
              <c:f>ALL!$E$34:$E$35</c:f>
              <c:numCache>
                <c:formatCode>General</c:formatCode>
                <c:ptCount val="2"/>
                <c:pt idx="0">
                  <c:v>460</c:v>
                </c:pt>
                <c:pt idx="1">
                  <c:v>460</c:v>
                </c:pt>
              </c:numCache>
            </c:numRef>
          </c:xVal>
          <c:yVal>
            <c:numRef>
              <c:f>ALL!$F$34:$F$35</c:f>
              <c:numCache>
                <c:formatCode>General</c:formatCode>
                <c:ptCount val="2"/>
                <c:pt idx="0">
                  <c:v>-60.79</c:v>
                </c:pt>
                <c:pt idx="1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EE0-4A3E-AC7E-56FAA3E8C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630392"/>
        <c:axId val="391631960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ALL!$E$4</c15:sqref>
                        </c15:formulaRef>
                      </c:ext>
                    </c:extLst>
                    <c:strCache>
                      <c:ptCount val="1"/>
                      <c:pt idx="0">
                        <c:v>*GeSe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ALL!$F$4:$AA$4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3.4126E-9</c:v>
                      </c:pt>
                      <c:pt idx="1">
                        <c:v>6.8971000000000001E-9</c:v>
                      </c:pt>
                      <c:pt idx="2">
                        <c:v>1.2251999999999999E-8</c:v>
                      </c:pt>
                      <c:pt idx="3">
                        <c:v>9.8437000000000007E-9</c:v>
                      </c:pt>
                      <c:pt idx="4">
                        <c:v>7.0928999999999998E-9</c:v>
                      </c:pt>
                      <c:pt idx="5">
                        <c:v>1.4511000000000001E-11</c:v>
                      </c:pt>
                      <c:pt idx="6">
                        <c:v>7.7667000000000001E-23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1-0EAA-4093-8DEA-E2502666A289}"/>
                  </c:ext>
                </c:extLst>
              </c15:ser>
            </c15:filteredScatterSeries>
            <c15:filteredScatter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ALL!$E$5</c15:sqref>
                        </c15:formulaRef>
                      </c:ext>
                    </c:extLst>
                    <c:strCache>
                      <c:ptCount val="1"/>
                      <c:pt idx="0">
                        <c:v>*Se[m]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ALL!$F$5:$AA$5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7.6016999999999998E-31</c:v>
                      </c:pt>
                      <c:pt idx="1">
                        <c:v>2.9062E-21</c:v>
                      </c:pt>
                      <c:pt idx="2">
                        <c:v>1.2167E-17</c:v>
                      </c:pt>
                      <c:pt idx="3">
                        <c:v>3.46E-16</c:v>
                      </c:pt>
                      <c:pt idx="4">
                        <c:v>7.1997000000000001E-13</c:v>
                      </c:pt>
                      <c:pt idx="5">
                        <c:v>1.5125000000000001E-9</c:v>
                      </c:pt>
                      <c:pt idx="6">
                        <c:v>7.1831999999999998E-9</c:v>
                      </c:pt>
                      <c:pt idx="7">
                        <c:v>2.7564000000000001E-8</c:v>
                      </c:pt>
                      <c:pt idx="8">
                        <c:v>2.1766000000000001E-8</c:v>
                      </c:pt>
                      <c:pt idx="9">
                        <c:v>2.3666000000000002E-8</c:v>
                      </c:pt>
                      <c:pt idx="10">
                        <c:v>2.4103000000000001E-8</c:v>
                      </c:pt>
                      <c:pt idx="11">
                        <c:v>2.3997E-8</c:v>
                      </c:pt>
                      <c:pt idx="12">
                        <c:v>2.3738999999999998E-8</c:v>
                      </c:pt>
                      <c:pt idx="13">
                        <c:v>2.1979000000000001E-8</c:v>
                      </c:pt>
                      <c:pt idx="14">
                        <c:v>2.1196E-8</c:v>
                      </c:pt>
                      <c:pt idx="15">
                        <c:v>2.1174999999999999E-8</c:v>
                      </c:pt>
                      <c:pt idx="16">
                        <c:v>2.1165999999999999E-8</c:v>
                      </c:pt>
                      <c:pt idx="17">
                        <c:v>2.1155E-8</c:v>
                      </c:pt>
                      <c:pt idx="18">
                        <c:v>2.1212999999999999E-8</c:v>
                      </c:pt>
                      <c:pt idx="19">
                        <c:v>2.1276999999999999E-8</c:v>
                      </c:pt>
                      <c:pt idx="20">
                        <c:v>2.1562000000000001E-8</c:v>
                      </c:pt>
                      <c:pt idx="21">
                        <c:v>2.1891000000000001E-8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EAA-4093-8DEA-E2502666A289}"/>
                  </c:ext>
                </c:extLst>
              </c15:ser>
            </c15:filteredScatterSeries>
            <c15:filteredScatterSeries>
              <c15:ser>
                <c:idx val="1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ALL!$E$9</c15:sqref>
                        </c15:formulaRef>
                      </c:ext>
                    </c:extLst>
                    <c:strCache>
                      <c:ptCount val="1"/>
                      <c:pt idx="0">
                        <c:v>(l)GeSe2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ALL!$F$9:$AA$9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5.2450999999999998E-2</c:v>
                      </c:pt>
                      <c:pt idx="1">
                        <c:v>2.8126000000000002E-2</c:v>
                      </c:pt>
                      <c:pt idx="2">
                        <c:v>7.5303999999999996E-3</c:v>
                      </c:pt>
                      <c:pt idx="3">
                        <c:v>1.6239E-3</c:v>
                      </c:pt>
                      <c:pt idx="4">
                        <c:v>3.8434999999999999E-4</c:v>
                      </c:pt>
                      <c:pt idx="5">
                        <c:v>9.1833E-5</c:v>
                      </c:pt>
                      <c:pt idx="6">
                        <c:v>1.6246999999999999E-5</c:v>
                      </c:pt>
                      <c:pt idx="7">
                        <c:v>2.6618999999999999E-6</c:v>
                      </c:pt>
                      <c:pt idx="8">
                        <c:v>2.8435999999999999E-7</c:v>
                      </c:pt>
                      <c:pt idx="9">
                        <c:v>3.3676999999999998E-8</c:v>
                      </c:pt>
                      <c:pt idx="10">
                        <c:v>4.5736E-9</c:v>
                      </c:pt>
                      <c:pt idx="11">
                        <c:v>7.0760000000000002E-10</c:v>
                      </c:pt>
                      <c:pt idx="12">
                        <c:v>1.2301E-10</c:v>
                      </c:pt>
                      <c:pt idx="13">
                        <c:v>2.8091000000000001E-13</c:v>
                      </c:pt>
                      <c:pt idx="14">
                        <c:v>1.8204000000000002E-15</c:v>
                      </c:pt>
                      <c:pt idx="15">
                        <c:v>2.3338E-17</c:v>
                      </c:pt>
                      <c:pt idx="16">
                        <c:v>8.4999999999999995E-18</c:v>
                      </c:pt>
                      <c:pt idx="17">
                        <c:v>3.1781000000000001E-18</c:v>
                      </c:pt>
                      <c:pt idx="18">
                        <c:v>1.2172E-18</c:v>
                      </c:pt>
                      <c:pt idx="19">
                        <c:v>4.7653000000000002E-19</c:v>
                      </c:pt>
                      <c:pt idx="20">
                        <c:v>1.3479000000000001E-20</c:v>
                      </c:pt>
                      <c:pt idx="21">
                        <c:v>4.8049000000000002E-22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AA-4093-8DEA-E2502666A289}"/>
                  </c:ext>
                </c:extLst>
              </c15:ser>
            </c15:filteredScatterSeries>
            <c15:filteredScatterSeries>
              <c15:ser>
                <c:idx val="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ALL!$E$10</c15:sqref>
                        </c15:formulaRef>
                      </c:ext>
                    </c:extLst>
                    <c:strCache>
                      <c:ptCount val="1"/>
                      <c:pt idx="0">
                        <c:v>(l)GeSe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ALL!$F$10:$AA$10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6.7547999999999997E-2</c:v>
                      </c:pt>
                      <c:pt idx="1">
                        <c:v>9.1858999999999996E-2</c:v>
                      </c:pt>
                      <c:pt idx="2">
                        <c:v>0.11228</c:v>
                      </c:pt>
                      <c:pt idx="3">
                        <c:v>0.11651</c:v>
                      </c:pt>
                      <c:pt idx="4">
                        <c:v>0.10771</c:v>
                      </c:pt>
                      <c:pt idx="5">
                        <c:v>7.7765000000000001E-2</c:v>
                      </c:pt>
                      <c:pt idx="6">
                        <c:v>3.7217E-2</c:v>
                      </c:pt>
                      <c:pt idx="7">
                        <c:v>1.4212000000000001E-2</c:v>
                      </c:pt>
                      <c:pt idx="8">
                        <c:v>4.1484E-3</c:v>
                      </c:pt>
                      <c:pt idx="9">
                        <c:v>1.2566999999999999E-3</c:v>
                      </c:pt>
                      <c:pt idx="10">
                        <c:v>4.1047000000000002E-4</c:v>
                      </c:pt>
                      <c:pt idx="11">
                        <c:v>1.4464999999999999E-4</c:v>
                      </c:pt>
                      <c:pt idx="12">
                        <c:v>5.4611999999999998E-5</c:v>
                      </c:pt>
                      <c:pt idx="13">
                        <c:v>1.9085999999999998E-6</c:v>
                      </c:pt>
                      <c:pt idx="14">
                        <c:v>1.2335E-7</c:v>
                      </c:pt>
                      <c:pt idx="15">
                        <c:v>1.1891E-8</c:v>
                      </c:pt>
                      <c:pt idx="16">
                        <c:v>6.9399E-9</c:v>
                      </c:pt>
                      <c:pt idx="17">
                        <c:v>4.1128000000000001E-9</c:v>
                      </c:pt>
                      <c:pt idx="18">
                        <c:v>2.4718000000000001E-9</c:v>
                      </c:pt>
                      <c:pt idx="19">
                        <c:v>1.5047E-9</c:v>
                      </c:pt>
                      <c:pt idx="20">
                        <c:v>2.3035999999999999E-10</c:v>
                      </c:pt>
                      <c:pt idx="21">
                        <c:v>4.0387000000000002E-11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EAA-4093-8DEA-E2502666A289}"/>
                  </c:ext>
                </c:extLst>
              </c15:ser>
            </c15:filteredScatterSeries>
            <c15:filteredScatter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ALL!$E$11</c15:sqref>
                        </c15:formulaRef>
                      </c:ext>
                    </c:extLst>
                    <c:strCache>
                      <c:ptCount val="1"/>
                      <c:pt idx="0">
                        <c:v>(l)Ga2Se3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ALL!$F$11:$AA$11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3.8941000000000003E-2</c:v>
                      </c:pt>
                      <c:pt idx="1">
                        <c:v>4.3164000000000001E-2</c:v>
                      </c:pt>
                      <c:pt idx="2">
                        <c:v>4.6331999999999998E-2</c:v>
                      </c:pt>
                      <c:pt idx="3">
                        <c:v>4.7402E-2</c:v>
                      </c:pt>
                      <c:pt idx="4">
                        <c:v>4.8917000000000002E-2</c:v>
                      </c:pt>
                      <c:pt idx="5">
                        <c:v>5.2613E-2</c:v>
                      </c:pt>
                      <c:pt idx="6">
                        <c:v>5.6087999999999999E-2</c:v>
                      </c:pt>
                      <c:pt idx="7">
                        <c:v>1.0441999999999999E-3</c:v>
                      </c:pt>
                      <c:pt idx="8">
                        <c:v>1.0938E-7</c:v>
                      </c:pt>
                      <c:pt idx="9">
                        <c:v>2.1668999999999999E-11</c:v>
                      </c:pt>
                      <c:pt idx="10">
                        <c:v>7.6620999999999996E-15</c:v>
                      </c:pt>
                      <c:pt idx="11">
                        <c:v>4.5167E-18</c:v>
                      </c:pt>
                      <c:pt idx="12">
                        <c:v>4.1988000000000002E-21</c:v>
                      </c:pt>
                      <c:pt idx="13">
                        <c:v>1.3557999999999999E-31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AA-4093-8DEA-E2502666A289}"/>
                  </c:ext>
                </c:extLst>
              </c15:ser>
            </c15:filteredScatterSeries>
            <c15:filteredScatterSeries>
              <c15:ser>
                <c:idx val="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ALL!$E$12</c15:sqref>
                        </c15:formulaRef>
                      </c:ext>
                    </c:extLst>
                    <c:strCache>
                      <c:ptCount val="1"/>
                      <c:pt idx="0">
                        <c:v>(l)Ge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ALL!$F$12:$AA$12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7.8764000000000003E-7</c:v>
                      </c:pt>
                      <c:pt idx="1">
                        <c:v>7.4715999999999998E-6</c:v>
                      </c:pt>
                      <c:pt idx="2">
                        <c:v>9.4738E-5</c:v>
                      </c:pt>
                      <c:pt idx="3">
                        <c:v>9.3227000000000002E-4</c:v>
                      </c:pt>
                      <c:pt idx="4">
                        <c:v>5.9503999999999998E-3</c:v>
                      </c:pt>
                      <c:pt idx="5">
                        <c:v>2.1070999999999999E-2</c:v>
                      </c:pt>
                      <c:pt idx="6">
                        <c:v>4.1383000000000003E-2</c:v>
                      </c:pt>
                      <c:pt idx="7">
                        <c:v>5.2893000000000003E-2</c:v>
                      </c:pt>
                      <c:pt idx="8">
                        <c:v>5.7925999999999998E-2</c:v>
                      </c:pt>
                      <c:pt idx="9">
                        <c:v>5.9372000000000001E-2</c:v>
                      </c:pt>
                      <c:pt idx="10">
                        <c:v>5.9795000000000001E-2</c:v>
                      </c:pt>
                      <c:pt idx="11">
                        <c:v>5.9928000000000002E-2</c:v>
                      </c:pt>
                      <c:pt idx="12">
                        <c:v>5.9972999999999999E-2</c:v>
                      </c:pt>
                      <c:pt idx="13">
                        <c:v>5.9998999999999997E-2</c:v>
                      </c:pt>
                      <c:pt idx="14">
                        <c:v>0.06</c:v>
                      </c:pt>
                      <c:pt idx="15">
                        <c:v>0.06</c:v>
                      </c:pt>
                      <c:pt idx="16">
                        <c:v>0.06</c:v>
                      </c:pt>
                      <c:pt idx="17">
                        <c:v>0.06</c:v>
                      </c:pt>
                      <c:pt idx="18">
                        <c:v>0.06</c:v>
                      </c:pt>
                      <c:pt idx="19">
                        <c:v>0.06</c:v>
                      </c:pt>
                      <c:pt idx="20">
                        <c:v>0.06</c:v>
                      </c:pt>
                      <c:pt idx="21">
                        <c:v>0.06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AA-4093-8DEA-E2502666A289}"/>
                  </c:ext>
                </c:extLst>
              </c15:ser>
            </c15:filteredScatterSeries>
            <c15:filteredScatterSeries>
              <c15:ser>
                <c:idx val="3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ALL!$E$13</c15:sqref>
                        </c15:formulaRef>
                      </c:ext>
                    </c:extLst>
                    <c:strCache>
                      <c:ptCount val="1"/>
                      <c:pt idx="0">
                        <c:v>(l)Ga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ALL!$F$13:$AA$13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6.9119E-21</c:v>
                      </c:pt>
                      <c:pt idx="1">
                        <c:v>3.1046E-17</c:v>
                      </c:pt>
                      <c:pt idx="2">
                        <c:v>1.1613000000000001E-13</c:v>
                      </c:pt>
                      <c:pt idx="3">
                        <c:v>2.0468999999999999E-10</c:v>
                      </c:pt>
                      <c:pt idx="4">
                        <c:v>1.4782000000000001E-7</c:v>
                      </c:pt>
                      <c:pt idx="5">
                        <c:v>4.8347000000000003E-5</c:v>
                      </c:pt>
                      <c:pt idx="6">
                        <c:v>9.5520999999999991E-3</c:v>
                      </c:pt>
                      <c:pt idx="7">
                        <c:v>0.19738</c:v>
                      </c:pt>
                      <c:pt idx="8">
                        <c:v>0.2</c:v>
                      </c:pt>
                      <c:pt idx="9">
                        <c:v>0.2</c:v>
                      </c:pt>
                      <c:pt idx="10">
                        <c:v>0.2</c:v>
                      </c:pt>
                      <c:pt idx="11">
                        <c:v>0.2</c:v>
                      </c:pt>
                      <c:pt idx="12">
                        <c:v>0.2</c:v>
                      </c:pt>
                      <c:pt idx="13">
                        <c:v>0.2</c:v>
                      </c:pt>
                      <c:pt idx="14">
                        <c:v>0.2</c:v>
                      </c:pt>
                      <c:pt idx="15">
                        <c:v>0.2</c:v>
                      </c:pt>
                      <c:pt idx="16">
                        <c:v>0.2</c:v>
                      </c:pt>
                      <c:pt idx="17">
                        <c:v>0.2</c:v>
                      </c:pt>
                      <c:pt idx="18">
                        <c:v>0.2</c:v>
                      </c:pt>
                      <c:pt idx="19">
                        <c:v>0.2</c:v>
                      </c:pt>
                      <c:pt idx="20">
                        <c:v>0.2</c:v>
                      </c:pt>
                      <c:pt idx="21">
                        <c:v>0.2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EAA-4093-8DEA-E2502666A289}"/>
                  </c:ext>
                </c:extLst>
              </c15:ser>
            </c15:filteredScatterSeries>
            <c15:filteredScatterSeries>
              <c15:ser>
                <c:idx val="4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ALL!$E$14</c15:sqref>
                        </c15:formulaRef>
                      </c:ext>
                    </c:extLst>
                    <c:strCache>
                      <c:ptCount val="1"/>
                      <c:pt idx="0">
                        <c:v>(l)Se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ALL!$F$14:$AA$14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6.5137E-9</c:v>
                      </c:pt>
                      <c:pt idx="1">
                        <c:v>1.8022999999999999E-8</c:v>
                      </c:pt>
                      <c:pt idx="2">
                        <c:v>1.9216000000000001E-8</c:v>
                      </c:pt>
                      <c:pt idx="3">
                        <c:v>1.4127999999999999E-8</c:v>
                      </c:pt>
                      <c:pt idx="4">
                        <c:v>1.0792E-8</c:v>
                      </c:pt>
                      <c:pt idx="5">
                        <c:v>9.9617999999999992E-9</c:v>
                      </c:pt>
                      <c:pt idx="6">
                        <c:v>1.0096E-8</c:v>
                      </c:pt>
                      <c:pt idx="7">
                        <c:v>2.1419000000000001E-8</c:v>
                      </c:pt>
                      <c:pt idx="8">
                        <c:v>1.5926E-8</c:v>
                      </c:pt>
                      <c:pt idx="9">
                        <c:v>1.1574E-8</c:v>
                      </c:pt>
                      <c:pt idx="10">
                        <c:v>8.3898000000000001E-9</c:v>
                      </c:pt>
                      <c:pt idx="11">
                        <c:v>6.0866000000000001E-9</c:v>
                      </c:pt>
                      <c:pt idx="12">
                        <c:v>4.4243000000000001E-9</c:v>
                      </c:pt>
                      <c:pt idx="13">
                        <c:v>1.2651999999999999E-9</c:v>
                      </c:pt>
                      <c:pt idx="14">
                        <c:v>3.7555000000000001E-10</c:v>
                      </c:pt>
                      <c:pt idx="15">
                        <c:v>1.1495E-10</c:v>
                      </c:pt>
                      <c:pt idx="16">
                        <c:v>8.5818999999999999E-11</c:v>
                      </c:pt>
                      <c:pt idx="17">
                        <c:v>6.4141000000000006E-11</c:v>
                      </c:pt>
                      <c:pt idx="18">
                        <c:v>4.7985000000000003E-11</c:v>
                      </c:pt>
                      <c:pt idx="19">
                        <c:v>3.5928000000000001E-11</c:v>
                      </c:pt>
                      <c:pt idx="20">
                        <c:v>1.135E-11</c:v>
                      </c:pt>
                      <c:pt idx="21">
                        <c:v>3.5938999999999999E-12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EAA-4093-8DEA-E2502666A289}"/>
                  </c:ext>
                </c:extLst>
              </c15:ser>
            </c15:filteredScatterSeries>
            <c15:filteredScatterSeries>
              <c15:ser>
                <c:idx val="5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ALL!$E$15</c15:sqref>
                        </c15:formulaRef>
                      </c:ext>
                    </c:extLst>
                    <c:strCache>
                      <c:ptCount val="1"/>
                      <c:pt idx="0">
                        <c:v>(l)Se[a]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ALL!$F$15:$AA$15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1.8050999999999999E-9</c:v>
                      </c:pt>
                      <c:pt idx="1">
                        <c:v>6.1321000000000004E-9</c:v>
                      </c:pt>
                      <c:pt idx="2">
                        <c:v>7.7454999999999998E-9</c:v>
                      </c:pt>
                      <c:pt idx="3">
                        <c:v>6.5640999999999997E-9</c:v>
                      </c:pt>
                      <c:pt idx="4">
                        <c:v>5.6573000000000003E-9</c:v>
                      </c:pt>
                      <c:pt idx="5">
                        <c:v>5.7921000000000003E-9</c:v>
                      </c:pt>
                      <c:pt idx="6">
                        <c:v>6.3408999999999999E-9</c:v>
                      </c:pt>
                      <c:pt idx="7">
                        <c:v>1.3219000000000001E-8</c:v>
                      </c:pt>
                      <c:pt idx="8">
                        <c:v>9.6430000000000007E-9</c:v>
                      </c:pt>
                      <c:pt idx="9">
                        <c:v>6.8697E-9</c:v>
                      </c:pt>
                      <c:pt idx="10">
                        <c:v>4.8790000000000002E-9</c:v>
                      </c:pt>
                      <c:pt idx="11">
                        <c:v>3.4675999999999999E-9</c:v>
                      </c:pt>
                      <c:pt idx="12">
                        <c:v>2.4694000000000002E-9</c:v>
                      </c:pt>
                      <c:pt idx="13">
                        <c:v>6.5206000000000002E-10</c:v>
                      </c:pt>
                      <c:pt idx="14">
                        <c:v>1.7954999999999999E-10</c:v>
                      </c:pt>
                      <c:pt idx="15">
                        <c:v>5.1136000000000002E-11</c:v>
                      </c:pt>
                      <c:pt idx="16">
                        <c:v>3.7508999999999999E-11</c:v>
                      </c:pt>
                      <c:pt idx="17">
                        <c:v>2.7548999999999999E-11</c:v>
                      </c:pt>
                      <c:pt idx="18">
                        <c:v>2.0257999999999999E-11</c:v>
                      </c:pt>
                      <c:pt idx="19">
                        <c:v>1.4910999999999999E-11</c:v>
                      </c:pt>
                      <c:pt idx="20">
                        <c:v>4.4090000000000003E-12</c:v>
                      </c:pt>
                      <c:pt idx="21">
                        <c:v>1.311E-12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EAA-4093-8DEA-E2502666A28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ALL!$E$16</c15:sqref>
                        </c15:formulaRef>
                      </c:ext>
                    </c:extLst>
                    <c:strCache>
                      <c:ptCount val="1"/>
                      <c:pt idx="0">
                        <c:v>(l)Se[m]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ALL!$F$16:$AA$16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7.5507999999999999E-3</c:v>
                      </c:pt>
                      <c:pt idx="1">
                        <c:v>3.1889000000000001E-2</c:v>
                      </c:pt>
                      <c:pt idx="2">
                        <c:v>5.2658999999999997E-2</c:v>
                      </c:pt>
                      <c:pt idx="3">
                        <c:v>6.0241000000000003E-2</c:v>
                      </c:pt>
                      <c:pt idx="4">
                        <c:v>7.1516999999999997E-2</c:v>
                      </c:pt>
                      <c:pt idx="5">
                        <c:v>0.10212</c:v>
                      </c:pt>
                      <c:pt idx="6">
                        <c:v>0.15708</c:v>
                      </c:pt>
                      <c:pt idx="7">
                        <c:v>0.46184999999999998</c:v>
                      </c:pt>
                      <c:pt idx="8">
                        <c:v>0.47585</c:v>
                      </c:pt>
                      <c:pt idx="9">
                        <c:v>0.47874</c:v>
                      </c:pt>
                      <c:pt idx="10">
                        <c:v>0.47959000000000002</c:v>
                      </c:pt>
                      <c:pt idx="11">
                        <c:v>0.47986000000000001</c:v>
                      </c:pt>
                      <c:pt idx="12">
                        <c:v>0.47994999999999999</c:v>
                      </c:pt>
                      <c:pt idx="13">
                        <c:v>0.48</c:v>
                      </c:pt>
                      <c:pt idx="14">
                        <c:v>0.48</c:v>
                      </c:pt>
                      <c:pt idx="15">
                        <c:v>0.48</c:v>
                      </c:pt>
                      <c:pt idx="16">
                        <c:v>0.48</c:v>
                      </c:pt>
                      <c:pt idx="17">
                        <c:v>0.48</c:v>
                      </c:pt>
                      <c:pt idx="18">
                        <c:v>0.48</c:v>
                      </c:pt>
                      <c:pt idx="19">
                        <c:v>0.48</c:v>
                      </c:pt>
                      <c:pt idx="20">
                        <c:v>0.48</c:v>
                      </c:pt>
                      <c:pt idx="21">
                        <c:v>0.48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E0-4A3E-AC7E-56FAA3E8CB96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ALL!$E$17</c15:sqref>
                        </c15:formulaRef>
                      </c:ext>
                    </c:extLst>
                    <c:strCache>
                      <c:ptCount val="1"/>
                      <c:pt idx="0">
                        <c:v>(l)Se[r]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ALL!$F$17:$AA$17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3.0203999999999999E-11</c:v>
                      </c:pt>
                      <c:pt idx="1">
                        <c:v>1.6382999999999999E-10</c:v>
                      </c:pt>
                      <c:pt idx="2">
                        <c:v>3.0786000000000001E-10</c:v>
                      </c:pt>
                      <c:pt idx="3">
                        <c:v>3.6768000000000002E-10</c:v>
                      </c:pt>
                      <c:pt idx="4">
                        <c:v>4.2795999999999999E-10</c:v>
                      </c:pt>
                      <c:pt idx="5">
                        <c:v>5.7186000000000003E-10</c:v>
                      </c:pt>
                      <c:pt idx="6">
                        <c:v>7.9461000000000001E-10</c:v>
                      </c:pt>
                      <c:pt idx="7">
                        <c:v>2.0544999999999999E-9</c:v>
                      </c:pt>
                      <c:pt idx="8">
                        <c:v>1.8229E-9</c:v>
                      </c:pt>
                      <c:pt idx="9">
                        <c:v>1.5537999999999999E-9</c:v>
                      </c:pt>
                      <c:pt idx="10">
                        <c:v>1.3017E-9</c:v>
                      </c:pt>
                      <c:pt idx="11">
                        <c:v>1.0779E-9</c:v>
                      </c:pt>
                      <c:pt idx="12">
                        <c:v>8.8486999999999996E-10</c:v>
                      </c:pt>
                      <c:pt idx="13">
                        <c:v>3.7916999999999999E-10</c:v>
                      </c:pt>
                      <c:pt idx="14">
                        <c:v>1.5362999999999999E-10</c:v>
                      </c:pt>
                      <c:pt idx="15">
                        <c:v>6.0235999999999995E-11</c:v>
                      </c:pt>
                      <c:pt idx="16">
                        <c:v>4.7475999999999998E-11</c:v>
                      </c:pt>
                      <c:pt idx="17">
                        <c:v>3.7364999999999998E-11</c:v>
                      </c:pt>
                      <c:pt idx="18">
                        <c:v>2.9366999999999998E-11</c:v>
                      </c:pt>
                      <c:pt idx="19">
                        <c:v>2.3048E-11</c:v>
                      </c:pt>
                      <c:pt idx="20">
                        <c:v>8.6270000000000003E-12</c:v>
                      </c:pt>
                      <c:pt idx="21">
                        <c:v>3.1578000000000001E-12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EE0-4A3E-AC7E-56FAA3E8CB96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ALL!$E$18</c15:sqref>
                        </c15:formulaRef>
                      </c:ext>
                    </c:extLst>
                    <c:strCache>
                      <c:ptCount val="1"/>
                      <c:pt idx="0">
                        <c:v>(l)Ge[c]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ALL!$F$18:$AA$18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7.8764000000000003E-7</c:v>
                      </c:pt>
                      <c:pt idx="1">
                        <c:v>7.4715999999999998E-6</c:v>
                      </c:pt>
                      <c:pt idx="2">
                        <c:v>9.4738E-5</c:v>
                      </c:pt>
                      <c:pt idx="3">
                        <c:v>9.3227000000000002E-4</c:v>
                      </c:pt>
                      <c:pt idx="4">
                        <c:v>5.9503999999999998E-3</c:v>
                      </c:pt>
                      <c:pt idx="5">
                        <c:v>2.1070999999999999E-2</c:v>
                      </c:pt>
                      <c:pt idx="6">
                        <c:v>4.1383000000000003E-2</c:v>
                      </c:pt>
                      <c:pt idx="7">
                        <c:v>5.2893000000000003E-2</c:v>
                      </c:pt>
                      <c:pt idx="8">
                        <c:v>5.7925999999999998E-2</c:v>
                      </c:pt>
                      <c:pt idx="9">
                        <c:v>5.9372000000000001E-2</c:v>
                      </c:pt>
                      <c:pt idx="10">
                        <c:v>5.9795000000000001E-2</c:v>
                      </c:pt>
                      <c:pt idx="11">
                        <c:v>5.9928000000000002E-2</c:v>
                      </c:pt>
                      <c:pt idx="12">
                        <c:v>5.9972999999999999E-2</c:v>
                      </c:pt>
                      <c:pt idx="13">
                        <c:v>5.9998999999999997E-2</c:v>
                      </c:pt>
                      <c:pt idx="14">
                        <c:v>0.06</c:v>
                      </c:pt>
                      <c:pt idx="15">
                        <c:v>0.06</c:v>
                      </c:pt>
                      <c:pt idx="16">
                        <c:v>0.06</c:v>
                      </c:pt>
                      <c:pt idx="17">
                        <c:v>0.06</c:v>
                      </c:pt>
                      <c:pt idx="18">
                        <c:v>0.06</c:v>
                      </c:pt>
                      <c:pt idx="19">
                        <c:v>0.06</c:v>
                      </c:pt>
                      <c:pt idx="20">
                        <c:v>0.06</c:v>
                      </c:pt>
                      <c:pt idx="21">
                        <c:v>0.06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EE0-4A3E-AC7E-56FAA3E8CB96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ALL!$E$19</c15:sqref>
                        </c15:formulaRef>
                      </c:ext>
                    </c:extLst>
                    <c:strCache>
                      <c:ptCount val="1"/>
                      <c:pt idx="0">
                        <c:v>H (Ar)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ALL!$F$19:$AA$19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-18.88</c:v>
                      </c:pt>
                      <c:pt idx="1">
                        <c:v>-18.87</c:v>
                      </c:pt>
                      <c:pt idx="2">
                        <c:v>-18.899999999999999</c:v>
                      </c:pt>
                      <c:pt idx="3">
                        <c:v>-18.940000000000001</c:v>
                      </c:pt>
                      <c:pt idx="4">
                        <c:v>-18.989999999999998</c:v>
                      </c:pt>
                      <c:pt idx="5">
                        <c:v>-19.04</c:v>
                      </c:pt>
                      <c:pt idx="6">
                        <c:v>-19.07</c:v>
                      </c:pt>
                      <c:pt idx="7">
                        <c:v>-18.96</c:v>
                      </c:pt>
                      <c:pt idx="8">
                        <c:v>-19.03</c:v>
                      </c:pt>
                      <c:pt idx="9">
                        <c:v>-19.100000000000001</c:v>
                      </c:pt>
                      <c:pt idx="10">
                        <c:v>-19.170000000000002</c:v>
                      </c:pt>
                      <c:pt idx="11">
                        <c:v>-19.239999999999998</c:v>
                      </c:pt>
                      <c:pt idx="12">
                        <c:v>-19.309999999999999</c:v>
                      </c:pt>
                      <c:pt idx="13">
                        <c:v>-19.57</c:v>
                      </c:pt>
                      <c:pt idx="14">
                        <c:v>-19.82</c:v>
                      </c:pt>
                      <c:pt idx="15">
                        <c:v>-20.05</c:v>
                      </c:pt>
                      <c:pt idx="16">
                        <c:v>-20.11</c:v>
                      </c:pt>
                      <c:pt idx="17">
                        <c:v>-20.16</c:v>
                      </c:pt>
                      <c:pt idx="18">
                        <c:v>-20.21</c:v>
                      </c:pt>
                      <c:pt idx="19">
                        <c:v>-20.260000000000002</c:v>
                      </c:pt>
                      <c:pt idx="20">
                        <c:v>-20.46</c:v>
                      </c:pt>
                      <c:pt idx="21">
                        <c:v>-20.65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EE0-4A3E-AC7E-56FAA3E8CB96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ALL!$E$20</c15:sqref>
                        </c15:formulaRef>
                      </c:ext>
                    </c:extLst>
                    <c:strCache>
                      <c:ptCount val="1"/>
                      <c:pt idx="0">
                        <c:v>H (Ga)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ALL!$F$20:$AA$20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-60.79</c:v>
                      </c:pt>
                      <c:pt idx="1">
                        <c:v>-53.82</c:v>
                      </c:pt>
                      <c:pt idx="2">
                        <c:v>-47.01</c:v>
                      </c:pt>
                      <c:pt idx="3">
                        <c:v>-40.9</c:v>
                      </c:pt>
                      <c:pt idx="4">
                        <c:v>-35.71</c:v>
                      </c:pt>
                      <c:pt idx="5">
                        <c:v>-31.39</c:v>
                      </c:pt>
                      <c:pt idx="6">
                        <c:v>-27.66</c:v>
                      </c:pt>
                      <c:pt idx="7">
                        <c:v>-26.79</c:v>
                      </c:pt>
                      <c:pt idx="8">
                        <c:v>-28.11</c:v>
                      </c:pt>
                      <c:pt idx="9">
                        <c:v>-29.41</c:v>
                      </c:pt>
                      <c:pt idx="10">
                        <c:v>-30.69</c:v>
                      </c:pt>
                      <c:pt idx="11">
                        <c:v>-31.94</c:v>
                      </c:pt>
                      <c:pt idx="12">
                        <c:v>-33.159999999999997</c:v>
                      </c:pt>
                      <c:pt idx="13">
                        <c:v>-37.67</c:v>
                      </c:pt>
                      <c:pt idx="14">
                        <c:v>-41.43</c:v>
                      </c:pt>
                      <c:pt idx="15">
                        <c:v>-44.33</c:v>
                      </c:pt>
                      <c:pt idx="16">
                        <c:v>-44.9</c:v>
                      </c:pt>
                      <c:pt idx="17">
                        <c:v>-45.42</c:v>
                      </c:pt>
                      <c:pt idx="18">
                        <c:v>-45.86</c:v>
                      </c:pt>
                      <c:pt idx="19">
                        <c:v>-46.25</c:v>
                      </c:pt>
                      <c:pt idx="20">
                        <c:v>-47.11</c:v>
                      </c:pt>
                      <c:pt idx="21">
                        <c:v>-46.85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EE0-4A3E-AC7E-56FAA3E8CB96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ALL!$E$21</c15:sqref>
                        </c15:formulaRef>
                      </c:ext>
                    </c:extLst>
                    <c:strCache>
                      <c:ptCount val="1"/>
                      <c:pt idx="0">
                        <c:v>H (Ge)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ALL!$F$21:$AA$21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-16</c:v>
                      </c:pt>
                      <c:pt idx="1">
                        <c:v>-13.92</c:v>
                      </c:pt>
                      <c:pt idx="2">
                        <c:v>-11.54</c:v>
                      </c:pt>
                      <c:pt idx="3">
                        <c:v>-9.3460000000000001</c:v>
                      </c:pt>
                      <c:pt idx="4">
                        <c:v>-7.6120000000000001</c:v>
                      </c:pt>
                      <c:pt idx="5">
                        <c:v>-6.5529999999999999</c:v>
                      </c:pt>
                      <c:pt idx="6">
                        <c:v>-6.1760000000000002</c:v>
                      </c:pt>
                      <c:pt idx="7">
                        <c:v>-6.8330000000000002</c:v>
                      </c:pt>
                      <c:pt idx="8">
                        <c:v>-6.843</c:v>
                      </c:pt>
                      <c:pt idx="9">
                        <c:v>-6.9039999999999999</c:v>
                      </c:pt>
                      <c:pt idx="10">
                        <c:v>-6.9809999999999999</c:v>
                      </c:pt>
                      <c:pt idx="11">
                        <c:v>-7.0620000000000003</c:v>
                      </c:pt>
                      <c:pt idx="12">
                        <c:v>-7.1429999999999998</c:v>
                      </c:pt>
                      <c:pt idx="13">
                        <c:v>-7.4630000000000001</c:v>
                      </c:pt>
                      <c:pt idx="14">
                        <c:v>-7.7649999999999997</c:v>
                      </c:pt>
                      <c:pt idx="15">
                        <c:v>-8.048</c:v>
                      </c:pt>
                      <c:pt idx="16">
                        <c:v>-8.1159999999999997</c:v>
                      </c:pt>
                      <c:pt idx="17">
                        <c:v>-8.1820000000000004</c:v>
                      </c:pt>
                      <c:pt idx="18">
                        <c:v>-8.2479999999999993</c:v>
                      </c:pt>
                      <c:pt idx="19">
                        <c:v>-8.3130000000000006</c:v>
                      </c:pt>
                      <c:pt idx="20">
                        <c:v>-8.5609999999999999</c:v>
                      </c:pt>
                      <c:pt idx="21">
                        <c:v>-8.7949999999999999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EE0-4A3E-AC7E-56FAA3E8CB96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ALL!$E$22</c15:sqref>
                        </c15:formulaRef>
                      </c:ext>
                    </c:extLst>
                    <c:strCache>
                      <c:ptCount val="1"/>
                      <c:pt idx="0">
                        <c:v>H (Se)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ALL!$F$22:$AA$22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-22.14</c:v>
                      </c:pt>
                      <c:pt idx="1">
                        <c:v>-21.3</c:v>
                      </c:pt>
                      <c:pt idx="2">
                        <c:v>-21.39</c:v>
                      </c:pt>
                      <c:pt idx="3">
                        <c:v>-21.8</c:v>
                      </c:pt>
                      <c:pt idx="4">
                        <c:v>-22.19</c:v>
                      </c:pt>
                      <c:pt idx="5">
                        <c:v>-22.48</c:v>
                      </c:pt>
                      <c:pt idx="6">
                        <c:v>-22.79</c:v>
                      </c:pt>
                      <c:pt idx="7">
                        <c:v>-23.04</c:v>
                      </c:pt>
                      <c:pt idx="8">
                        <c:v>-23.53</c:v>
                      </c:pt>
                      <c:pt idx="9">
                        <c:v>-24.03</c:v>
                      </c:pt>
                      <c:pt idx="10">
                        <c:v>-24.51</c:v>
                      </c:pt>
                      <c:pt idx="11">
                        <c:v>-24.99</c:v>
                      </c:pt>
                      <c:pt idx="12">
                        <c:v>-25.47</c:v>
                      </c:pt>
                      <c:pt idx="13">
                        <c:v>-27.28</c:v>
                      </c:pt>
                      <c:pt idx="14">
                        <c:v>-29</c:v>
                      </c:pt>
                      <c:pt idx="15">
                        <c:v>-30.63</c:v>
                      </c:pt>
                      <c:pt idx="16">
                        <c:v>-31.03</c:v>
                      </c:pt>
                      <c:pt idx="17">
                        <c:v>-31.42</c:v>
                      </c:pt>
                      <c:pt idx="18">
                        <c:v>-31.81</c:v>
                      </c:pt>
                      <c:pt idx="19">
                        <c:v>-32.200000000000003</c:v>
                      </c:pt>
                      <c:pt idx="20">
                        <c:v>-33.729999999999997</c:v>
                      </c:pt>
                      <c:pt idx="21">
                        <c:v>-35.22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EE0-4A3E-AC7E-56FAA3E8CB96}"/>
                  </c:ext>
                </c:extLst>
              </c15:ser>
            </c15:filteredScatterSeries>
          </c:ext>
        </c:extLst>
      </c:scatterChart>
      <c:valAx>
        <c:axId val="391630392"/>
        <c:scaling>
          <c:orientation val="minMax"/>
          <c:max val="15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T, K</a:t>
                </a:r>
              </a:p>
            </c:rich>
          </c:tx>
          <c:layout>
            <c:manualLayout>
              <c:xMode val="edge"/>
              <c:yMode val="edge"/>
              <c:x val="0.49154071343380679"/>
              <c:y val="0.937794978491197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631960"/>
        <c:crosses val="autoZero"/>
        <c:crossBetween val="midCat"/>
      </c:valAx>
      <c:valAx>
        <c:axId val="391631960"/>
        <c:scaling>
          <c:orientation val="minMax"/>
          <c:max val="0.21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Концент</a:t>
                </a:r>
                <a:r>
                  <a:rPr lang="ru-RU" sz="1800" baseline="0"/>
                  <a:t>рация, моль/(моль*атом)</a:t>
                </a:r>
              </a:p>
            </c:rich>
          </c:tx>
          <c:layout>
            <c:manualLayout>
              <c:xMode val="edge"/>
              <c:yMode val="edge"/>
              <c:x val="1.3359633935008062E-2"/>
              <c:y val="0.156282057463824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630392"/>
        <c:crosses val="autoZero"/>
        <c:crossBetween val="midCat"/>
      </c:valAx>
    </c:plotArea>
    <c:plotVisOnly val="0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GeSe2</a:t>
            </a:r>
            <a:endParaRPr lang="ru-RU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9179274565201647E-2"/>
          <c:y val="0.10339872528970825"/>
          <c:w val="0.8429116583357017"/>
          <c:h val="0.73520907622973231"/>
        </c:manualLayout>
      </c:layout>
      <c:scatterChart>
        <c:scatterStyle val="smoothMarker"/>
        <c:varyColors val="0"/>
        <c:ser>
          <c:idx val="5"/>
          <c:order val="5"/>
          <c:tx>
            <c:strRef>
              <c:f>Graph!$B$9</c:f>
              <c:strCache>
                <c:ptCount val="1"/>
                <c:pt idx="0">
                  <c:v>*GeSe2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Graph!$C$3:$CO$3</c:f>
              <c:numCache>
                <c:formatCode>0.0</c:formatCode>
                <c:ptCount val="91"/>
                <c:pt idx="0">
                  <c:v>290</c:v>
                </c:pt>
                <c:pt idx="1">
                  <c:v>303.4444580078125</c:v>
                </c:pt>
                <c:pt idx="2">
                  <c:v>316.88888549804688</c:v>
                </c:pt>
                <c:pt idx="3">
                  <c:v>330.33334350585938</c:v>
                </c:pt>
                <c:pt idx="4">
                  <c:v>343.77777099609375</c:v>
                </c:pt>
                <c:pt idx="5">
                  <c:v>357.22222900390625</c:v>
                </c:pt>
                <c:pt idx="6">
                  <c:v>370.66665649414063</c:v>
                </c:pt>
                <c:pt idx="7">
                  <c:v>384.11111450195313</c:v>
                </c:pt>
                <c:pt idx="8">
                  <c:v>397.5555419921875</c:v>
                </c:pt>
                <c:pt idx="9">
                  <c:v>411</c:v>
                </c:pt>
                <c:pt idx="10">
                  <c:v>424.4444580078125</c:v>
                </c:pt>
                <c:pt idx="11">
                  <c:v>437.88888549804688</c:v>
                </c:pt>
                <c:pt idx="12">
                  <c:v>451.33334350585938</c:v>
                </c:pt>
                <c:pt idx="13">
                  <c:v>464.77777099609375</c:v>
                </c:pt>
                <c:pt idx="14">
                  <c:v>478.22222900390625</c:v>
                </c:pt>
                <c:pt idx="15">
                  <c:v>491.66665649414063</c:v>
                </c:pt>
                <c:pt idx="16">
                  <c:v>505.11111450195313</c:v>
                </c:pt>
                <c:pt idx="17">
                  <c:v>518.5555419921875</c:v>
                </c:pt>
                <c:pt idx="18">
                  <c:v>532</c:v>
                </c:pt>
                <c:pt idx="19">
                  <c:v>545.4444580078125</c:v>
                </c:pt>
                <c:pt idx="20">
                  <c:v>558.888916015625</c:v>
                </c:pt>
                <c:pt idx="21">
                  <c:v>572.33331298828125</c:v>
                </c:pt>
                <c:pt idx="22">
                  <c:v>585.77777099609375</c:v>
                </c:pt>
                <c:pt idx="23">
                  <c:v>599.22222900390625</c:v>
                </c:pt>
                <c:pt idx="24">
                  <c:v>612.66668701171875</c:v>
                </c:pt>
                <c:pt idx="25">
                  <c:v>626.111083984375</c:v>
                </c:pt>
                <c:pt idx="26">
                  <c:v>639.5555419921875</c:v>
                </c:pt>
                <c:pt idx="27">
                  <c:v>653</c:v>
                </c:pt>
                <c:pt idx="28">
                  <c:v>666.4444580078125</c:v>
                </c:pt>
                <c:pt idx="29">
                  <c:v>679.888916015625</c:v>
                </c:pt>
                <c:pt idx="30">
                  <c:v>693.33331298828125</c:v>
                </c:pt>
                <c:pt idx="31">
                  <c:v>706.77777099609375</c:v>
                </c:pt>
                <c:pt idx="32">
                  <c:v>720.22222900390625</c:v>
                </c:pt>
                <c:pt idx="33">
                  <c:v>733.66668701171875</c:v>
                </c:pt>
                <c:pt idx="34">
                  <c:v>747.111083984375</c:v>
                </c:pt>
                <c:pt idx="35">
                  <c:v>760.5555419921875</c:v>
                </c:pt>
                <c:pt idx="36">
                  <c:v>774</c:v>
                </c:pt>
                <c:pt idx="37">
                  <c:v>787.4444580078125</c:v>
                </c:pt>
                <c:pt idx="38">
                  <c:v>800.888916015625</c:v>
                </c:pt>
                <c:pt idx="39">
                  <c:v>814.33331298828125</c:v>
                </c:pt>
                <c:pt idx="40">
                  <c:v>827.77777099609375</c:v>
                </c:pt>
                <c:pt idx="41">
                  <c:v>841.22222900390625</c:v>
                </c:pt>
                <c:pt idx="42">
                  <c:v>854.66668701171875</c:v>
                </c:pt>
                <c:pt idx="43">
                  <c:v>868.111083984375</c:v>
                </c:pt>
                <c:pt idx="44">
                  <c:v>881.5555419921875</c:v>
                </c:pt>
                <c:pt idx="45">
                  <c:v>895</c:v>
                </c:pt>
                <c:pt idx="46">
                  <c:v>908.4444580078125</c:v>
                </c:pt>
                <c:pt idx="47">
                  <c:v>921.888916015625</c:v>
                </c:pt>
                <c:pt idx="48">
                  <c:v>935.33331298828125</c:v>
                </c:pt>
                <c:pt idx="49">
                  <c:v>948.77777099609375</c:v>
                </c:pt>
                <c:pt idx="50">
                  <c:v>962.22222900390625</c:v>
                </c:pt>
                <c:pt idx="51">
                  <c:v>975.66668701171875</c:v>
                </c:pt>
                <c:pt idx="52">
                  <c:v>989.111083984375</c:v>
                </c:pt>
                <c:pt idx="53">
                  <c:v>1002.5555419921875</c:v>
                </c:pt>
                <c:pt idx="54">
                  <c:v>1016</c:v>
                </c:pt>
                <c:pt idx="55">
                  <c:v>1029.4444580078125</c:v>
                </c:pt>
                <c:pt idx="56">
                  <c:v>1042.888916015625</c:v>
                </c:pt>
                <c:pt idx="57">
                  <c:v>1056.3333740234375</c:v>
                </c:pt>
                <c:pt idx="58">
                  <c:v>1069.77783203125</c:v>
                </c:pt>
                <c:pt idx="59">
                  <c:v>1083.22216796875</c:v>
                </c:pt>
                <c:pt idx="60">
                  <c:v>1096.6666259765625</c:v>
                </c:pt>
                <c:pt idx="61">
                  <c:v>1110.111083984375</c:v>
                </c:pt>
                <c:pt idx="62">
                  <c:v>1123.5555419921875</c:v>
                </c:pt>
                <c:pt idx="63">
                  <c:v>1137</c:v>
                </c:pt>
                <c:pt idx="64">
                  <c:v>1150.4444580078125</c:v>
                </c:pt>
                <c:pt idx="65">
                  <c:v>1163.888916015625</c:v>
                </c:pt>
                <c:pt idx="66">
                  <c:v>1177.3333740234375</c:v>
                </c:pt>
                <c:pt idx="67">
                  <c:v>1190.77783203125</c:v>
                </c:pt>
                <c:pt idx="68">
                  <c:v>1204.22216796875</c:v>
                </c:pt>
                <c:pt idx="69">
                  <c:v>1217.6666259765625</c:v>
                </c:pt>
                <c:pt idx="70">
                  <c:v>1231.111083984375</c:v>
                </c:pt>
                <c:pt idx="71">
                  <c:v>1244.5555419921875</c:v>
                </c:pt>
                <c:pt idx="72">
                  <c:v>1258</c:v>
                </c:pt>
                <c:pt idx="73">
                  <c:v>1271.4444580078125</c:v>
                </c:pt>
                <c:pt idx="74">
                  <c:v>1284.888916015625</c:v>
                </c:pt>
                <c:pt idx="75">
                  <c:v>1298.3333740234375</c:v>
                </c:pt>
                <c:pt idx="76">
                  <c:v>1311.77783203125</c:v>
                </c:pt>
                <c:pt idx="77">
                  <c:v>1325.22216796875</c:v>
                </c:pt>
                <c:pt idx="78">
                  <c:v>1338.6666259765625</c:v>
                </c:pt>
                <c:pt idx="79">
                  <c:v>1352.111083984375</c:v>
                </c:pt>
                <c:pt idx="80">
                  <c:v>1365.5555419921875</c:v>
                </c:pt>
                <c:pt idx="81">
                  <c:v>1379</c:v>
                </c:pt>
                <c:pt idx="82">
                  <c:v>1392.4444580078125</c:v>
                </c:pt>
                <c:pt idx="83">
                  <c:v>1405.888916015625</c:v>
                </c:pt>
                <c:pt idx="84">
                  <c:v>1419.3333740234375</c:v>
                </c:pt>
                <c:pt idx="85">
                  <c:v>1432.77783203125</c:v>
                </c:pt>
                <c:pt idx="86">
                  <c:v>1446.22216796875</c:v>
                </c:pt>
                <c:pt idx="87">
                  <c:v>1459.6666259765625</c:v>
                </c:pt>
                <c:pt idx="88">
                  <c:v>1473.111083984375</c:v>
                </c:pt>
                <c:pt idx="89">
                  <c:v>1486.5555419921875</c:v>
                </c:pt>
                <c:pt idx="90">
                  <c:v>1500</c:v>
                </c:pt>
              </c:numCache>
            </c:numRef>
          </c:xVal>
          <c:yVal>
            <c:numRef>
              <c:f>Graph!$C$9:$CO$9</c:f>
              <c:numCache>
                <c:formatCode>0.00E+00</c:formatCode>
                <c:ptCount val="91"/>
                <c:pt idx="0">
                  <c:v>-57.504024505615234</c:v>
                </c:pt>
                <c:pt idx="1">
                  <c:v>-58.413417816162109</c:v>
                </c:pt>
                <c:pt idx="2">
                  <c:v>-56.576416015625</c:v>
                </c:pt>
                <c:pt idx="3">
                  <c:v>-54.739410400390625</c:v>
                </c:pt>
                <c:pt idx="4">
                  <c:v>-53.719821929931641</c:v>
                </c:pt>
                <c:pt idx="5">
                  <c:v>-52.777904510498047</c:v>
                </c:pt>
                <c:pt idx="6">
                  <c:v>-52.017276763916016</c:v>
                </c:pt>
                <c:pt idx="7">
                  <c:v>-51.498016357421875</c:v>
                </c:pt>
                <c:pt idx="8">
                  <c:v>-50.978752136230469</c:v>
                </c:pt>
                <c:pt idx="9">
                  <c:v>-50.581546783447266</c:v>
                </c:pt>
                <c:pt idx="10">
                  <c:v>-50.191497802734375</c:v>
                </c:pt>
                <c:pt idx="11">
                  <c:v>-49.847400665283203</c:v>
                </c:pt>
                <c:pt idx="12">
                  <c:v>-49.557178497314453</c:v>
                </c:pt>
                <c:pt idx="13">
                  <c:v>-49.266952514648438</c:v>
                </c:pt>
                <c:pt idx="14">
                  <c:v>-49.061988830566406</c:v>
                </c:pt>
                <c:pt idx="15">
                  <c:v>-48.859115600585938</c:v>
                </c:pt>
                <c:pt idx="16">
                  <c:v>-48.836406707763672</c:v>
                </c:pt>
                <c:pt idx="17">
                  <c:v>-48.999919891357422</c:v>
                </c:pt>
                <c:pt idx="18">
                  <c:v>-49.167598724365234</c:v>
                </c:pt>
                <c:pt idx="19">
                  <c:v>-49.611186981201172</c:v>
                </c:pt>
                <c:pt idx="20">
                  <c:v>-50.054771423339844</c:v>
                </c:pt>
                <c:pt idx="21">
                  <c:v>-50.487785339355469</c:v>
                </c:pt>
                <c:pt idx="22">
                  <c:v>-50.911445617675781</c:v>
                </c:pt>
                <c:pt idx="23">
                  <c:v>-51.335105895996094</c:v>
                </c:pt>
                <c:pt idx="24">
                  <c:v>-51.758769989013672</c:v>
                </c:pt>
                <c:pt idx="25">
                  <c:v>-52.182430267333984</c:v>
                </c:pt>
                <c:pt idx="26">
                  <c:v>-52.606090545654297</c:v>
                </c:pt>
                <c:pt idx="27">
                  <c:v>-53.029750823974609</c:v>
                </c:pt>
                <c:pt idx="28">
                  <c:v>-53.453411102294922</c:v>
                </c:pt>
                <c:pt idx="29">
                  <c:v>-53.8770751953125</c:v>
                </c:pt>
                <c:pt idx="30">
                  <c:v>-54.300735473632813</c:v>
                </c:pt>
                <c:pt idx="31">
                  <c:v>-54.708450317382813</c:v>
                </c:pt>
                <c:pt idx="32">
                  <c:v>-55.105236053466797</c:v>
                </c:pt>
                <c:pt idx="33">
                  <c:v>-55.502025604248047</c:v>
                </c:pt>
                <c:pt idx="34">
                  <c:v>-55.898811340332031</c:v>
                </c:pt>
                <c:pt idx="35">
                  <c:v>-56.295597076416016</c:v>
                </c:pt>
                <c:pt idx="36">
                  <c:v>-56.692386627197266</c:v>
                </c:pt>
                <c:pt idx="37">
                  <c:v>-57.08917236328125</c:v>
                </c:pt>
                <c:pt idx="38">
                  <c:v>-57.4859619140625</c:v>
                </c:pt>
                <c:pt idx="39">
                  <c:v>-57.882747650146484</c:v>
                </c:pt>
                <c:pt idx="40">
                  <c:v>-58.279533386230469</c:v>
                </c:pt>
                <c:pt idx="41">
                  <c:v>-58.663089752197266</c:v>
                </c:pt>
                <c:pt idx="42">
                  <c:v>-59.039936065673828</c:v>
                </c:pt>
                <c:pt idx="43">
                  <c:v>-59.416782379150391</c:v>
                </c:pt>
                <c:pt idx="44">
                  <c:v>-59.793628692626953</c:v>
                </c:pt>
                <c:pt idx="45">
                  <c:v>-60.170478820800781</c:v>
                </c:pt>
                <c:pt idx="46">
                  <c:v>-60.547325134277344</c:v>
                </c:pt>
                <c:pt idx="47">
                  <c:v>-60.924171447753906</c:v>
                </c:pt>
                <c:pt idx="48">
                  <c:v>-61.301017761230469</c:v>
                </c:pt>
                <c:pt idx="49">
                  <c:v>-61.677867889404297</c:v>
                </c:pt>
                <c:pt idx="50">
                  <c:v>-62.054714202880859</c:v>
                </c:pt>
                <c:pt idx="51">
                  <c:v>-62.418506622314453</c:v>
                </c:pt>
                <c:pt idx="52">
                  <c:v>-62.777561187744141</c:v>
                </c:pt>
                <c:pt idx="53">
                  <c:v>-63.135456085205078</c:v>
                </c:pt>
                <c:pt idx="54">
                  <c:v>-63.489864349365234</c:v>
                </c:pt>
                <c:pt idx="55">
                  <c:v>-63.844272613525391</c:v>
                </c:pt>
                <c:pt idx="56">
                  <c:v>-64.205001831054688</c:v>
                </c:pt>
                <c:pt idx="57">
                  <c:v>-64.568000793457031</c:v>
                </c:pt>
                <c:pt idx="58">
                  <c:v>-64.928482055664063</c:v>
                </c:pt>
                <c:pt idx="59">
                  <c:v>-65.282516479492188</c:v>
                </c:pt>
                <c:pt idx="60">
                  <c:v>-65.636550903320313</c:v>
                </c:pt>
                <c:pt idx="61">
                  <c:v>-65.985641479492188</c:v>
                </c:pt>
                <c:pt idx="62">
                  <c:v>-66.333694458007813</c:v>
                </c:pt>
                <c:pt idx="63">
                  <c:v>-66.681747436523438</c:v>
                </c:pt>
                <c:pt idx="64">
                  <c:v>-67.029792785644531</c:v>
                </c:pt>
                <c:pt idx="65">
                  <c:v>-67.377845764160156</c:v>
                </c:pt>
                <c:pt idx="66">
                  <c:v>-67.725898742675781</c:v>
                </c:pt>
                <c:pt idx="67">
                  <c:v>-68.073951721191406</c:v>
                </c:pt>
                <c:pt idx="68">
                  <c:v>-68.4219970703125</c:v>
                </c:pt>
                <c:pt idx="69">
                  <c:v>-68.770050048828125</c:v>
                </c:pt>
                <c:pt idx="70">
                  <c:v>-69.11810302734375</c:v>
                </c:pt>
                <c:pt idx="71">
                  <c:v>-69.485084533691406</c:v>
                </c:pt>
                <c:pt idx="72">
                  <c:v>-69.855155944824219</c:v>
                </c:pt>
                <c:pt idx="73">
                  <c:v>-70.225234985351563</c:v>
                </c:pt>
                <c:pt idx="74">
                  <c:v>-70.595314025878906</c:v>
                </c:pt>
                <c:pt idx="75">
                  <c:v>-70.965385437011719</c:v>
                </c:pt>
                <c:pt idx="76">
                  <c:v>-71.335464477539063</c:v>
                </c:pt>
                <c:pt idx="77">
                  <c:v>-71.705535888671875</c:v>
                </c:pt>
                <c:pt idx="78">
                  <c:v>-72.075614929199219</c:v>
                </c:pt>
                <c:pt idx="79">
                  <c:v>-72.445693969726563</c:v>
                </c:pt>
                <c:pt idx="80">
                  <c:v>-72.815765380859375</c:v>
                </c:pt>
                <c:pt idx="81">
                  <c:v>-73.163322448730469</c:v>
                </c:pt>
                <c:pt idx="82">
                  <c:v>-73.510116577148438</c:v>
                </c:pt>
                <c:pt idx="83">
                  <c:v>-73.864356994628906</c:v>
                </c:pt>
                <c:pt idx="84">
                  <c:v>-74.228172302246094</c:v>
                </c:pt>
                <c:pt idx="85">
                  <c:v>-74.591987609863281</c:v>
                </c:pt>
                <c:pt idx="86">
                  <c:v>-74.935943603515625</c:v>
                </c:pt>
                <c:pt idx="87">
                  <c:v>-75.279571533203125</c:v>
                </c:pt>
                <c:pt idx="88">
                  <c:v>-75.626998901367188</c:v>
                </c:pt>
                <c:pt idx="89">
                  <c:v>-75.97900390625</c:v>
                </c:pt>
                <c:pt idx="90">
                  <c:v>-76.331001281738281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0BBC-4FAC-AB32-42D37C823D53}"/>
            </c:ext>
          </c:extLst>
        </c:ser>
        <c:ser>
          <c:idx val="7"/>
          <c:order val="7"/>
          <c:tx>
            <c:strRef>
              <c:f>Graph!$B$11</c:f>
              <c:strCache>
                <c:ptCount val="1"/>
                <c:pt idx="0">
                  <c:v>(l)GeSe2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Graph!$C$3:$CO$3</c:f>
              <c:numCache>
                <c:formatCode>0.0</c:formatCode>
                <c:ptCount val="91"/>
                <c:pt idx="0">
                  <c:v>290</c:v>
                </c:pt>
                <c:pt idx="1">
                  <c:v>303.4444580078125</c:v>
                </c:pt>
                <c:pt idx="2">
                  <c:v>316.88888549804688</c:v>
                </c:pt>
                <c:pt idx="3">
                  <c:v>330.33334350585938</c:v>
                </c:pt>
                <c:pt idx="4">
                  <c:v>343.77777099609375</c:v>
                </c:pt>
                <c:pt idx="5">
                  <c:v>357.22222900390625</c:v>
                </c:pt>
                <c:pt idx="6">
                  <c:v>370.66665649414063</c:v>
                </c:pt>
                <c:pt idx="7">
                  <c:v>384.11111450195313</c:v>
                </c:pt>
                <c:pt idx="8">
                  <c:v>397.5555419921875</c:v>
                </c:pt>
                <c:pt idx="9">
                  <c:v>411</c:v>
                </c:pt>
                <c:pt idx="10">
                  <c:v>424.4444580078125</c:v>
                </c:pt>
                <c:pt idx="11">
                  <c:v>437.88888549804688</c:v>
                </c:pt>
                <c:pt idx="12">
                  <c:v>451.33334350585938</c:v>
                </c:pt>
                <c:pt idx="13">
                  <c:v>464.77777099609375</c:v>
                </c:pt>
                <c:pt idx="14">
                  <c:v>478.22222900390625</c:v>
                </c:pt>
                <c:pt idx="15">
                  <c:v>491.66665649414063</c:v>
                </c:pt>
                <c:pt idx="16">
                  <c:v>505.11111450195313</c:v>
                </c:pt>
                <c:pt idx="17">
                  <c:v>518.5555419921875</c:v>
                </c:pt>
                <c:pt idx="18">
                  <c:v>532</c:v>
                </c:pt>
                <c:pt idx="19">
                  <c:v>545.4444580078125</c:v>
                </c:pt>
                <c:pt idx="20">
                  <c:v>558.888916015625</c:v>
                </c:pt>
                <c:pt idx="21">
                  <c:v>572.33331298828125</c:v>
                </c:pt>
                <c:pt idx="22">
                  <c:v>585.77777099609375</c:v>
                </c:pt>
                <c:pt idx="23">
                  <c:v>599.22222900390625</c:v>
                </c:pt>
                <c:pt idx="24">
                  <c:v>612.66668701171875</c:v>
                </c:pt>
                <c:pt idx="25">
                  <c:v>626.111083984375</c:v>
                </c:pt>
                <c:pt idx="26">
                  <c:v>639.5555419921875</c:v>
                </c:pt>
                <c:pt idx="27">
                  <c:v>653</c:v>
                </c:pt>
                <c:pt idx="28">
                  <c:v>666.4444580078125</c:v>
                </c:pt>
                <c:pt idx="29">
                  <c:v>679.888916015625</c:v>
                </c:pt>
                <c:pt idx="30">
                  <c:v>693.33331298828125</c:v>
                </c:pt>
                <c:pt idx="31">
                  <c:v>706.77777099609375</c:v>
                </c:pt>
                <c:pt idx="32">
                  <c:v>720.22222900390625</c:v>
                </c:pt>
                <c:pt idx="33">
                  <c:v>733.66668701171875</c:v>
                </c:pt>
                <c:pt idx="34">
                  <c:v>747.111083984375</c:v>
                </c:pt>
                <c:pt idx="35">
                  <c:v>760.5555419921875</c:v>
                </c:pt>
                <c:pt idx="36">
                  <c:v>774</c:v>
                </c:pt>
                <c:pt idx="37">
                  <c:v>787.4444580078125</c:v>
                </c:pt>
                <c:pt idx="38">
                  <c:v>800.888916015625</c:v>
                </c:pt>
                <c:pt idx="39">
                  <c:v>814.33331298828125</c:v>
                </c:pt>
                <c:pt idx="40">
                  <c:v>827.77777099609375</c:v>
                </c:pt>
                <c:pt idx="41">
                  <c:v>841.22222900390625</c:v>
                </c:pt>
                <c:pt idx="42">
                  <c:v>854.66668701171875</c:v>
                </c:pt>
                <c:pt idx="43">
                  <c:v>868.111083984375</c:v>
                </c:pt>
                <c:pt idx="44">
                  <c:v>881.5555419921875</c:v>
                </c:pt>
                <c:pt idx="45">
                  <c:v>895</c:v>
                </c:pt>
                <c:pt idx="46">
                  <c:v>908.4444580078125</c:v>
                </c:pt>
                <c:pt idx="47">
                  <c:v>921.888916015625</c:v>
                </c:pt>
                <c:pt idx="48">
                  <c:v>935.33331298828125</c:v>
                </c:pt>
                <c:pt idx="49">
                  <c:v>948.77777099609375</c:v>
                </c:pt>
                <c:pt idx="50">
                  <c:v>962.22222900390625</c:v>
                </c:pt>
                <c:pt idx="51">
                  <c:v>975.66668701171875</c:v>
                </c:pt>
                <c:pt idx="52">
                  <c:v>989.111083984375</c:v>
                </c:pt>
                <c:pt idx="53">
                  <c:v>1002.5555419921875</c:v>
                </c:pt>
                <c:pt idx="54">
                  <c:v>1016</c:v>
                </c:pt>
                <c:pt idx="55">
                  <c:v>1029.4444580078125</c:v>
                </c:pt>
                <c:pt idx="56">
                  <c:v>1042.888916015625</c:v>
                </c:pt>
                <c:pt idx="57">
                  <c:v>1056.3333740234375</c:v>
                </c:pt>
                <c:pt idx="58">
                  <c:v>1069.77783203125</c:v>
                </c:pt>
                <c:pt idx="59">
                  <c:v>1083.22216796875</c:v>
                </c:pt>
                <c:pt idx="60">
                  <c:v>1096.6666259765625</c:v>
                </c:pt>
                <c:pt idx="61">
                  <c:v>1110.111083984375</c:v>
                </c:pt>
                <c:pt idx="62">
                  <c:v>1123.5555419921875</c:v>
                </c:pt>
                <c:pt idx="63">
                  <c:v>1137</c:v>
                </c:pt>
                <c:pt idx="64">
                  <c:v>1150.4444580078125</c:v>
                </c:pt>
                <c:pt idx="65">
                  <c:v>1163.888916015625</c:v>
                </c:pt>
                <c:pt idx="66">
                  <c:v>1177.3333740234375</c:v>
                </c:pt>
                <c:pt idx="67">
                  <c:v>1190.77783203125</c:v>
                </c:pt>
                <c:pt idx="68">
                  <c:v>1204.22216796875</c:v>
                </c:pt>
                <c:pt idx="69">
                  <c:v>1217.6666259765625</c:v>
                </c:pt>
                <c:pt idx="70">
                  <c:v>1231.111083984375</c:v>
                </c:pt>
                <c:pt idx="71">
                  <c:v>1244.5555419921875</c:v>
                </c:pt>
                <c:pt idx="72">
                  <c:v>1258</c:v>
                </c:pt>
                <c:pt idx="73">
                  <c:v>1271.4444580078125</c:v>
                </c:pt>
                <c:pt idx="74">
                  <c:v>1284.888916015625</c:v>
                </c:pt>
                <c:pt idx="75">
                  <c:v>1298.3333740234375</c:v>
                </c:pt>
                <c:pt idx="76">
                  <c:v>1311.77783203125</c:v>
                </c:pt>
                <c:pt idx="77">
                  <c:v>1325.22216796875</c:v>
                </c:pt>
                <c:pt idx="78">
                  <c:v>1338.6666259765625</c:v>
                </c:pt>
                <c:pt idx="79">
                  <c:v>1352.111083984375</c:v>
                </c:pt>
                <c:pt idx="80">
                  <c:v>1365.5555419921875</c:v>
                </c:pt>
                <c:pt idx="81">
                  <c:v>1379</c:v>
                </c:pt>
                <c:pt idx="82">
                  <c:v>1392.4444580078125</c:v>
                </c:pt>
                <c:pt idx="83">
                  <c:v>1405.888916015625</c:v>
                </c:pt>
                <c:pt idx="84">
                  <c:v>1419.3333740234375</c:v>
                </c:pt>
                <c:pt idx="85">
                  <c:v>1432.77783203125</c:v>
                </c:pt>
                <c:pt idx="86">
                  <c:v>1446.22216796875</c:v>
                </c:pt>
                <c:pt idx="87">
                  <c:v>1459.6666259765625</c:v>
                </c:pt>
                <c:pt idx="88">
                  <c:v>1473.111083984375</c:v>
                </c:pt>
                <c:pt idx="89">
                  <c:v>1486.5555419921875</c:v>
                </c:pt>
                <c:pt idx="90">
                  <c:v>1500</c:v>
                </c:pt>
              </c:numCache>
            </c:numRef>
          </c:xVal>
          <c:yVal>
            <c:numRef>
              <c:f>Graph!$C$11:$CO$11</c:f>
              <c:numCache>
                <c:formatCode>0.00E+00</c:formatCode>
                <c:ptCount val="91"/>
                <c:pt idx="0">
                  <c:v>-58.622398376464844</c:v>
                </c:pt>
                <c:pt idx="1">
                  <c:v>-59.687831878662109</c:v>
                </c:pt>
                <c:pt idx="2">
                  <c:v>-58.169784545898438</c:v>
                </c:pt>
                <c:pt idx="3">
                  <c:v>-56.651729583740234</c:v>
                </c:pt>
                <c:pt idx="4">
                  <c:v>-55.711284637451172</c:v>
                </c:pt>
                <c:pt idx="5">
                  <c:v>-54.825721740722656</c:v>
                </c:pt>
                <c:pt idx="6">
                  <c:v>-54.082771301269531</c:v>
                </c:pt>
                <c:pt idx="7">
                  <c:v>-53.529697418212891</c:v>
                </c:pt>
                <c:pt idx="8">
                  <c:v>-52.97662353515625</c:v>
                </c:pt>
                <c:pt idx="9">
                  <c:v>-52.583251953125</c:v>
                </c:pt>
                <c:pt idx="10">
                  <c:v>-52.199237823486328</c:v>
                </c:pt>
                <c:pt idx="11">
                  <c:v>-51.903244018554688</c:v>
                </c:pt>
                <c:pt idx="12">
                  <c:v>-51.710433959960938</c:v>
                </c:pt>
                <c:pt idx="13">
                  <c:v>-51.517620086669922</c:v>
                </c:pt>
                <c:pt idx="14">
                  <c:v>-51.608470916748047</c:v>
                </c:pt>
                <c:pt idx="15">
                  <c:v>-51.706283569335938</c:v>
                </c:pt>
                <c:pt idx="16">
                  <c:v>-51.985702514648438</c:v>
                </c:pt>
                <c:pt idx="17">
                  <c:v>-52.452823638916016</c:v>
                </c:pt>
                <c:pt idx="18">
                  <c:v>-52.918926239013672</c:v>
                </c:pt>
                <c:pt idx="19">
                  <c:v>-53.317428588867188</c:v>
                </c:pt>
                <c:pt idx="20">
                  <c:v>-53.715934753417969</c:v>
                </c:pt>
                <c:pt idx="21">
                  <c:v>-54.129600524902344</c:v>
                </c:pt>
                <c:pt idx="22">
                  <c:v>-54.556682586669922</c:v>
                </c:pt>
                <c:pt idx="23">
                  <c:v>-54.983322143554688</c:v>
                </c:pt>
                <c:pt idx="24">
                  <c:v>-55.400741577148438</c:v>
                </c:pt>
                <c:pt idx="25">
                  <c:v>-55.818161010742188</c:v>
                </c:pt>
                <c:pt idx="26">
                  <c:v>-56.236488342285156</c:v>
                </c:pt>
                <c:pt idx="27">
                  <c:v>-56.655521392822266</c:v>
                </c:pt>
                <c:pt idx="28">
                  <c:v>-57.074550628662109</c:v>
                </c:pt>
                <c:pt idx="29">
                  <c:v>-57.493583679199219</c:v>
                </c:pt>
                <c:pt idx="30">
                  <c:v>-57.912616729736328</c:v>
                </c:pt>
                <c:pt idx="31">
                  <c:v>-58.318450927734375</c:v>
                </c:pt>
                <c:pt idx="32">
                  <c:v>-58.715236663818359</c:v>
                </c:pt>
                <c:pt idx="33">
                  <c:v>-59.112026214599609</c:v>
                </c:pt>
                <c:pt idx="34">
                  <c:v>-59.508811950683594</c:v>
                </c:pt>
                <c:pt idx="35">
                  <c:v>-59.905597686767578</c:v>
                </c:pt>
                <c:pt idx="36">
                  <c:v>-60.302387237548828</c:v>
                </c:pt>
                <c:pt idx="37">
                  <c:v>-60.699172973632813</c:v>
                </c:pt>
                <c:pt idx="38">
                  <c:v>-61.095962524414063</c:v>
                </c:pt>
                <c:pt idx="39">
                  <c:v>-61.492748260498047</c:v>
                </c:pt>
                <c:pt idx="40">
                  <c:v>-61.889533996582031</c:v>
                </c:pt>
                <c:pt idx="41">
                  <c:v>-62.273090362548828</c:v>
                </c:pt>
                <c:pt idx="42">
                  <c:v>-62.649936676025391</c:v>
                </c:pt>
                <c:pt idx="43">
                  <c:v>-63.026782989501953</c:v>
                </c:pt>
                <c:pt idx="44">
                  <c:v>-63.403629302978516</c:v>
                </c:pt>
                <c:pt idx="45">
                  <c:v>-63.780479431152344</c:v>
                </c:pt>
                <c:pt idx="46">
                  <c:v>-64.157325744628906</c:v>
                </c:pt>
                <c:pt idx="47">
                  <c:v>-64.534172058105469</c:v>
                </c:pt>
                <c:pt idx="48">
                  <c:v>-64.911018371582031</c:v>
                </c:pt>
                <c:pt idx="49">
                  <c:v>-65.287864685058594</c:v>
                </c:pt>
                <c:pt idx="50">
                  <c:v>-65.664718627929688</c:v>
                </c:pt>
                <c:pt idx="51">
                  <c:v>-66.027442932128906</c:v>
                </c:pt>
                <c:pt idx="52">
                  <c:v>-66.385055541992188</c:v>
                </c:pt>
                <c:pt idx="53">
                  <c:v>-66.742660522460938</c:v>
                </c:pt>
                <c:pt idx="54">
                  <c:v>-67.100273132324219</c:v>
                </c:pt>
                <c:pt idx="55">
                  <c:v>-67.4578857421875</c:v>
                </c:pt>
                <c:pt idx="56">
                  <c:v>-67.815498352050781</c:v>
                </c:pt>
                <c:pt idx="57">
                  <c:v>-68.173103332519531</c:v>
                </c:pt>
                <c:pt idx="58">
                  <c:v>-68.530715942382813</c:v>
                </c:pt>
                <c:pt idx="59">
                  <c:v>-68.888320922851563</c:v>
                </c:pt>
                <c:pt idx="60">
                  <c:v>-69.245933532714844</c:v>
                </c:pt>
                <c:pt idx="61">
                  <c:v>-69.591659545898438</c:v>
                </c:pt>
                <c:pt idx="62">
                  <c:v>-69.934890747070313</c:v>
                </c:pt>
                <c:pt idx="63">
                  <c:v>-70.278549194335938</c:v>
                </c:pt>
                <c:pt idx="64">
                  <c:v>-70.623214721679688</c:v>
                </c:pt>
                <c:pt idx="65">
                  <c:v>-70.967880249023438</c:v>
                </c:pt>
                <c:pt idx="66">
                  <c:v>-71.304000854492188</c:v>
                </c:pt>
                <c:pt idx="67">
                  <c:v>-71.638526916503906</c:v>
                </c:pt>
                <c:pt idx="68">
                  <c:v>-71.976112365722656</c:v>
                </c:pt>
                <c:pt idx="69">
                  <c:v>-72.320365905761719</c:v>
                </c:pt>
                <c:pt idx="70">
                  <c:v>-72.664627075195313</c:v>
                </c:pt>
                <c:pt idx="71">
                  <c:v>-73.000411987304688</c:v>
                </c:pt>
                <c:pt idx="72">
                  <c:v>-73.334800720214844</c:v>
                </c:pt>
                <c:pt idx="73">
                  <c:v>-73.669197082519531</c:v>
                </c:pt>
                <c:pt idx="74">
                  <c:v>-74.003593444824219</c:v>
                </c:pt>
                <c:pt idx="75">
                  <c:v>-74.337982177734375</c:v>
                </c:pt>
                <c:pt idx="76">
                  <c:v>-74.672378540039063</c:v>
                </c:pt>
                <c:pt idx="77">
                  <c:v>-75.006767272949219</c:v>
                </c:pt>
                <c:pt idx="78">
                  <c:v>-75.341163635253906</c:v>
                </c:pt>
                <c:pt idx="79">
                  <c:v>-75.675552368164063</c:v>
                </c:pt>
                <c:pt idx="80">
                  <c:v>-76.00994873046875</c:v>
                </c:pt>
                <c:pt idx="81">
                  <c:v>-76.332809448242188</c:v>
                </c:pt>
                <c:pt idx="82">
                  <c:v>-76.6552734375</c:v>
                </c:pt>
                <c:pt idx="83">
                  <c:v>-76.977745056152344</c:v>
                </c:pt>
                <c:pt idx="84">
                  <c:v>-77.300209045410156</c:v>
                </c:pt>
                <c:pt idx="85">
                  <c:v>-77.622673034667969</c:v>
                </c:pt>
                <c:pt idx="86">
                  <c:v>-77.945137023925781</c:v>
                </c:pt>
                <c:pt idx="87">
                  <c:v>-78.267601013183594</c:v>
                </c:pt>
                <c:pt idx="88">
                  <c:v>-78.590065002441406</c:v>
                </c:pt>
                <c:pt idx="89">
                  <c:v>-78.91253662109375</c:v>
                </c:pt>
                <c:pt idx="90">
                  <c:v>-79.235000610351563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0BBC-4FAC-AB32-42D37C823D53}"/>
            </c:ext>
          </c:extLst>
        </c:ser>
        <c:ser>
          <c:idx val="12"/>
          <c:order val="12"/>
          <c:tx>
            <c:v>1</c:v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Graph!$A$1:$A$2</c:f>
              <c:numCache>
                <c:formatCode>General</c:formatCode>
                <c:ptCount val="2"/>
                <c:pt idx="0">
                  <c:v>460</c:v>
                </c:pt>
                <c:pt idx="1">
                  <c:v>460</c:v>
                </c:pt>
              </c:numCache>
            </c:numRef>
          </c:xVal>
          <c:yVal>
            <c:numRef>
              <c:f>Graph!$B$1:$B$2</c:f>
              <c:numCache>
                <c:formatCode>General</c:formatCode>
                <c:ptCount val="2"/>
                <c:pt idx="0">
                  <c:v>-100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BBC-4FAC-AB32-42D37C823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460288"/>
        <c:axId val="7854632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Graph!$B$4</c15:sqref>
                        </c15:formulaRef>
                      </c:ext>
                    </c:extLst>
                    <c:strCache>
                      <c:ptCount val="1"/>
                      <c:pt idx="0">
                        <c:v>*Ge[l]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Graph!$C$3:$CO$3</c15:sqref>
                        </c15:formulaRef>
                      </c:ext>
                    </c:extLst>
                    <c:numCache>
                      <c:formatCode>0.0</c:formatCode>
                      <c:ptCount val="91"/>
                      <c:pt idx="0">
                        <c:v>290</c:v>
                      </c:pt>
                      <c:pt idx="1">
                        <c:v>303.4444580078125</c:v>
                      </c:pt>
                      <c:pt idx="2">
                        <c:v>316.88888549804688</c:v>
                      </c:pt>
                      <c:pt idx="3">
                        <c:v>330.33334350585938</c:v>
                      </c:pt>
                      <c:pt idx="4">
                        <c:v>343.77777099609375</c:v>
                      </c:pt>
                      <c:pt idx="5">
                        <c:v>357.22222900390625</c:v>
                      </c:pt>
                      <c:pt idx="6">
                        <c:v>370.66665649414063</c:v>
                      </c:pt>
                      <c:pt idx="7">
                        <c:v>384.11111450195313</c:v>
                      </c:pt>
                      <c:pt idx="8">
                        <c:v>397.5555419921875</c:v>
                      </c:pt>
                      <c:pt idx="9">
                        <c:v>411</c:v>
                      </c:pt>
                      <c:pt idx="10">
                        <c:v>424.4444580078125</c:v>
                      </c:pt>
                      <c:pt idx="11">
                        <c:v>437.88888549804688</c:v>
                      </c:pt>
                      <c:pt idx="12">
                        <c:v>451.33334350585938</c:v>
                      </c:pt>
                      <c:pt idx="13">
                        <c:v>464.77777099609375</c:v>
                      </c:pt>
                      <c:pt idx="14">
                        <c:v>478.22222900390625</c:v>
                      </c:pt>
                      <c:pt idx="15">
                        <c:v>491.66665649414063</c:v>
                      </c:pt>
                      <c:pt idx="16">
                        <c:v>505.11111450195313</c:v>
                      </c:pt>
                      <c:pt idx="17">
                        <c:v>518.5555419921875</c:v>
                      </c:pt>
                      <c:pt idx="18">
                        <c:v>532</c:v>
                      </c:pt>
                      <c:pt idx="19">
                        <c:v>545.4444580078125</c:v>
                      </c:pt>
                      <c:pt idx="20">
                        <c:v>558.888916015625</c:v>
                      </c:pt>
                      <c:pt idx="21">
                        <c:v>572.33331298828125</c:v>
                      </c:pt>
                      <c:pt idx="22">
                        <c:v>585.77777099609375</c:v>
                      </c:pt>
                      <c:pt idx="23">
                        <c:v>599.22222900390625</c:v>
                      </c:pt>
                      <c:pt idx="24">
                        <c:v>612.66668701171875</c:v>
                      </c:pt>
                      <c:pt idx="25">
                        <c:v>626.111083984375</c:v>
                      </c:pt>
                      <c:pt idx="26">
                        <c:v>639.5555419921875</c:v>
                      </c:pt>
                      <c:pt idx="27">
                        <c:v>653</c:v>
                      </c:pt>
                      <c:pt idx="28">
                        <c:v>666.4444580078125</c:v>
                      </c:pt>
                      <c:pt idx="29">
                        <c:v>679.888916015625</c:v>
                      </c:pt>
                      <c:pt idx="30">
                        <c:v>693.33331298828125</c:v>
                      </c:pt>
                      <c:pt idx="31">
                        <c:v>706.77777099609375</c:v>
                      </c:pt>
                      <c:pt idx="32">
                        <c:v>720.22222900390625</c:v>
                      </c:pt>
                      <c:pt idx="33">
                        <c:v>733.66668701171875</c:v>
                      </c:pt>
                      <c:pt idx="34">
                        <c:v>747.111083984375</c:v>
                      </c:pt>
                      <c:pt idx="35">
                        <c:v>760.5555419921875</c:v>
                      </c:pt>
                      <c:pt idx="36">
                        <c:v>774</c:v>
                      </c:pt>
                      <c:pt idx="37">
                        <c:v>787.4444580078125</c:v>
                      </c:pt>
                      <c:pt idx="38">
                        <c:v>800.888916015625</c:v>
                      </c:pt>
                      <c:pt idx="39">
                        <c:v>814.33331298828125</c:v>
                      </c:pt>
                      <c:pt idx="40">
                        <c:v>827.77777099609375</c:v>
                      </c:pt>
                      <c:pt idx="41">
                        <c:v>841.22222900390625</c:v>
                      </c:pt>
                      <c:pt idx="42">
                        <c:v>854.66668701171875</c:v>
                      </c:pt>
                      <c:pt idx="43">
                        <c:v>868.111083984375</c:v>
                      </c:pt>
                      <c:pt idx="44">
                        <c:v>881.5555419921875</c:v>
                      </c:pt>
                      <c:pt idx="45">
                        <c:v>895</c:v>
                      </c:pt>
                      <c:pt idx="46">
                        <c:v>908.4444580078125</c:v>
                      </c:pt>
                      <c:pt idx="47">
                        <c:v>921.888916015625</c:v>
                      </c:pt>
                      <c:pt idx="48">
                        <c:v>935.33331298828125</c:v>
                      </c:pt>
                      <c:pt idx="49">
                        <c:v>948.77777099609375</c:v>
                      </c:pt>
                      <c:pt idx="50">
                        <c:v>962.22222900390625</c:v>
                      </c:pt>
                      <c:pt idx="51">
                        <c:v>975.66668701171875</c:v>
                      </c:pt>
                      <c:pt idx="52">
                        <c:v>989.111083984375</c:v>
                      </c:pt>
                      <c:pt idx="53">
                        <c:v>1002.5555419921875</c:v>
                      </c:pt>
                      <c:pt idx="54">
                        <c:v>1016</c:v>
                      </c:pt>
                      <c:pt idx="55">
                        <c:v>1029.4444580078125</c:v>
                      </c:pt>
                      <c:pt idx="56">
                        <c:v>1042.888916015625</c:v>
                      </c:pt>
                      <c:pt idx="57">
                        <c:v>1056.3333740234375</c:v>
                      </c:pt>
                      <c:pt idx="58">
                        <c:v>1069.77783203125</c:v>
                      </c:pt>
                      <c:pt idx="59">
                        <c:v>1083.22216796875</c:v>
                      </c:pt>
                      <c:pt idx="60">
                        <c:v>1096.6666259765625</c:v>
                      </c:pt>
                      <c:pt idx="61">
                        <c:v>1110.111083984375</c:v>
                      </c:pt>
                      <c:pt idx="62">
                        <c:v>1123.5555419921875</c:v>
                      </c:pt>
                      <c:pt idx="63">
                        <c:v>1137</c:v>
                      </c:pt>
                      <c:pt idx="64">
                        <c:v>1150.4444580078125</c:v>
                      </c:pt>
                      <c:pt idx="65">
                        <c:v>1163.888916015625</c:v>
                      </c:pt>
                      <c:pt idx="66">
                        <c:v>1177.3333740234375</c:v>
                      </c:pt>
                      <c:pt idx="67">
                        <c:v>1190.77783203125</c:v>
                      </c:pt>
                      <c:pt idx="68">
                        <c:v>1204.22216796875</c:v>
                      </c:pt>
                      <c:pt idx="69">
                        <c:v>1217.6666259765625</c:v>
                      </c:pt>
                      <c:pt idx="70">
                        <c:v>1231.111083984375</c:v>
                      </c:pt>
                      <c:pt idx="71">
                        <c:v>1244.5555419921875</c:v>
                      </c:pt>
                      <c:pt idx="72">
                        <c:v>1258</c:v>
                      </c:pt>
                      <c:pt idx="73">
                        <c:v>1271.4444580078125</c:v>
                      </c:pt>
                      <c:pt idx="74">
                        <c:v>1284.888916015625</c:v>
                      </c:pt>
                      <c:pt idx="75">
                        <c:v>1298.3333740234375</c:v>
                      </c:pt>
                      <c:pt idx="76">
                        <c:v>1311.77783203125</c:v>
                      </c:pt>
                      <c:pt idx="77">
                        <c:v>1325.22216796875</c:v>
                      </c:pt>
                      <c:pt idx="78">
                        <c:v>1338.6666259765625</c:v>
                      </c:pt>
                      <c:pt idx="79">
                        <c:v>1352.111083984375</c:v>
                      </c:pt>
                      <c:pt idx="80">
                        <c:v>1365.5555419921875</c:v>
                      </c:pt>
                      <c:pt idx="81">
                        <c:v>1379</c:v>
                      </c:pt>
                      <c:pt idx="82">
                        <c:v>1392.4444580078125</c:v>
                      </c:pt>
                      <c:pt idx="83">
                        <c:v>1405.888916015625</c:v>
                      </c:pt>
                      <c:pt idx="84">
                        <c:v>1419.3333740234375</c:v>
                      </c:pt>
                      <c:pt idx="85">
                        <c:v>1432.77783203125</c:v>
                      </c:pt>
                      <c:pt idx="86">
                        <c:v>1446.22216796875</c:v>
                      </c:pt>
                      <c:pt idx="87">
                        <c:v>1459.6666259765625</c:v>
                      </c:pt>
                      <c:pt idx="88">
                        <c:v>1473.111083984375</c:v>
                      </c:pt>
                      <c:pt idx="89">
                        <c:v>1486.5555419921875</c:v>
                      </c:pt>
                      <c:pt idx="90">
                        <c:v>1500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Graph!$C$4:$CO$4</c15:sqref>
                        </c15:formulaRef>
                      </c:ext>
                    </c:extLst>
                    <c:numCache>
                      <c:formatCode>0.00E+00</c:formatCode>
                      <c:ptCount val="91"/>
                      <c:pt idx="0">
                        <c:v>-14.927900314331055</c:v>
                      </c:pt>
                      <c:pt idx="1">
                        <c:v>-15.194084167480469</c:v>
                      </c:pt>
                      <c:pt idx="2">
                        <c:v>-14.794384956359863</c:v>
                      </c:pt>
                      <c:pt idx="3">
                        <c:v>-14.394683837890625</c:v>
                      </c:pt>
                      <c:pt idx="4">
                        <c:v>-13.602747917175293</c:v>
                      </c:pt>
                      <c:pt idx="5">
                        <c:v>-12.773538589477539</c:v>
                      </c:pt>
                      <c:pt idx="6">
                        <c:v>-11.904621124267578</c:v>
                      </c:pt>
                      <c:pt idx="7">
                        <c:v>-10.982830047607422</c:v>
                      </c:pt>
                      <c:pt idx="8">
                        <c:v>-10.061041831970215</c:v>
                      </c:pt>
                      <c:pt idx="9">
                        <c:v>-9.2537031173706055</c:v>
                      </c:pt>
                      <c:pt idx="10">
                        <c:v>-8.4530744552612305</c:v>
                      </c:pt>
                      <c:pt idx="11">
                        <c:v>-7.6984000205993652</c:v>
                      </c:pt>
                      <c:pt idx="12">
                        <c:v>-6.9975976943969727</c:v>
                      </c:pt>
                      <c:pt idx="13">
                        <c:v>-6.2967967987060547</c:v>
                      </c:pt>
                      <c:pt idx="14">
                        <c:v>-5.6733918190002441</c:v>
                      </c:pt>
                      <c:pt idx="15">
                        <c:v>-5.0518889427185059</c:v>
                      </c:pt>
                      <c:pt idx="16">
                        <c:v>-4.6178736686706543</c:v>
                      </c:pt>
                      <c:pt idx="17">
                        <c:v>-4.3776497840881348</c:v>
                      </c:pt>
                      <c:pt idx="18">
                        <c:v>-4.1414909362792969</c:v>
                      </c:pt>
                      <c:pt idx="19">
                        <c:v>-4.1744980812072754</c:v>
                      </c:pt>
                      <c:pt idx="20">
                        <c:v>-4.2075057029724121</c:v>
                      </c:pt>
                      <c:pt idx="21">
                        <c:v>-4.2406196594238281</c:v>
                      </c:pt>
                      <c:pt idx="22">
                        <c:v>-4.2738285064697266</c:v>
                      </c:pt>
                      <c:pt idx="23">
                        <c:v>-4.3070368766784668</c:v>
                      </c:pt>
                      <c:pt idx="24">
                        <c:v>-4.3402457237243652</c:v>
                      </c:pt>
                      <c:pt idx="25">
                        <c:v>-4.3734540939331055</c:v>
                      </c:pt>
                      <c:pt idx="26">
                        <c:v>-4.4066624641418457</c:v>
                      </c:pt>
                      <c:pt idx="27">
                        <c:v>-4.4398713111877441</c:v>
                      </c:pt>
                      <c:pt idx="28">
                        <c:v>-4.4730796813964844</c:v>
                      </c:pt>
                      <c:pt idx="29">
                        <c:v>-4.5062885284423828</c:v>
                      </c:pt>
                      <c:pt idx="30">
                        <c:v>-4.539496898651123</c:v>
                      </c:pt>
                      <c:pt idx="31">
                        <c:v>-4.5721225738525391</c:v>
                      </c:pt>
                      <c:pt idx="32">
                        <c:v>-4.6043491363525391</c:v>
                      </c:pt>
                      <c:pt idx="33">
                        <c:v>-4.6365756988525391</c:v>
                      </c:pt>
                      <c:pt idx="34">
                        <c:v>-4.6688017845153809</c:v>
                      </c:pt>
                      <c:pt idx="35">
                        <c:v>-4.7010283470153809</c:v>
                      </c:pt>
                      <c:pt idx="36">
                        <c:v>-4.7332549095153809</c:v>
                      </c:pt>
                      <c:pt idx="37">
                        <c:v>-4.7654809951782227</c:v>
                      </c:pt>
                      <c:pt idx="38">
                        <c:v>-4.7977075576782227</c:v>
                      </c:pt>
                      <c:pt idx="39">
                        <c:v>-4.8299341201782227</c:v>
                      </c:pt>
                      <c:pt idx="40">
                        <c:v>-4.8621602058410645</c:v>
                      </c:pt>
                      <c:pt idx="41">
                        <c:v>-4.893183708190918</c:v>
                      </c:pt>
                      <c:pt idx="42">
                        <c:v>-4.9235973358154297</c:v>
                      </c:pt>
                      <c:pt idx="43">
                        <c:v>-4.9540109634399414</c:v>
                      </c:pt>
                      <c:pt idx="44">
                        <c:v>-4.9844245910644531</c:v>
                      </c:pt>
                      <c:pt idx="45">
                        <c:v>-5.0148382186889648</c:v>
                      </c:pt>
                      <c:pt idx="46">
                        <c:v>-5.0452518463134766</c:v>
                      </c:pt>
                      <c:pt idx="47">
                        <c:v>-5.0756659507751465</c:v>
                      </c:pt>
                      <c:pt idx="48">
                        <c:v>-5.1060791015625</c:v>
                      </c:pt>
                      <c:pt idx="49">
                        <c:v>-5.1364932060241699</c:v>
                      </c:pt>
                      <c:pt idx="50">
                        <c:v>-5.1669068336486816</c:v>
                      </c:pt>
                      <c:pt idx="51">
                        <c:v>-5.1962695121765137</c:v>
                      </c:pt>
                      <c:pt idx="52">
                        <c:v>-5.2252516746520996</c:v>
                      </c:pt>
                      <c:pt idx="53">
                        <c:v>-5.2540488243103027</c:v>
                      </c:pt>
                      <c:pt idx="54">
                        <c:v>-5.282289981842041</c:v>
                      </c:pt>
                      <c:pt idx="55">
                        <c:v>-5.3105311393737793</c:v>
                      </c:pt>
                      <c:pt idx="56">
                        <c:v>-5.3392758369445801</c:v>
                      </c:pt>
                      <c:pt idx="57">
                        <c:v>-5.3682022094726563</c:v>
                      </c:pt>
                      <c:pt idx="58">
                        <c:v>-5.3968992233276367</c:v>
                      </c:pt>
                      <c:pt idx="59">
                        <c:v>-5.4250102043151855</c:v>
                      </c:pt>
                      <c:pt idx="60">
                        <c:v>-5.4531211853027344</c:v>
                      </c:pt>
                      <c:pt idx="61">
                        <c:v>-5.4852805137634277</c:v>
                      </c:pt>
                      <c:pt idx="62">
                        <c:v>-5.5182895660400391</c:v>
                      </c:pt>
                      <c:pt idx="63">
                        <c:v>-5.5512986183166504</c:v>
                      </c:pt>
                      <c:pt idx="64">
                        <c:v>-5.5843076705932617</c:v>
                      </c:pt>
                      <c:pt idx="65">
                        <c:v>-5.6173171997070313</c:v>
                      </c:pt>
                      <c:pt idx="66">
                        <c:v>-5.6503262519836426</c:v>
                      </c:pt>
                      <c:pt idx="67">
                        <c:v>-5.6833353042602539</c:v>
                      </c:pt>
                      <c:pt idx="68">
                        <c:v>-5.7163443565368652</c:v>
                      </c:pt>
                      <c:pt idx="69">
                        <c:v>-5.7493534088134766</c:v>
                      </c:pt>
                      <c:pt idx="70">
                        <c:v>-5.7823624610900879</c:v>
                      </c:pt>
                      <c:pt idx="71">
                        <c:v>-5.8392171859741211</c:v>
                      </c:pt>
                      <c:pt idx="72">
                        <c:v>-5.8999700546264648</c:v>
                      </c:pt>
                      <c:pt idx="73">
                        <c:v>-5.9607229232788086</c:v>
                      </c:pt>
                      <c:pt idx="74">
                        <c:v>-6.0214757919311523</c:v>
                      </c:pt>
                      <c:pt idx="75">
                        <c:v>-6.0822281837463379</c:v>
                      </c:pt>
                      <c:pt idx="76">
                        <c:v>-6.1429810523986816</c:v>
                      </c:pt>
                      <c:pt idx="77">
                        <c:v>-6.2037334442138672</c:v>
                      </c:pt>
                      <c:pt idx="78">
                        <c:v>-6.2644863128662109</c:v>
                      </c:pt>
                      <c:pt idx="79">
                        <c:v>-6.3252387046813965</c:v>
                      </c:pt>
                      <c:pt idx="80">
                        <c:v>-6.3859915733337402</c:v>
                      </c:pt>
                      <c:pt idx="81">
                        <c:v>-6.4403824806213379</c:v>
                      </c:pt>
                      <c:pt idx="82">
                        <c:v>-6.4945554733276367</c:v>
                      </c:pt>
                      <c:pt idx="83">
                        <c:v>-6.548734188079834</c:v>
                      </c:pt>
                      <c:pt idx="84">
                        <c:v>-6.6029195785522461</c:v>
                      </c:pt>
                      <c:pt idx="85">
                        <c:v>-6.6571044921875</c:v>
                      </c:pt>
                      <c:pt idx="86">
                        <c:v>-6.7081665992736816</c:v>
                      </c:pt>
                      <c:pt idx="87">
                        <c:v>-6.7591762542724609</c:v>
                      </c:pt>
                      <c:pt idx="88">
                        <c:v>-6.8099627494812012</c:v>
                      </c:pt>
                      <c:pt idx="89">
                        <c:v>-6.8604812622070313</c:v>
                      </c:pt>
                      <c:pt idx="90">
                        <c:v>-6.9109997749328613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0BBC-4FAC-AB32-42D37C823D5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Graph!$B$5</c15:sqref>
                        </c15:formulaRef>
                      </c:ext>
                    </c:extLst>
                    <c:strCache>
                      <c:ptCount val="1"/>
                      <c:pt idx="0">
                        <c:v>*Ge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Graph!$C$3:$CO$3</c15:sqref>
                        </c15:formulaRef>
                      </c:ext>
                    </c:extLst>
                    <c:numCache>
                      <c:formatCode>0.0</c:formatCode>
                      <c:ptCount val="91"/>
                      <c:pt idx="0">
                        <c:v>290</c:v>
                      </c:pt>
                      <c:pt idx="1">
                        <c:v>303.4444580078125</c:v>
                      </c:pt>
                      <c:pt idx="2">
                        <c:v>316.88888549804688</c:v>
                      </c:pt>
                      <c:pt idx="3">
                        <c:v>330.33334350585938</c:v>
                      </c:pt>
                      <c:pt idx="4">
                        <c:v>343.77777099609375</c:v>
                      </c:pt>
                      <c:pt idx="5">
                        <c:v>357.22222900390625</c:v>
                      </c:pt>
                      <c:pt idx="6">
                        <c:v>370.66665649414063</c:v>
                      </c:pt>
                      <c:pt idx="7">
                        <c:v>384.11111450195313</c:v>
                      </c:pt>
                      <c:pt idx="8">
                        <c:v>397.5555419921875</c:v>
                      </c:pt>
                      <c:pt idx="9">
                        <c:v>411</c:v>
                      </c:pt>
                      <c:pt idx="10">
                        <c:v>424.4444580078125</c:v>
                      </c:pt>
                      <c:pt idx="11">
                        <c:v>437.88888549804688</c:v>
                      </c:pt>
                      <c:pt idx="12">
                        <c:v>451.33334350585938</c:v>
                      </c:pt>
                      <c:pt idx="13">
                        <c:v>464.77777099609375</c:v>
                      </c:pt>
                      <c:pt idx="14">
                        <c:v>478.22222900390625</c:v>
                      </c:pt>
                      <c:pt idx="15">
                        <c:v>491.66665649414063</c:v>
                      </c:pt>
                      <c:pt idx="16">
                        <c:v>505.11111450195313</c:v>
                      </c:pt>
                      <c:pt idx="17">
                        <c:v>518.5555419921875</c:v>
                      </c:pt>
                      <c:pt idx="18">
                        <c:v>532</c:v>
                      </c:pt>
                      <c:pt idx="19">
                        <c:v>545.4444580078125</c:v>
                      </c:pt>
                      <c:pt idx="20">
                        <c:v>558.888916015625</c:v>
                      </c:pt>
                      <c:pt idx="21">
                        <c:v>572.33331298828125</c:v>
                      </c:pt>
                      <c:pt idx="22">
                        <c:v>585.77777099609375</c:v>
                      </c:pt>
                      <c:pt idx="23">
                        <c:v>599.22222900390625</c:v>
                      </c:pt>
                      <c:pt idx="24">
                        <c:v>612.66668701171875</c:v>
                      </c:pt>
                      <c:pt idx="25">
                        <c:v>626.111083984375</c:v>
                      </c:pt>
                      <c:pt idx="26">
                        <c:v>639.5555419921875</c:v>
                      </c:pt>
                      <c:pt idx="27">
                        <c:v>653</c:v>
                      </c:pt>
                      <c:pt idx="28">
                        <c:v>666.4444580078125</c:v>
                      </c:pt>
                      <c:pt idx="29">
                        <c:v>679.888916015625</c:v>
                      </c:pt>
                      <c:pt idx="30">
                        <c:v>693.33331298828125</c:v>
                      </c:pt>
                      <c:pt idx="31">
                        <c:v>706.77777099609375</c:v>
                      </c:pt>
                      <c:pt idx="32">
                        <c:v>720.22222900390625</c:v>
                      </c:pt>
                      <c:pt idx="33">
                        <c:v>733.66668701171875</c:v>
                      </c:pt>
                      <c:pt idx="34">
                        <c:v>747.111083984375</c:v>
                      </c:pt>
                      <c:pt idx="35">
                        <c:v>760.5555419921875</c:v>
                      </c:pt>
                      <c:pt idx="36">
                        <c:v>774</c:v>
                      </c:pt>
                      <c:pt idx="37">
                        <c:v>787.4444580078125</c:v>
                      </c:pt>
                      <c:pt idx="38">
                        <c:v>800.888916015625</c:v>
                      </c:pt>
                      <c:pt idx="39">
                        <c:v>814.33331298828125</c:v>
                      </c:pt>
                      <c:pt idx="40">
                        <c:v>827.77777099609375</c:v>
                      </c:pt>
                      <c:pt idx="41">
                        <c:v>841.22222900390625</c:v>
                      </c:pt>
                      <c:pt idx="42">
                        <c:v>854.66668701171875</c:v>
                      </c:pt>
                      <c:pt idx="43">
                        <c:v>868.111083984375</c:v>
                      </c:pt>
                      <c:pt idx="44">
                        <c:v>881.5555419921875</c:v>
                      </c:pt>
                      <c:pt idx="45">
                        <c:v>895</c:v>
                      </c:pt>
                      <c:pt idx="46">
                        <c:v>908.4444580078125</c:v>
                      </c:pt>
                      <c:pt idx="47">
                        <c:v>921.888916015625</c:v>
                      </c:pt>
                      <c:pt idx="48">
                        <c:v>935.33331298828125</c:v>
                      </c:pt>
                      <c:pt idx="49">
                        <c:v>948.77777099609375</c:v>
                      </c:pt>
                      <c:pt idx="50">
                        <c:v>962.22222900390625</c:v>
                      </c:pt>
                      <c:pt idx="51">
                        <c:v>975.66668701171875</c:v>
                      </c:pt>
                      <c:pt idx="52">
                        <c:v>989.111083984375</c:v>
                      </c:pt>
                      <c:pt idx="53">
                        <c:v>1002.5555419921875</c:v>
                      </c:pt>
                      <c:pt idx="54">
                        <c:v>1016</c:v>
                      </c:pt>
                      <c:pt idx="55">
                        <c:v>1029.4444580078125</c:v>
                      </c:pt>
                      <c:pt idx="56">
                        <c:v>1042.888916015625</c:v>
                      </c:pt>
                      <c:pt idx="57">
                        <c:v>1056.3333740234375</c:v>
                      </c:pt>
                      <c:pt idx="58">
                        <c:v>1069.77783203125</c:v>
                      </c:pt>
                      <c:pt idx="59">
                        <c:v>1083.22216796875</c:v>
                      </c:pt>
                      <c:pt idx="60">
                        <c:v>1096.6666259765625</c:v>
                      </c:pt>
                      <c:pt idx="61">
                        <c:v>1110.111083984375</c:v>
                      </c:pt>
                      <c:pt idx="62">
                        <c:v>1123.5555419921875</c:v>
                      </c:pt>
                      <c:pt idx="63">
                        <c:v>1137</c:v>
                      </c:pt>
                      <c:pt idx="64">
                        <c:v>1150.4444580078125</c:v>
                      </c:pt>
                      <c:pt idx="65">
                        <c:v>1163.888916015625</c:v>
                      </c:pt>
                      <c:pt idx="66">
                        <c:v>1177.3333740234375</c:v>
                      </c:pt>
                      <c:pt idx="67">
                        <c:v>1190.77783203125</c:v>
                      </c:pt>
                      <c:pt idx="68">
                        <c:v>1204.22216796875</c:v>
                      </c:pt>
                      <c:pt idx="69">
                        <c:v>1217.6666259765625</c:v>
                      </c:pt>
                      <c:pt idx="70">
                        <c:v>1231.111083984375</c:v>
                      </c:pt>
                      <c:pt idx="71">
                        <c:v>1244.5555419921875</c:v>
                      </c:pt>
                      <c:pt idx="72">
                        <c:v>1258</c:v>
                      </c:pt>
                      <c:pt idx="73">
                        <c:v>1271.4444580078125</c:v>
                      </c:pt>
                      <c:pt idx="74">
                        <c:v>1284.888916015625</c:v>
                      </c:pt>
                      <c:pt idx="75">
                        <c:v>1298.3333740234375</c:v>
                      </c:pt>
                      <c:pt idx="76">
                        <c:v>1311.77783203125</c:v>
                      </c:pt>
                      <c:pt idx="77">
                        <c:v>1325.22216796875</c:v>
                      </c:pt>
                      <c:pt idx="78">
                        <c:v>1338.6666259765625</c:v>
                      </c:pt>
                      <c:pt idx="79">
                        <c:v>1352.111083984375</c:v>
                      </c:pt>
                      <c:pt idx="80">
                        <c:v>1365.5555419921875</c:v>
                      </c:pt>
                      <c:pt idx="81">
                        <c:v>1379</c:v>
                      </c:pt>
                      <c:pt idx="82">
                        <c:v>1392.4444580078125</c:v>
                      </c:pt>
                      <c:pt idx="83">
                        <c:v>1405.888916015625</c:v>
                      </c:pt>
                      <c:pt idx="84">
                        <c:v>1419.3333740234375</c:v>
                      </c:pt>
                      <c:pt idx="85">
                        <c:v>1432.77783203125</c:v>
                      </c:pt>
                      <c:pt idx="86">
                        <c:v>1446.22216796875</c:v>
                      </c:pt>
                      <c:pt idx="87">
                        <c:v>1459.6666259765625</c:v>
                      </c:pt>
                      <c:pt idx="88">
                        <c:v>1473.111083984375</c:v>
                      </c:pt>
                      <c:pt idx="89">
                        <c:v>1486.5555419921875</c:v>
                      </c:pt>
                      <c:pt idx="90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Graph!$C$5:$CO$5</c15:sqref>
                        </c15:formulaRef>
                      </c:ext>
                    </c:extLst>
                    <c:numCache>
                      <c:formatCode>0.00E+00</c:formatCode>
                      <c:ptCount val="91"/>
                      <c:pt idx="0">
                        <c:v>-14.927900314331055</c:v>
                      </c:pt>
                      <c:pt idx="1">
                        <c:v>-15.194084167480469</c:v>
                      </c:pt>
                      <c:pt idx="2">
                        <c:v>-14.794384956359863</c:v>
                      </c:pt>
                      <c:pt idx="3">
                        <c:v>-14.394683837890625</c:v>
                      </c:pt>
                      <c:pt idx="4">
                        <c:v>-13.602747917175293</c:v>
                      </c:pt>
                      <c:pt idx="5">
                        <c:v>-12.773538589477539</c:v>
                      </c:pt>
                      <c:pt idx="6">
                        <c:v>-11.904621124267578</c:v>
                      </c:pt>
                      <c:pt idx="7">
                        <c:v>-10.982830047607422</c:v>
                      </c:pt>
                      <c:pt idx="8">
                        <c:v>-10.061041831970215</c:v>
                      </c:pt>
                      <c:pt idx="9">
                        <c:v>-9.2537031173706055</c:v>
                      </c:pt>
                      <c:pt idx="10">
                        <c:v>-8.4530744552612305</c:v>
                      </c:pt>
                      <c:pt idx="11">
                        <c:v>-7.6984000205993652</c:v>
                      </c:pt>
                      <c:pt idx="12">
                        <c:v>-6.9975976943969727</c:v>
                      </c:pt>
                      <c:pt idx="13">
                        <c:v>-6.2967967987060547</c:v>
                      </c:pt>
                      <c:pt idx="14">
                        <c:v>-5.6733918190002441</c:v>
                      </c:pt>
                      <c:pt idx="15">
                        <c:v>-5.0518889427185059</c:v>
                      </c:pt>
                      <c:pt idx="16">
                        <c:v>-4.6178736686706543</c:v>
                      </c:pt>
                      <c:pt idx="17">
                        <c:v>-4.3776497840881348</c:v>
                      </c:pt>
                      <c:pt idx="18">
                        <c:v>-4.1414909362792969</c:v>
                      </c:pt>
                      <c:pt idx="19">
                        <c:v>-4.1744980812072754</c:v>
                      </c:pt>
                      <c:pt idx="20">
                        <c:v>-4.2075057029724121</c:v>
                      </c:pt>
                      <c:pt idx="21">
                        <c:v>-4.2406196594238281</c:v>
                      </c:pt>
                      <c:pt idx="22">
                        <c:v>-4.2738285064697266</c:v>
                      </c:pt>
                      <c:pt idx="23">
                        <c:v>-4.3070368766784668</c:v>
                      </c:pt>
                      <c:pt idx="24">
                        <c:v>-4.3402457237243652</c:v>
                      </c:pt>
                      <c:pt idx="25">
                        <c:v>-4.3734540939331055</c:v>
                      </c:pt>
                      <c:pt idx="26">
                        <c:v>-4.4066624641418457</c:v>
                      </c:pt>
                      <c:pt idx="27">
                        <c:v>-4.4398713111877441</c:v>
                      </c:pt>
                      <c:pt idx="28">
                        <c:v>-4.4730796813964844</c:v>
                      </c:pt>
                      <c:pt idx="29">
                        <c:v>-4.5062885284423828</c:v>
                      </c:pt>
                      <c:pt idx="30">
                        <c:v>-4.539496898651123</c:v>
                      </c:pt>
                      <c:pt idx="31">
                        <c:v>-4.5721225738525391</c:v>
                      </c:pt>
                      <c:pt idx="32">
                        <c:v>-4.6043491363525391</c:v>
                      </c:pt>
                      <c:pt idx="33">
                        <c:v>-4.6365756988525391</c:v>
                      </c:pt>
                      <c:pt idx="34">
                        <c:v>-4.6688017845153809</c:v>
                      </c:pt>
                      <c:pt idx="35">
                        <c:v>-4.7010283470153809</c:v>
                      </c:pt>
                      <c:pt idx="36">
                        <c:v>-4.7332549095153809</c:v>
                      </c:pt>
                      <c:pt idx="37">
                        <c:v>-4.7654809951782227</c:v>
                      </c:pt>
                      <c:pt idx="38">
                        <c:v>-4.7977075576782227</c:v>
                      </c:pt>
                      <c:pt idx="39">
                        <c:v>-4.8299341201782227</c:v>
                      </c:pt>
                      <c:pt idx="40">
                        <c:v>-4.8621602058410645</c:v>
                      </c:pt>
                      <c:pt idx="41">
                        <c:v>-4.893183708190918</c:v>
                      </c:pt>
                      <c:pt idx="42">
                        <c:v>-4.9235973358154297</c:v>
                      </c:pt>
                      <c:pt idx="43">
                        <c:v>-4.9540109634399414</c:v>
                      </c:pt>
                      <c:pt idx="44">
                        <c:v>-4.9844245910644531</c:v>
                      </c:pt>
                      <c:pt idx="45">
                        <c:v>-5.0148382186889648</c:v>
                      </c:pt>
                      <c:pt idx="46">
                        <c:v>-5.0452518463134766</c:v>
                      </c:pt>
                      <c:pt idx="47">
                        <c:v>-5.0756659507751465</c:v>
                      </c:pt>
                      <c:pt idx="48">
                        <c:v>-5.1060791015625</c:v>
                      </c:pt>
                      <c:pt idx="49">
                        <c:v>-5.1364932060241699</c:v>
                      </c:pt>
                      <c:pt idx="50">
                        <c:v>-5.1669068336486816</c:v>
                      </c:pt>
                      <c:pt idx="51">
                        <c:v>-5.1962695121765137</c:v>
                      </c:pt>
                      <c:pt idx="52">
                        <c:v>-5.2252516746520996</c:v>
                      </c:pt>
                      <c:pt idx="53">
                        <c:v>-5.2540488243103027</c:v>
                      </c:pt>
                      <c:pt idx="54">
                        <c:v>-5.282289981842041</c:v>
                      </c:pt>
                      <c:pt idx="55">
                        <c:v>-5.3105311393737793</c:v>
                      </c:pt>
                      <c:pt idx="56">
                        <c:v>-5.3392758369445801</c:v>
                      </c:pt>
                      <c:pt idx="57">
                        <c:v>-5.3682022094726563</c:v>
                      </c:pt>
                      <c:pt idx="58">
                        <c:v>-5.3968992233276367</c:v>
                      </c:pt>
                      <c:pt idx="59">
                        <c:v>-5.4250102043151855</c:v>
                      </c:pt>
                      <c:pt idx="60">
                        <c:v>-5.4531211853027344</c:v>
                      </c:pt>
                      <c:pt idx="61">
                        <c:v>-5.4852805137634277</c:v>
                      </c:pt>
                      <c:pt idx="62">
                        <c:v>-5.5182895660400391</c:v>
                      </c:pt>
                      <c:pt idx="63">
                        <c:v>-5.5512986183166504</c:v>
                      </c:pt>
                      <c:pt idx="64">
                        <c:v>-5.5843076705932617</c:v>
                      </c:pt>
                      <c:pt idx="65">
                        <c:v>-5.6173171997070313</c:v>
                      </c:pt>
                      <c:pt idx="66">
                        <c:v>-5.6503262519836426</c:v>
                      </c:pt>
                      <c:pt idx="67">
                        <c:v>-5.6833353042602539</c:v>
                      </c:pt>
                      <c:pt idx="68">
                        <c:v>-5.7163443565368652</c:v>
                      </c:pt>
                      <c:pt idx="69">
                        <c:v>-5.7493534088134766</c:v>
                      </c:pt>
                      <c:pt idx="70">
                        <c:v>-5.7823624610900879</c:v>
                      </c:pt>
                      <c:pt idx="71">
                        <c:v>-5.8392171859741211</c:v>
                      </c:pt>
                      <c:pt idx="72">
                        <c:v>-5.8999700546264648</c:v>
                      </c:pt>
                      <c:pt idx="73">
                        <c:v>-5.9607229232788086</c:v>
                      </c:pt>
                      <c:pt idx="74">
                        <c:v>-6.0214757919311523</c:v>
                      </c:pt>
                      <c:pt idx="75">
                        <c:v>-6.0822281837463379</c:v>
                      </c:pt>
                      <c:pt idx="76">
                        <c:v>-6.1429810523986816</c:v>
                      </c:pt>
                      <c:pt idx="77">
                        <c:v>-6.2037334442138672</c:v>
                      </c:pt>
                      <c:pt idx="78">
                        <c:v>-6.2644863128662109</c:v>
                      </c:pt>
                      <c:pt idx="79">
                        <c:v>-6.3252387046813965</c:v>
                      </c:pt>
                      <c:pt idx="80">
                        <c:v>-6.3859915733337402</c:v>
                      </c:pt>
                      <c:pt idx="81">
                        <c:v>-6.4403824806213379</c:v>
                      </c:pt>
                      <c:pt idx="82">
                        <c:v>-6.4945554733276367</c:v>
                      </c:pt>
                      <c:pt idx="83">
                        <c:v>-6.548734188079834</c:v>
                      </c:pt>
                      <c:pt idx="84">
                        <c:v>-6.6029195785522461</c:v>
                      </c:pt>
                      <c:pt idx="85">
                        <c:v>-6.6571044921875</c:v>
                      </c:pt>
                      <c:pt idx="86">
                        <c:v>-6.7081665992736816</c:v>
                      </c:pt>
                      <c:pt idx="87">
                        <c:v>-6.7591762542724609</c:v>
                      </c:pt>
                      <c:pt idx="88">
                        <c:v>-6.8099627494812012</c:v>
                      </c:pt>
                      <c:pt idx="89">
                        <c:v>-6.8604812622070313</c:v>
                      </c:pt>
                      <c:pt idx="90">
                        <c:v>-6.9109997749328613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BBC-4FAC-AB32-42D37C823D5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Graph!$B$6</c15:sqref>
                        </c15:formulaRef>
                      </c:ext>
                    </c:extLst>
                    <c:strCache>
                      <c:ptCount val="1"/>
                      <c:pt idx="0">
                        <c:v>*GeSe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Graph!$C$3:$CO$3</c15:sqref>
                        </c15:formulaRef>
                      </c:ext>
                    </c:extLst>
                    <c:numCache>
                      <c:formatCode>0.0</c:formatCode>
                      <c:ptCount val="91"/>
                      <c:pt idx="0">
                        <c:v>290</c:v>
                      </c:pt>
                      <c:pt idx="1">
                        <c:v>303.4444580078125</c:v>
                      </c:pt>
                      <c:pt idx="2">
                        <c:v>316.88888549804688</c:v>
                      </c:pt>
                      <c:pt idx="3">
                        <c:v>330.33334350585938</c:v>
                      </c:pt>
                      <c:pt idx="4">
                        <c:v>343.77777099609375</c:v>
                      </c:pt>
                      <c:pt idx="5">
                        <c:v>357.22222900390625</c:v>
                      </c:pt>
                      <c:pt idx="6">
                        <c:v>370.66665649414063</c:v>
                      </c:pt>
                      <c:pt idx="7">
                        <c:v>384.11111450195313</c:v>
                      </c:pt>
                      <c:pt idx="8">
                        <c:v>397.5555419921875</c:v>
                      </c:pt>
                      <c:pt idx="9">
                        <c:v>411</c:v>
                      </c:pt>
                      <c:pt idx="10">
                        <c:v>424.4444580078125</c:v>
                      </c:pt>
                      <c:pt idx="11">
                        <c:v>437.88888549804688</c:v>
                      </c:pt>
                      <c:pt idx="12">
                        <c:v>451.33334350585938</c:v>
                      </c:pt>
                      <c:pt idx="13">
                        <c:v>464.77777099609375</c:v>
                      </c:pt>
                      <c:pt idx="14">
                        <c:v>478.22222900390625</c:v>
                      </c:pt>
                      <c:pt idx="15">
                        <c:v>491.66665649414063</c:v>
                      </c:pt>
                      <c:pt idx="16">
                        <c:v>505.11111450195313</c:v>
                      </c:pt>
                      <c:pt idx="17">
                        <c:v>518.5555419921875</c:v>
                      </c:pt>
                      <c:pt idx="18">
                        <c:v>532</c:v>
                      </c:pt>
                      <c:pt idx="19">
                        <c:v>545.4444580078125</c:v>
                      </c:pt>
                      <c:pt idx="20">
                        <c:v>558.888916015625</c:v>
                      </c:pt>
                      <c:pt idx="21">
                        <c:v>572.33331298828125</c:v>
                      </c:pt>
                      <c:pt idx="22">
                        <c:v>585.77777099609375</c:v>
                      </c:pt>
                      <c:pt idx="23">
                        <c:v>599.22222900390625</c:v>
                      </c:pt>
                      <c:pt idx="24">
                        <c:v>612.66668701171875</c:v>
                      </c:pt>
                      <c:pt idx="25">
                        <c:v>626.111083984375</c:v>
                      </c:pt>
                      <c:pt idx="26">
                        <c:v>639.5555419921875</c:v>
                      </c:pt>
                      <c:pt idx="27">
                        <c:v>653</c:v>
                      </c:pt>
                      <c:pt idx="28">
                        <c:v>666.4444580078125</c:v>
                      </c:pt>
                      <c:pt idx="29">
                        <c:v>679.888916015625</c:v>
                      </c:pt>
                      <c:pt idx="30">
                        <c:v>693.33331298828125</c:v>
                      </c:pt>
                      <c:pt idx="31">
                        <c:v>706.77777099609375</c:v>
                      </c:pt>
                      <c:pt idx="32">
                        <c:v>720.22222900390625</c:v>
                      </c:pt>
                      <c:pt idx="33">
                        <c:v>733.66668701171875</c:v>
                      </c:pt>
                      <c:pt idx="34">
                        <c:v>747.111083984375</c:v>
                      </c:pt>
                      <c:pt idx="35">
                        <c:v>760.5555419921875</c:v>
                      </c:pt>
                      <c:pt idx="36">
                        <c:v>774</c:v>
                      </c:pt>
                      <c:pt idx="37">
                        <c:v>787.4444580078125</c:v>
                      </c:pt>
                      <c:pt idx="38">
                        <c:v>800.888916015625</c:v>
                      </c:pt>
                      <c:pt idx="39">
                        <c:v>814.33331298828125</c:v>
                      </c:pt>
                      <c:pt idx="40">
                        <c:v>827.77777099609375</c:v>
                      </c:pt>
                      <c:pt idx="41">
                        <c:v>841.22222900390625</c:v>
                      </c:pt>
                      <c:pt idx="42">
                        <c:v>854.66668701171875</c:v>
                      </c:pt>
                      <c:pt idx="43">
                        <c:v>868.111083984375</c:v>
                      </c:pt>
                      <c:pt idx="44">
                        <c:v>881.5555419921875</c:v>
                      </c:pt>
                      <c:pt idx="45">
                        <c:v>895</c:v>
                      </c:pt>
                      <c:pt idx="46">
                        <c:v>908.4444580078125</c:v>
                      </c:pt>
                      <c:pt idx="47">
                        <c:v>921.888916015625</c:v>
                      </c:pt>
                      <c:pt idx="48">
                        <c:v>935.33331298828125</c:v>
                      </c:pt>
                      <c:pt idx="49">
                        <c:v>948.77777099609375</c:v>
                      </c:pt>
                      <c:pt idx="50">
                        <c:v>962.22222900390625</c:v>
                      </c:pt>
                      <c:pt idx="51">
                        <c:v>975.66668701171875</c:v>
                      </c:pt>
                      <c:pt idx="52">
                        <c:v>989.111083984375</c:v>
                      </c:pt>
                      <c:pt idx="53">
                        <c:v>1002.5555419921875</c:v>
                      </c:pt>
                      <c:pt idx="54">
                        <c:v>1016</c:v>
                      </c:pt>
                      <c:pt idx="55">
                        <c:v>1029.4444580078125</c:v>
                      </c:pt>
                      <c:pt idx="56">
                        <c:v>1042.888916015625</c:v>
                      </c:pt>
                      <c:pt idx="57">
                        <c:v>1056.3333740234375</c:v>
                      </c:pt>
                      <c:pt idx="58">
                        <c:v>1069.77783203125</c:v>
                      </c:pt>
                      <c:pt idx="59">
                        <c:v>1083.22216796875</c:v>
                      </c:pt>
                      <c:pt idx="60">
                        <c:v>1096.6666259765625</c:v>
                      </c:pt>
                      <c:pt idx="61">
                        <c:v>1110.111083984375</c:v>
                      </c:pt>
                      <c:pt idx="62">
                        <c:v>1123.5555419921875</c:v>
                      </c:pt>
                      <c:pt idx="63">
                        <c:v>1137</c:v>
                      </c:pt>
                      <c:pt idx="64">
                        <c:v>1150.4444580078125</c:v>
                      </c:pt>
                      <c:pt idx="65">
                        <c:v>1163.888916015625</c:v>
                      </c:pt>
                      <c:pt idx="66">
                        <c:v>1177.3333740234375</c:v>
                      </c:pt>
                      <c:pt idx="67">
                        <c:v>1190.77783203125</c:v>
                      </c:pt>
                      <c:pt idx="68">
                        <c:v>1204.22216796875</c:v>
                      </c:pt>
                      <c:pt idx="69">
                        <c:v>1217.6666259765625</c:v>
                      </c:pt>
                      <c:pt idx="70">
                        <c:v>1231.111083984375</c:v>
                      </c:pt>
                      <c:pt idx="71">
                        <c:v>1244.5555419921875</c:v>
                      </c:pt>
                      <c:pt idx="72">
                        <c:v>1258</c:v>
                      </c:pt>
                      <c:pt idx="73">
                        <c:v>1271.4444580078125</c:v>
                      </c:pt>
                      <c:pt idx="74">
                        <c:v>1284.888916015625</c:v>
                      </c:pt>
                      <c:pt idx="75">
                        <c:v>1298.3333740234375</c:v>
                      </c:pt>
                      <c:pt idx="76">
                        <c:v>1311.77783203125</c:v>
                      </c:pt>
                      <c:pt idx="77">
                        <c:v>1325.22216796875</c:v>
                      </c:pt>
                      <c:pt idx="78">
                        <c:v>1338.6666259765625</c:v>
                      </c:pt>
                      <c:pt idx="79">
                        <c:v>1352.111083984375</c:v>
                      </c:pt>
                      <c:pt idx="80">
                        <c:v>1365.5555419921875</c:v>
                      </c:pt>
                      <c:pt idx="81">
                        <c:v>1379</c:v>
                      </c:pt>
                      <c:pt idx="82">
                        <c:v>1392.4444580078125</c:v>
                      </c:pt>
                      <c:pt idx="83">
                        <c:v>1405.888916015625</c:v>
                      </c:pt>
                      <c:pt idx="84">
                        <c:v>1419.3333740234375</c:v>
                      </c:pt>
                      <c:pt idx="85">
                        <c:v>1432.77783203125</c:v>
                      </c:pt>
                      <c:pt idx="86">
                        <c:v>1446.22216796875</c:v>
                      </c:pt>
                      <c:pt idx="87">
                        <c:v>1459.6666259765625</c:v>
                      </c:pt>
                      <c:pt idx="88">
                        <c:v>1473.111083984375</c:v>
                      </c:pt>
                      <c:pt idx="89">
                        <c:v>1486.5555419921875</c:v>
                      </c:pt>
                      <c:pt idx="90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Graph!$C$6:$CO$6</c15:sqref>
                        </c15:formulaRef>
                      </c:ext>
                    </c:extLst>
                    <c:numCache>
                      <c:formatCode>0.00E+00</c:formatCode>
                      <c:ptCount val="91"/>
                      <c:pt idx="0">
                        <c:v>-36.215961456298828</c:v>
                      </c:pt>
                      <c:pt idx="1">
                        <c:v>-36.803752899169922</c:v>
                      </c:pt>
                      <c:pt idx="2">
                        <c:v>-35.685401916503906</c:v>
                      </c:pt>
                      <c:pt idx="3">
                        <c:v>-34.567047119140625</c:v>
                      </c:pt>
                      <c:pt idx="4">
                        <c:v>-33.661285400390625</c:v>
                      </c:pt>
                      <c:pt idx="5">
                        <c:v>-32.775722503662109</c:v>
                      </c:pt>
                      <c:pt idx="6">
                        <c:v>-31.960948944091797</c:v>
                      </c:pt>
                      <c:pt idx="7">
                        <c:v>-31.240421295166016</c:v>
                      </c:pt>
                      <c:pt idx="8">
                        <c:v>-30.5198974609375</c:v>
                      </c:pt>
                      <c:pt idx="9">
                        <c:v>-29.917625427246094</c:v>
                      </c:pt>
                      <c:pt idx="10">
                        <c:v>-29.322284698486328</c:v>
                      </c:pt>
                      <c:pt idx="11">
                        <c:v>-28.77290153503418</c:v>
                      </c:pt>
                      <c:pt idx="12">
                        <c:v>-28.277387619018555</c:v>
                      </c:pt>
                      <c:pt idx="13">
                        <c:v>-27.781877517700195</c:v>
                      </c:pt>
                      <c:pt idx="14">
                        <c:v>-27.367691040039063</c:v>
                      </c:pt>
                      <c:pt idx="15">
                        <c:v>-26.955501556396484</c:v>
                      </c:pt>
                      <c:pt idx="16">
                        <c:v>-26.727140426635742</c:v>
                      </c:pt>
                      <c:pt idx="17">
                        <c:v>-26.688783645629883</c:v>
                      </c:pt>
                      <c:pt idx="18">
                        <c:v>-26.654544830322266</c:v>
                      </c:pt>
                      <c:pt idx="19">
                        <c:v>-26.892841339111328</c:v>
                      </c:pt>
                      <c:pt idx="20">
                        <c:v>-27.131137847900391</c:v>
                      </c:pt>
                      <c:pt idx="21">
                        <c:v>-27.364202499389648</c:v>
                      </c:pt>
                      <c:pt idx="22">
                        <c:v>-27.59263801574707</c:v>
                      </c:pt>
                      <c:pt idx="23">
                        <c:v>-27.821071624755859</c:v>
                      </c:pt>
                      <c:pt idx="24">
                        <c:v>-28.049507141113281</c:v>
                      </c:pt>
                      <c:pt idx="25">
                        <c:v>-28.27794075012207</c:v>
                      </c:pt>
                      <c:pt idx="26">
                        <c:v>-28.506376266479492</c:v>
                      </c:pt>
                      <c:pt idx="27">
                        <c:v>-28.734811782836914</c:v>
                      </c:pt>
                      <c:pt idx="28">
                        <c:v>-28.963247299194336</c:v>
                      </c:pt>
                      <c:pt idx="29">
                        <c:v>-29.191682815551758</c:v>
                      </c:pt>
                      <c:pt idx="30">
                        <c:v>-29.420116424560547</c:v>
                      </c:pt>
                      <c:pt idx="31">
                        <c:v>-29.640285491943359</c:v>
                      </c:pt>
                      <c:pt idx="32">
                        <c:v>-29.854793548583984</c:v>
                      </c:pt>
                      <c:pt idx="33">
                        <c:v>-30.069299697875977</c:v>
                      </c:pt>
                      <c:pt idx="34">
                        <c:v>-30.283805847167969</c:v>
                      </c:pt>
                      <c:pt idx="35">
                        <c:v>-30.498313903808594</c:v>
                      </c:pt>
                      <c:pt idx="36">
                        <c:v>-30.712820053100586</c:v>
                      </c:pt>
                      <c:pt idx="37">
                        <c:v>-30.927328109741211</c:v>
                      </c:pt>
                      <c:pt idx="38">
                        <c:v>-31.141834259033203</c:v>
                      </c:pt>
                      <c:pt idx="39">
                        <c:v>-31.356340408325195</c:v>
                      </c:pt>
                      <c:pt idx="40">
                        <c:v>-31.570846557617188</c:v>
                      </c:pt>
                      <c:pt idx="41">
                        <c:v>-31.77813720703125</c:v>
                      </c:pt>
                      <c:pt idx="42">
                        <c:v>-31.981767654418945</c:v>
                      </c:pt>
                      <c:pt idx="43">
                        <c:v>-32.185398101806641</c:v>
                      </c:pt>
                      <c:pt idx="44">
                        <c:v>-32.389026641845703</c:v>
                      </c:pt>
                      <c:pt idx="45">
                        <c:v>-32.592658996582031</c:v>
                      </c:pt>
                      <c:pt idx="46">
                        <c:v>-32.796291351318359</c:v>
                      </c:pt>
                      <c:pt idx="47">
                        <c:v>-32.999919891357422</c:v>
                      </c:pt>
                      <c:pt idx="48">
                        <c:v>-33.203548431396484</c:v>
                      </c:pt>
                      <c:pt idx="49">
                        <c:v>-33.407180786132813</c:v>
                      </c:pt>
                      <c:pt idx="50">
                        <c:v>-33.610813140869141</c:v>
                      </c:pt>
                      <c:pt idx="51">
                        <c:v>-33.807388305664063</c:v>
                      </c:pt>
                      <c:pt idx="52">
                        <c:v>-34.00140380859375</c:v>
                      </c:pt>
                      <c:pt idx="53">
                        <c:v>-34.194751739501953</c:v>
                      </c:pt>
                      <c:pt idx="54">
                        <c:v>-34.386074066162109</c:v>
                      </c:pt>
                      <c:pt idx="55">
                        <c:v>-34.577400207519531</c:v>
                      </c:pt>
                      <c:pt idx="56">
                        <c:v>-34.772136688232422</c:v>
                      </c:pt>
                      <c:pt idx="57">
                        <c:v>-34.968101501464844</c:v>
                      </c:pt>
                      <c:pt idx="58">
                        <c:v>-35.162693023681641</c:v>
                      </c:pt>
                      <c:pt idx="59">
                        <c:v>-35.353763580322266</c:v>
                      </c:pt>
                      <c:pt idx="60">
                        <c:v>-35.544837951660156</c:v>
                      </c:pt>
                      <c:pt idx="61">
                        <c:v>-35.735462188720703</c:v>
                      </c:pt>
                      <c:pt idx="62">
                        <c:v>-35.925991058349609</c:v>
                      </c:pt>
                      <c:pt idx="63">
                        <c:v>-36.116523742675781</c:v>
                      </c:pt>
                      <c:pt idx="64">
                        <c:v>-36.307052612304688</c:v>
                      </c:pt>
                      <c:pt idx="65">
                        <c:v>-36.497581481933594</c:v>
                      </c:pt>
                      <c:pt idx="66">
                        <c:v>-36.688114166259766</c:v>
                      </c:pt>
                      <c:pt idx="67">
                        <c:v>-36.878643035888672</c:v>
                      </c:pt>
                      <c:pt idx="68">
                        <c:v>-37.069171905517578</c:v>
                      </c:pt>
                      <c:pt idx="69">
                        <c:v>-37.259700775146484</c:v>
                      </c:pt>
                      <c:pt idx="70">
                        <c:v>-37.450233459472656</c:v>
                      </c:pt>
                      <c:pt idx="71">
                        <c:v>-37.662151336669922</c:v>
                      </c:pt>
                      <c:pt idx="72">
                        <c:v>-37.8775634765625</c:v>
                      </c:pt>
                      <c:pt idx="73">
                        <c:v>-38.092979431152344</c:v>
                      </c:pt>
                      <c:pt idx="74">
                        <c:v>-38.308395385742188</c:v>
                      </c:pt>
                      <c:pt idx="75">
                        <c:v>-38.523807525634766</c:v>
                      </c:pt>
                      <c:pt idx="76">
                        <c:v>-38.739223480224609</c:v>
                      </c:pt>
                      <c:pt idx="77">
                        <c:v>-38.954635620117188</c:v>
                      </c:pt>
                      <c:pt idx="78">
                        <c:v>-39.170051574707031</c:v>
                      </c:pt>
                      <c:pt idx="79">
                        <c:v>-39.385467529296875</c:v>
                      </c:pt>
                      <c:pt idx="80">
                        <c:v>-39.600879669189453</c:v>
                      </c:pt>
                      <c:pt idx="81">
                        <c:v>-39.801853179931641</c:v>
                      </c:pt>
                      <c:pt idx="82">
                        <c:v>-40.002334594726563</c:v>
                      </c:pt>
                      <c:pt idx="83">
                        <c:v>-40.206546783447266</c:v>
                      </c:pt>
                      <c:pt idx="84">
                        <c:v>-40.415546417236328</c:v>
                      </c:pt>
                      <c:pt idx="85">
                        <c:v>-40.624546051025391</c:v>
                      </c:pt>
                      <c:pt idx="86">
                        <c:v>-40.822052001953125</c:v>
                      </c:pt>
                      <c:pt idx="87">
                        <c:v>-41.019371032714844</c:v>
                      </c:pt>
                      <c:pt idx="88">
                        <c:v>-41.218479156494141</c:v>
                      </c:pt>
                      <c:pt idx="89">
                        <c:v>-41.41973876953125</c:v>
                      </c:pt>
                      <c:pt idx="90">
                        <c:v>-41.620998382568359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BBC-4FAC-AB32-42D37C823D5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Graph!$B$7</c15:sqref>
                        </c15:formulaRef>
                      </c:ext>
                    </c:extLst>
                    <c:strCache>
                      <c:ptCount val="1"/>
                      <c:pt idx="0">
                        <c:v>*Ga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Graph!$C$3:$CO$3</c15:sqref>
                        </c15:formulaRef>
                      </c:ext>
                    </c:extLst>
                    <c:numCache>
                      <c:formatCode>0.0</c:formatCode>
                      <c:ptCount val="91"/>
                      <c:pt idx="0">
                        <c:v>290</c:v>
                      </c:pt>
                      <c:pt idx="1">
                        <c:v>303.4444580078125</c:v>
                      </c:pt>
                      <c:pt idx="2">
                        <c:v>316.88888549804688</c:v>
                      </c:pt>
                      <c:pt idx="3">
                        <c:v>330.33334350585938</c:v>
                      </c:pt>
                      <c:pt idx="4">
                        <c:v>343.77777099609375</c:v>
                      </c:pt>
                      <c:pt idx="5">
                        <c:v>357.22222900390625</c:v>
                      </c:pt>
                      <c:pt idx="6">
                        <c:v>370.66665649414063</c:v>
                      </c:pt>
                      <c:pt idx="7">
                        <c:v>384.11111450195313</c:v>
                      </c:pt>
                      <c:pt idx="8">
                        <c:v>397.5555419921875</c:v>
                      </c:pt>
                      <c:pt idx="9">
                        <c:v>411</c:v>
                      </c:pt>
                      <c:pt idx="10">
                        <c:v>424.4444580078125</c:v>
                      </c:pt>
                      <c:pt idx="11">
                        <c:v>437.88888549804688</c:v>
                      </c:pt>
                      <c:pt idx="12">
                        <c:v>451.33334350585938</c:v>
                      </c:pt>
                      <c:pt idx="13">
                        <c:v>464.77777099609375</c:v>
                      </c:pt>
                      <c:pt idx="14">
                        <c:v>478.22222900390625</c:v>
                      </c:pt>
                      <c:pt idx="15">
                        <c:v>491.66665649414063</c:v>
                      </c:pt>
                      <c:pt idx="16">
                        <c:v>505.11111450195313</c:v>
                      </c:pt>
                      <c:pt idx="17">
                        <c:v>518.5555419921875</c:v>
                      </c:pt>
                      <c:pt idx="18">
                        <c:v>532</c:v>
                      </c:pt>
                      <c:pt idx="19">
                        <c:v>545.4444580078125</c:v>
                      </c:pt>
                      <c:pt idx="20">
                        <c:v>558.888916015625</c:v>
                      </c:pt>
                      <c:pt idx="21">
                        <c:v>572.33331298828125</c:v>
                      </c:pt>
                      <c:pt idx="22">
                        <c:v>585.77777099609375</c:v>
                      </c:pt>
                      <c:pt idx="23">
                        <c:v>599.22222900390625</c:v>
                      </c:pt>
                      <c:pt idx="24">
                        <c:v>612.66668701171875</c:v>
                      </c:pt>
                      <c:pt idx="25">
                        <c:v>626.111083984375</c:v>
                      </c:pt>
                      <c:pt idx="26">
                        <c:v>639.5555419921875</c:v>
                      </c:pt>
                      <c:pt idx="27">
                        <c:v>653</c:v>
                      </c:pt>
                      <c:pt idx="28">
                        <c:v>666.4444580078125</c:v>
                      </c:pt>
                      <c:pt idx="29">
                        <c:v>679.888916015625</c:v>
                      </c:pt>
                      <c:pt idx="30">
                        <c:v>693.33331298828125</c:v>
                      </c:pt>
                      <c:pt idx="31">
                        <c:v>706.77777099609375</c:v>
                      </c:pt>
                      <c:pt idx="32">
                        <c:v>720.22222900390625</c:v>
                      </c:pt>
                      <c:pt idx="33">
                        <c:v>733.66668701171875</c:v>
                      </c:pt>
                      <c:pt idx="34">
                        <c:v>747.111083984375</c:v>
                      </c:pt>
                      <c:pt idx="35">
                        <c:v>760.5555419921875</c:v>
                      </c:pt>
                      <c:pt idx="36">
                        <c:v>774</c:v>
                      </c:pt>
                      <c:pt idx="37">
                        <c:v>787.4444580078125</c:v>
                      </c:pt>
                      <c:pt idx="38">
                        <c:v>800.888916015625</c:v>
                      </c:pt>
                      <c:pt idx="39">
                        <c:v>814.33331298828125</c:v>
                      </c:pt>
                      <c:pt idx="40">
                        <c:v>827.77777099609375</c:v>
                      </c:pt>
                      <c:pt idx="41">
                        <c:v>841.22222900390625</c:v>
                      </c:pt>
                      <c:pt idx="42">
                        <c:v>854.66668701171875</c:v>
                      </c:pt>
                      <c:pt idx="43">
                        <c:v>868.111083984375</c:v>
                      </c:pt>
                      <c:pt idx="44">
                        <c:v>881.5555419921875</c:v>
                      </c:pt>
                      <c:pt idx="45">
                        <c:v>895</c:v>
                      </c:pt>
                      <c:pt idx="46">
                        <c:v>908.4444580078125</c:v>
                      </c:pt>
                      <c:pt idx="47">
                        <c:v>921.888916015625</c:v>
                      </c:pt>
                      <c:pt idx="48">
                        <c:v>935.33331298828125</c:v>
                      </c:pt>
                      <c:pt idx="49">
                        <c:v>948.77777099609375</c:v>
                      </c:pt>
                      <c:pt idx="50">
                        <c:v>962.22222900390625</c:v>
                      </c:pt>
                      <c:pt idx="51">
                        <c:v>975.66668701171875</c:v>
                      </c:pt>
                      <c:pt idx="52">
                        <c:v>989.111083984375</c:v>
                      </c:pt>
                      <c:pt idx="53">
                        <c:v>1002.5555419921875</c:v>
                      </c:pt>
                      <c:pt idx="54">
                        <c:v>1016</c:v>
                      </c:pt>
                      <c:pt idx="55">
                        <c:v>1029.4444580078125</c:v>
                      </c:pt>
                      <c:pt idx="56">
                        <c:v>1042.888916015625</c:v>
                      </c:pt>
                      <c:pt idx="57">
                        <c:v>1056.3333740234375</c:v>
                      </c:pt>
                      <c:pt idx="58">
                        <c:v>1069.77783203125</c:v>
                      </c:pt>
                      <c:pt idx="59">
                        <c:v>1083.22216796875</c:v>
                      </c:pt>
                      <c:pt idx="60">
                        <c:v>1096.6666259765625</c:v>
                      </c:pt>
                      <c:pt idx="61">
                        <c:v>1110.111083984375</c:v>
                      </c:pt>
                      <c:pt idx="62">
                        <c:v>1123.5555419921875</c:v>
                      </c:pt>
                      <c:pt idx="63">
                        <c:v>1137</c:v>
                      </c:pt>
                      <c:pt idx="64">
                        <c:v>1150.4444580078125</c:v>
                      </c:pt>
                      <c:pt idx="65">
                        <c:v>1163.888916015625</c:v>
                      </c:pt>
                      <c:pt idx="66">
                        <c:v>1177.3333740234375</c:v>
                      </c:pt>
                      <c:pt idx="67">
                        <c:v>1190.77783203125</c:v>
                      </c:pt>
                      <c:pt idx="68">
                        <c:v>1204.22216796875</c:v>
                      </c:pt>
                      <c:pt idx="69">
                        <c:v>1217.6666259765625</c:v>
                      </c:pt>
                      <c:pt idx="70">
                        <c:v>1231.111083984375</c:v>
                      </c:pt>
                      <c:pt idx="71">
                        <c:v>1244.5555419921875</c:v>
                      </c:pt>
                      <c:pt idx="72">
                        <c:v>1258</c:v>
                      </c:pt>
                      <c:pt idx="73">
                        <c:v>1271.4444580078125</c:v>
                      </c:pt>
                      <c:pt idx="74">
                        <c:v>1284.888916015625</c:v>
                      </c:pt>
                      <c:pt idx="75">
                        <c:v>1298.3333740234375</c:v>
                      </c:pt>
                      <c:pt idx="76">
                        <c:v>1311.77783203125</c:v>
                      </c:pt>
                      <c:pt idx="77">
                        <c:v>1325.22216796875</c:v>
                      </c:pt>
                      <c:pt idx="78">
                        <c:v>1338.6666259765625</c:v>
                      </c:pt>
                      <c:pt idx="79">
                        <c:v>1352.111083984375</c:v>
                      </c:pt>
                      <c:pt idx="80">
                        <c:v>1365.5555419921875</c:v>
                      </c:pt>
                      <c:pt idx="81">
                        <c:v>1379</c:v>
                      </c:pt>
                      <c:pt idx="82">
                        <c:v>1392.4444580078125</c:v>
                      </c:pt>
                      <c:pt idx="83">
                        <c:v>1405.888916015625</c:v>
                      </c:pt>
                      <c:pt idx="84">
                        <c:v>1419.3333740234375</c:v>
                      </c:pt>
                      <c:pt idx="85">
                        <c:v>1432.77783203125</c:v>
                      </c:pt>
                      <c:pt idx="86">
                        <c:v>1446.22216796875</c:v>
                      </c:pt>
                      <c:pt idx="87">
                        <c:v>1459.6666259765625</c:v>
                      </c:pt>
                      <c:pt idx="88">
                        <c:v>1473.111083984375</c:v>
                      </c:pt>
                      <c:pt idx="89">
                        <c:v>1486.5555419921875</c:v>
                      </c:pt>
                      <c:pt idx="90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Graph!$C$7:$CO$7</c15:sqref>
                        </c15:formulaRef>
                      </c:ext>
                    </c:extLst>
                    <c:numCache>
                      <c:formatCode>0.00E+00</c:formatCode>
                      <c:ptCount val="91"/>
                      <c:pt idx="0">
                        <c:v>-59.312877655029297</c:v>
                      </c:pt>
                      <c:pt idx="1">
                        <c:v>-60.108051300048828</c:v>
                      </c:pt>
                      <c:pt idx="2">
                        <c:v>-57.847126007080078</c:v>
                      </c:pt>
                      <c:pt idx="3">
                        <c:v>-55.586193084716797</c:v>
                      </c:pt>
                      <c:pt idx="4">
                        <c:v>-53.011638641357422</c:v>
                      </c:pt>
                      <c:pt idx="5">
                        <c:v>-50.407279968261719</c:v>
                      </c:pt>
                      <c:pt idx="6">
                        <c:v>-47.839179992675781</c:v>
                      </c:pt>
                      <c:pt idx="7">
                        <c:v>-45.319351196289063</c:v>
                      </c:pt>
                      <c:pt idx="8">
                        <c:v>-42.799526214599609</c:v>
                      </c:pt>
                      <c:pt idx="9">
                        <c:v>-40.614311218261719</c:v>
                      </c:pt>
                      <c:pt idx="10">
                        <c:v>-38.448707580566406</c:v>
                      </c:pt>
                      <c:pt idx="11">
                        <c:v>-36.412815093994141</c:v>
                      </c:pt>
                      <c:pt idx="12">
                        <c:v>-34.528980255126953</c:v>
                      </c:pt>
                      <c:pt idx="13">
                        <c:v>-32.645149230957031</c:v>
                      </c:pt>
                      <c:pt idx="14">
                        <c:v>-30.981328964233398</c:v>
                      </c:pt>
                      <c:pt idx="15">
                        <c:v>-29.322914123535156</c:v>
                      </c:pt>
                      <c:pt idx="16">
                        <c:v>-27.870506286621094</c:v>
                      </c:pt>
                      <c:pt idx="17">
                        <c:v>-26.631034851074219</c:v>
                      </c:pt>
                      <c:pt idx="18">
                        <c:v>-25.417903900146484</c:v>
                      </c:pt>
                      <c:pt idx="19">
                        <c:v>-25.949241638183594</c:v>
                      </c:pt>
                      <c:pt idx="20">
                        <c:v>-26.480579376220703</c:v>
                      </c:pt>
                      <c:pt idx="21">
                        <c:v>-26.9996337890625</c:v>
                      </c:pt>
                      <c:pt idx="22">
                        <c:v>-27.507827758789063</c:v>
                      </c:pt>
                      <c:pt idx="23">
                        <c:v>-28.016019821166992</c:v>
                      </c:pt>
                      <c:pt idx="24">
                        <c:v>-28.524211883544922</c:v>
                      </c:pt>
                      <c:pt idx="25">
                        <c:v>-29.032402038574219</c:v>
                      </c:pt>
                      <c:pt idx="26">
                        <c:v>-29.540596008300781</c:v>
                      </c:pt>
                      <c:pt idx="27">
                        <c:v>-30.048788070678711</c:v>
                      </c:pt>
                      <c:pt idx="28">
                        <c:v>-30.556980133056641</c:v>
                      </c:pt>
                      <c:pt idx="29">
                        <c:v>-31.065174102783203</c:v>
                      </c:pt>
                      <c:pt idx="30">
                        <c:v>-31.5733642578125</c:v>
                      </c:pt>
                      <c:pt idx="31">
                        <c:v>-32.048915863037109</c:v>
                      </c:pt>
                      <c:pt idx="32">
                        <c:v>-32.502098083496094</c:v>
                      </c:pt>
                      <c:pt idx="33">
                        <c:v>-32.955280303955078</c:v>
                      </c:pt>
                      <c:pt idx="34">
                        <c:v>-33.408462524414063</c:v>
                      </c:pt>
                      <c:pt idx="35">
                        <c:v>-33.861648559570313</c:v>
                      </c:pt>
                      <c:pt idx="36">
                        <c:v>-34.314830780029297</c:v>
                      </c:pt>
                      <c:pt idx="37">
                        <c:v>-34.768016815185547</c:v>
                      </c:pt>
                      <c:pt idx="38">
                        <c:v>-35.221199035644531</c:v>
                      </c:pt>
                      <c:pt idx="39">
                        <c:v>-35.674381256103516</c:v>
                      </c:pt>
                      <c:pt idx="40">
                        <c:v>-36.1275634765625</c:v>
                      </c:pt>
                      <c:pt idx="41">
                        <c:v>-36.531959533691406</c:v>
                      </c:pt>
                      <c:pt idx="42">
                        <c:v>-36.911628723144531</c:v>
                      </c:pt>
                      <c:pt idx="43">
                        <c:v>-37.291294097900391</c:v>
                      </c:pt>
                      <c:pt idx="44">
                        <c:v>-37.67095947265625</c:v>
                      </c:pt>
                      <c:pt idx="45">
                        <c:v>-38.050628662109375</c:v>
                      </c:pt>
                      <c:pt idx="46">
                        <c:v>-38.4302978515625</c:v>
                      </c:pt>
                      <c:pt idx="47">
                        <c:v>-38.809963226318359</c:v>
                      </c:pt>
                      <c:pt idx="48">
                        <c:v>-39.189628601074219</c:v>
                      </c:pt>
                      <c:pt idx="49">
                        <c:v>-39.569297790527344</c:v>
                      </c:pt>
                      <c:pt idx="50">
                        <c:v>-39.948963165283203</c:v>
                      </c:pt>
                      <c:pt idx="51">
                        <c:v>-40.289279937744141</c:v>
                      </c:pt>
                      <c:pt idx="52">
                        <c:v>-40.615329742431641</c:v>
                      </c:pt>
                      <c:pt idx="53">
                        <c:v>-40.934455871582031</c:v>
                      </c:pt>
                      <c:pt idx="54">
                        <c:v>-41.232780456542969</c:v>
                      </c:pt>
                      <c:pt idx="55">
                        <c:v>-41.531105041503906</c:v>
                      </c:pt>
                      <c:pt idx="56">
                        <c:v>-41.819766998291016</c:v>
                      </c:pt>
                      <c:pt idx="57">
                        <c:v>-42.104949951171875</c:v>
                      </c:pt>
                      <c:pt idx="58">
                        <c:v>-42.382122039794922</c:v>
                      </c:pt>
                      <c:pt idx="59">
                        <c:v>-42.638786315917969</c:v>
                      </c:pt>
                      <c:pt idx="60">
                        <c:v>-42.895454406738281</c:v>
                      </c:pt>
                      <c:pt idx="61">
                        <c:v>-43.099201202392578</c:v>
                      </c:pt>
                      <c:pt idx="62">
                        <c:v>-43.291839599609375</c:v>
                      </c:pt>
                      <c:pt idx="63">
                        <c:v>-43.484477996826172</c:v>
                      </c:pt>
                      <c:pt idx="64">
                        <c:v>-43.677112579345703</c:v>
                      </c:pt>
                      <c:pt idx="65">
                        <c:v>-43.8697509765625</c:v>
                      </c:pt>
                      <c:pt idx="66">
                        <c:v>-44.062389373779297</c:v>
                      </c:pt>
                      <c:pt idx="67">
                        <c:v>-44.255023956298828</c:v>
                      </c:pt>
                      <c:pt idx="68">
                        <c:v>-44.447662353515625</c:v>
                      </c:pt>
                      <c:pt idx="69">
                        <c:v>-44.640296936035156</c:v>
                      </c:pt>
                      <c:pt idx="70">
                        <c:v>-44.832935333251953</c:v>
                      </c:pt>
                      <c:pt idx="71">
                        <c:v>-44.934719085693359</c:v>
                      </c:pt>
                      <c:pt idx="72">
                        <c:v>-45.021656036376953</c:v>
                      </c:pt>
                      <c:pt idx="73">
                        <c:v>-45.108589172363281</c:v>
                      </c:pt>
                      <c:pt idx="74">
                        <c:v>-45.195522308349609</c:v>
                      </c:pt>
                      <c:pt idx="75">
                        <c:v>-45.282455444335938</c:v>
                      </c:pt>
                      <c:pt idx="76">
                        <c:v>-45.369392395019531</c:v>
                      </c:pt>
                      <c:pt idx="77">
                        <c:v>-45.456325531005859</c:v>
                      </c:pt>
                      <c:pt idx="78">
                        <c:v>-45.543258666992188</c:v>
                      </c:pt>
                      <c:pt idx="79">
                        <c:v>-45.630191802978516</c:v>
                      </c:pt>
                      <c:pt idx="80">
                        <c:v>-45.717128753662109</c:v>
                      </c:pt>
                      <c:pt idx="81">
                        <c:v>-45.735294342041016</c:v>
                      </c:pt>
                      <c:pt idx="82">
                        <c:v>-45.751110076904297</c:v>
                      </c:pt>
                      <c:pt idx="83">
                        <c:v>-45.756431579589844</c:v>
                      </c:pt>
                      <c:pt idx="84">
                        <c:v>-45.748283386230469</c:v>
                      </c:pt>
                      <c:pt idx="85">
                        <c:v>-45.740135192871094</c:v>
                      </c:pt>
                      <c:pt idx="86">
                        <c:v>-45.70111083984375</c:v>
                      </c:pt>
                      <c:pt idx="87">
                        <c:v>-45.661567687988281</c:v>
                      </c:pt>
                      <c:pt idx="88">
                        <c:v>-45.608516693115234</c:v>
                      </c:pt>
                      <c:pt idx="89">
                        <c:v>-45.539260864257813</c:v>
                      </c:pt>
                      <c:pt idx="90">
                        <c:v>-45.470001220703125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BBC-4FAC-AB32-42D37C823D5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Graph!$B$8</c15:sqref>
                        </c15:formulaRef>
                      </c:ext>
                    </c:extLst>
                    <c:strCache>
                      <c:ptCount val="1"/>
                      <c:pt idx="0">
                        <c:v>*Se[m]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Graph!$C$3:$CO$3</c15:sqref>
                        </c15:formulaRef>
                      </c:ext>
                    </c:extLst>
                    <c:numCache>
                      <c:formatCode>0.0</c:formatCode>
                      <c:ptCount val="91"/>
                      <c:pt idx="0">
                        <c:v>290</c:v>
                      </c:pt>
                      <c:pt idx="1">
                        <c:v>303.4444580078125</c:v>
                      </c:pt>
                      <c:pt idx="2">
                        <c:v>316.88888549804688</c:v>
                      </c:pt>
                      <c:pt idx="3">
                        <c:v>330.33334350585938</c:v>
                      </c:pt>
                      <c:pt idx="4">
                        <c:v>343.77777099609375</c:v>
                      </c:pt>
                      <c:pt idx="5">
                        <c:v>357.22222900390625</c:v>
                      </c:pt>
                      <c:pt idx="6">
                        <c:v>370.66665649414063</c:v>
                      </c:pt>
                      <c:pt idx="7">
                        <c:v>384.11111450195313</c:v>
                      </c:pt>
                      <c:pt idx="8">
                        <c:v>397.5555419921875</c:v>
                      </c:pt>
                      <c:pt idx="9">
                        <c:v>411</c:v>
                      </c:pt>
                      <c:pt idx="10">
                        <c:v>424.4444580078125</c:v>
                      </c:pt>
                      <c:pt idx="11">
                        <c:v>437.88888549804688</c:v>
                      </c:pt>
                      <c:pt idx="12">
                        <c:v>451.33334350585938</c:v>
                      </c:pt>
                      <c:pt idx="13">
                        <c:v>464.77777099609375</c:v>
                      </c:pt>
                      <c:pt idx="14">
                        <c:v>478.22222900390625</c:v>
                      </c:pt>
                      <c:pt idx="15">
                        <c:v>491.66665649414063</c:v>
                      </c:pt>
                      <c:pt idx="16">
                        <c:v>505.11111450195313</c:v>
                      </c:pt>
                      <c:pt idx="17">
                        <c:v>518.5555419921875</c:v>
                      </c:pt>
                      <c:pt idx="18">
                        <c:v>532</c:v>
                      </c:pt>
                      <c:pt idx="19">
                        <c:v>545.4444580078125</c:v>
                      </c:pt>
                      <c:pt idx="20">
                        <c:v>558.888916015625</c:v>
                      </c:pt>
                      <c:pt idx="21">
                        <c:v>572.33331298828125</c:v>
                      </c:pt>
                      <c:pt idx="22">
                        <c:v>585.77777099609375</c:v>
                      </c:pt>
                      <c:pt idx="23">
                        <c:v>599.22222900390625</c:v>
                      </c:pt>
                      <c:pt idx="24">
                        <c:v>612.66668701171875</c:v>
                      </c:pt>
                      <c:pt idx="25">
                        <c:v>626.111083984375</c:v>
                      </c:pt>
                      <c:pt idx="26">
                        <c:v>639.5555419921875</c:v>
                      </c:pt>
                      <c:pt idx="27">
                        <c:v>653</c:v>
                      </c:pt>
                      <c:pt idx="28">
                        <c:v>666.4444580078125</c:v>
                      </c:pt>
                      <c:pt idx="29">
                        <c:v>679.888916015625</c:v>
                      </c:pt>
                      <c:pt idx="30">
                        <c:v>693.33331298828125</c:v>
                      </c:pt>
                      <c:pt idx="31">
                        <c:v>706.77777099609375</c:v>
                      </c:pt>
                      <c:pt idx="32">
                        <c:v>720.22222900390625</c:v>
                      </c:pt>
                      <c:pt idx="33">
                        <c:v>733.66668701171875</c:v>
                      </c:pt>
                      <c:pt idx="34">
                        <c:v>747.111083984375</c:v>
                      </c:pt>
                      <c:pt idx="35">
                        <c:v>760.5555419921875</c:v>
                      </c:pt>
                      <c:pt idx="36">
                        <c:v>774</c:v>
                      </c:pt>
                      <c:pt idx="37">
                        <c:v>787.4444580078125</c:v>
                      </c:pt>
                      <c:pt idx="38">
                        <c:v>800.888916015625</c:v>
                      </c:pt>
                      <c:pt idx="39">
                        <c:v>814.33331298828125</c:v>
                      </c:pt>
                      <c:pt idx="40">
                        <c:v>827.77777099609375</c:v>
                      </c:pt>
                      <c:pt idx="41">
                        <c:v>841.22222900390625</c:v>
                      </c:pt>
                      <c:pt idx="42">
                        <c:v>854.66668701171875</c:v>
                      </c:pt>
                      <c:pt idx="43">
                        <c:v>868.111083984375</c:v>
                      </c:pt>
                      <c:pt idx="44">
                        <c:v>881.5555419921875</c:v>
                      </c:pt>
                      <c:pt idx="45">
                        <c:v>895</c:v>
                      </c:pt>
                      <c:pt idx="46">
                        <c:v>908.4444580078125</c:v>
                      </c:pt>
                      <c:pt idx="47">
                        <c:v>921.888916015625</c:v>
                      </c:pt>
                      <c:pt idx="48">
                        <c:v>935.33331298828125</c:v>
                      </c:pt>
                      <c:pt idx="49">
                        <c:v>948.77777099609375</c:v>
                      </c:pt>
                      <c:pt idx="50">
                        <c:v>962.22222900390625</c:v>
                      </c:pt>
                      <c:pt idx="51">
                        <c:v>975.66668701171875</c:v>
                      </c:pt>
                      <c:pt idx="52">
                        <c:v>989.111083984375</c:v>
                      </c:pt>
                      <c:pt idx="53">
                        <c:v>1002.5555419921875</c:v>
                      </c:pt>
                      <c:pt idx="54">
                        <c:v>1016</c:v>
                      </c:pt>
                      <c:pt idx="55">
                        <c:v>1029.4444580078125</c:v>
                      </c:pt>
                      <c:pt idx="56">
                        <c:v>1042.888916015625</c:v>
                      </c:pt>
                      <c:pt idx="57">
                        <c:v>1056.3333740234375</c:v>
                      </c:pt>
                      <c:pt idx="58">
                        <c:v>1069.77783203125</c:v>
                      </c:pt>
                      <c:pt idx="59">
                        <c:v>1083.22216796875</c:v>
                      </c:pt>
                      <c:pt idx="60">
                        <c:v>1096.6666259765625</c:v>
                      </c:pt>
                      <c:pt idx="61">
                        <c:v>1110.111083984375</c:v>
                      </c:pt>
                      <c:pt idx="62">
                        <c:v>1123.5555419921875</c:v>
                      </c:pt>
                      <c:pt idx="63">
                        <c:v>1137</c:v>
                      </c:pt>
                      <c:pt idx="64">
                        <c:v>1150.4444580078125</c:v>
                      </c:pt>
                      <c:pt idx="65">
                        <c:v>1163.888916015625</c:v>
                      </c:pt>
                      <c:pt idx="66">
                        <c:v>1177.3333740234375</c:v>
                      </c:pt>
                      <c:pt idx="67">
                        <c:v>1190.77783203125</c:v>
                      </c:pt>
                      <c:pt idx="68">
                        <c:v>1204.22216796875</c:v>
                      </c:pt>
                      <c:pt idx="69">
                        <c:v>1217.6666259765625</c:v>
                      </c:pt>
                      <c:pt idx="70">
                        <c:v>1231.111083984375</c:v>
                      </c:pt>
                      <c:pt idx="71">
                        <c:v>1244.5555419921875</c:v>
                      </c:pt>
                      <c:pt idx="72">
                        <c:v>1258</c:v>
                      </c:pt>
                      <c:pt idx="73">
                        <c:v>1271.4444580078125</c:v>
                      </c:pt>
                      <c:pt idx="74">
                        <c:v>1284.888916015625</c:v>
                      </c:pt>
                      <c:pt idx="75">
                        <c:v>1298.3333740234375</c:v>
                      </c:pt>
                      <c:pt idx="76">
                        <c:v>1311.77783203125</c:v>
                      </c:pt>
                      <c:pt idx="77">
                        <c:v>1325.22216796875</c:v>
                      </c:pt>
                      <c:pt idx="78">
                        <c:v>1338.6666259765625</c:v>
                      </c:pt>
                      <c:pt idx="79">
                        <c:v>1352.111083984375</c:v>
                      </c:pt>
                      <c:pt idx="80">
                        <c:v>1365.5555419921875</c:v>
                      </c:pt>
                      <c:pt idx="81">
                        <c:v>1379</c:v>
                      </c:pt>
                      <c:pt idx="82">
                        <c:v>1392.4444580078125</c:v>
                      </c:pt>
                      <c:pt idx="83">
                        <c:v>1405.888916015625</c:v>
                      </c:pt>
                      <c:pt idx="84">
                        <c:v>1419.3333740234375</c:v>
                      </c:pt>
                      <c:pt idx="85">
                        <c:v>1432.77783203125</c:v>
                      </c:pt>
                      <c:pt idx="86">
                        <c:v>1446.22216796875</c:v>
                      </c:pt>
                      <c:pt idx="87">
                        <c:v>1459.6666259765625</c:v>
                      </c:pt>
                      <c:pt idx="88">
                        <c:v>1473.111083984375</c:v>
                      </c:pt>
                      <c:pt idx="89">
                        <c:v>1486.5555419921875</c:v>
                      </c:pt>
                      <c:pt idx="90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Graph!$C$8:$CO$8</c15:sqref>
                        </c15:formulaRef>
                      </c:ext>
                    </c:extLst>
                    <c:numCache>
                      <c:formatCode>0.00E+00</c:formatCode>
                      <c:ptCount val="91"/>
                      <c:pt idx="0">
                        <c:v>-21.288061141967773</c:v>
                      </c:pt>
                      <c:pt idx="1">
                        <c:v>-21.609664916992188</c:v>
                      </c:pt>
                      <c:pt idx="2">
                        <c:v>-20.891014099121094</c:v>
                      </c:pt>
                      <c:pt idx="3">
                        <c:v>-20.17236328125</c:v>
                      </c:pt>
                      <c:pt idx="4">
                        <c:v>-20.058536529541016</c:v>
                      </c:pt>
                      <c:pt idx="5">
                        <c:v>-20.002182006835938</c:v>
                      </c:pt>
                      <c:pt idx="6">
                        <c:v>-20.056325912475586</c:v>
                      </c:pt>
                      <c:pt idx="7">
                        <c:v>-20.257591247558594</c:v>
                      </c:pt>
                      <c:pt idx="8">
                        <c:v>-20.458854675292969</c:v>
                      </c:pt>
                      <c:pt idx="9">
                        <c:v>-20.663921356201172</c:v>
                      </c:pt>
                      <c:pt idx="10">
                        <c:v>-20.869211196899414</c:v>
                      </c:pt>
                      <c:pt idx="11">
                        <c:v>-21.074501037597656</c:v>
                      </c:pt>
                      <c:pt idx="12">
                        <c:v>-21.279790878295898</c:v>
                      </c:pt>
                      <c:pt idx="13">
                        <c:v>-21.485078811645508</c:v>
                      </c:pt>
                      <c:pt idx="14">
                        <c:v>-21.694297790527344</c:v>
                      </c:pt>
                      <c:pt idx="15">
                        <c:v>-21.90361213684082</c:v>
                      </c:pt>
                      <c:pt idx="16">
                        <c:v>-22.10926628112793</c:v>
                      </c:pt>
                      <c:pt idx="17">
                        <c:v>-22.311134338378906</c:v>
                      </c:pt>
                      <c:pt idx="18">
                        <c:v>-22.513053894042969</c:v>
                      </c:pt>
                      <c:pt idx="19">
                        <c:v>-22.718343734741211</c:v>
                      </c:pt>
                      <c:pt idx="20">
                        <c:v>-22.923633575439453</c:v>
                      </c:pt>
                      <c:pt idx="21">
                        <c:v>-23.12358283996582</c:v>
                      </c:pt>
                      <c:pt idx="22">
                        <c:v>-23.318809509277344</c:v>
                      </c:pt>
                      <c:pt idx="23">
                        <c:v>-23.514036178588867</c:v>
                      </c:pt>
                      <c:pt idx="24">
                        <c:v>-23.709260940551758</c:v>
                      </c:pt>
                      <c:pt idx="25">
                        <c:v>-23.904487609863281</c:v>
                      </c:pt>
                      <c:pt idx="26">
                        <c:v>-24.099714279174805</c:v>
                      </c:pt>
                      <c:pt idx="27">
                        <c:v>-24.294939041137695</c:v>
                      </c:pt>
                      <c:pt idx="28">
                        <c:v>-24.490165710449219</c:v>
                      </c:pt>
                      <c:pt idx="29">
                        <c:v>-24.685392379760742</c:v>
                      </c:pt>
                      <c:pt idx="30">
                        <c:v>-24.880617141723633</c:v>
                      </c:pt>
                      <c:pt idx="31">
                        <c:v>-25.06816291809082</c:v>
                      </c:pt>
                      <c:pt idx="32">
                        <c:v>-25.250442504882813</c:v>
                      </c:pt>
                      <c:pt idx="33">
                        <c:v>-25.432723999023438</c:v>
                      </c:pt>
                      <c:pt idx="34">
                        <c:v>-25.61500358581543</c:v>
                      </c:pt>
                      <c:pt idx="35">
                        <c:v>-25.797285079956055</c:v>
                      </c:pt>
                      <c:pt idx="36">
                        <c:v>-25.979564666748047</c:v>
                      </c:pt>
                      <c:pt idx="37">
                        <c:v>-26.161846160888672</c:v>
                      </c:pt>
                      <c:pt idx="38">
                        <c:v>-26.344127655029297</c:v>
                      </c:pt>
                      <c:pt idx="39">
                        <c:v>-26.526407241821289</c:v>
                      </c:pt>
                      <c:pt idx="40">
                        <c:v>-26.708688735961914</c:v>
                      </c:pt>
                      <c:pt idx="41">
                        <c:v>-26.884954452514648</c:v>
                      </c:pt>
                      <c:pt idx="42">
                        <c:v>-27.058170318603516</c:v>
                      </c:pt>
                      <c:pt idx="43">
                        <c:v>-27.231386184692383</c:v>
                      </c:pt>
                      <c:pt idx="44">
                        <c:v>-27.404603958129883</c:v>
                      </c:pt>
                      <c:pt idx="45">
                        <c:v>-27.57781982421875</c:v>
                      </c:pt>
                      <c:pt idx="46">
                        <c:v>-27.75103759765625</c:v>
                      </c:pt>
                      <c:pt idx="47">
                        <c:v>-27.924253463745117</c:v>
                      </c:pt>
                      <c:pt idx="48">
                        <c:v>-28.097471237182617</c:v>
                      </c:pt>
                      <c:pt idx="49">
                        <c:v>-28.270687103271484</c:v>
                      </c:pt>
                      <c:pt idx="50">
                        <c:v>-28.443904876708984</c:v>
                      </c:pt>
                      <c:pt idx="51">
                        <c:v>-28.611118316650391</c:v>
                      </c:pt>
                      <c:pt idx="52">
                        <c:v>-28.776153564453125</c:v>
                      </c:pt>
                      <c:pt idx="53">
                        <c:v>-28.940702438354492</c:v>
                      </c:pt>
                      <c:pt idx="54">
                        <c:v>-29.103786468505859</c:v>
                      </c:pt>
                      <c:pt idx="55">
                        <c:v>-29.266870498657227</c:v>
                      </c:pt>
                      <c:pt idx="56">
                        <c:v>-29.432861328125</c:v>
                      </c:pt>
                      <c:pt idx="57">
                        <c:v>-29.599899291992188</c:v>
                      </c:pt>
                      <c:pt idx="58">
                        <c:v>-29.765790939331055</c:v>
                      </c:pt>
                      <c:pt idx="59">
                        <c:v>-29.928752899169922</c:v>
                      </c:pt>
                      <c:pt idx="60">
                        <c:v>-30.091716766357422</c:v>
                      </c:pt>
                      <c:pt idx="61">
                        <c:v>-30.25018310546875</c:v>
                      </c:pt>
                      <c:pt idx="62">
                        <c:v>-30.407703399658203</c:v>
                      </c:pt>
                      <c:pt idx="63">
                        <c:v>-30.565223693847656</c:v>
                      </c:pt>
                      <c:pt idx="64">
                        <c:v>-30.722745895385742</c:v>
                      </c:pt>
                      <c:pt idx="65">
                        <c:v>-30.880266189575195</c:v>
                      </c:pt>
                      <c:pt idx="66">
                        <c:v>-31.037786483764648</c:v>
                      </c:pt>
                      <c:pt idx="67">
                        <c:v>-31.195308685302734</c:v>
                      </c:pt>
                      <c:pt idx="68">
                        <c:v>-31.352827072143555</c:v>
                      </c:pt>
                      <c:pt idx="69">
                        <c:v>-31.510349273681641</c:v>
                      </c:pt>
                      <c:pt idx="70">
                        <c:v>-31.667869567871094</c:v>
                      </c:pt>
                      <c:pt idx="71">
                        <c:v>-31.822933197021484</c:v>
                      </c:pt>
                      <c:pt idx="72">
                        <c:v>-31.977594375610352</c:v>
                      </c:pt>
                      <c:pt idx="73">
                        <c:v>-32.132255554199219</c:v>
                      </c:pt>
                      <c:pt idx="74">
                        <c:v>-32.286918640136719</c:v>
                      </c:pt>
                      <c:pt idx="75">
                        <c:v>-32.441581726074219</c:v>
                      </c:pt>
                      <c:pt idx="76">
                        <c:v>-32.596240997314453</c:v>
                      </c:pt>
                      <c:pt idx="77">
                        <c:v>-32.750904083251953</c:v>
                      </c:pt>
                      <c:pt idx="78">
                        <c:v>-32.905563354492188</c:v>
                      </c:pt>
                      <c:pt idx="79">
                        <c:v>-33.060226440429688</c:v>
                      </c:pt>
                      <c:pt idx="80">
                        <c:v>-33.214889526367188</c:v>
                      </c:pt>
                      <c:pt idx="81">
                        <c:v>-33.361473083496094</c:v>
                      </c:pt>
                      <c:pt idx="82">
                        <c:v>-33.507778167724609</c:v>
                      </c:pt>
                      <c:pt idx="83">
                        <c:v>-33.657810211181641</c:v>
                      </c:pt>
                      <c:pt idx="84">
                        <c:v>-33.812625885009766</c:v>
                      </c:pt>
                      <c:pt idx="85">
                        <c:v>-33.967441558837891</c:v>
                      </c:pt>
                      <c:pt idx="86">
                        <c:v>-34.113887786865234</c:v>
                      </c:pt>
                      <c:pt idx="87">
                        <c:v>-34.260196685791016</c:v>
                      </c:pt>
                      <c:pt idx="88">
                        <c:v>-34.408519744873047</c:v>
                      </c:pt>
                      <c:pt idx="89">
                        <c:v>-34.559257507324219</c:v>
                      </c:pt>
                      <c:pt idx="90">
                        <c:v>-34.709999084472656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BBC-4FAC-AB32-42D37C823D5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Graph!$B$10</c15:sqref>
                        </c15:formulaRef>
                      </c:ext>
                    </c:extLst>
                    <c:strCache>
                      <c:ptCount val="1"/>
                      <c:pt idx="0">
                        <c:v>(l)Se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Graph!$C$3:$CO$3</c15:sqref>
                        </c15:formulaRef>
                      </c:ext>
                    </c:extLst>
                    <c:numCache>
                      <c:formatCode>0.0</c:formatCode>
                      <c:ptCount val="91"/>
                      <c:pt idx="0">
                        <c:v>290</c:v>
                      </c:pt>
                      <c:pt idx="1">
                        <c:v>303.4444580078125</c:v>
                      </c:pt>
                      <c:pt idx="2">
                        <c:v>316.88888549804688</c:v>
                      </c:pt>
                      <c:pt idx="3">
                        <c:v>330.33334350585938</c:v>
                      </c:pt>
                      <c:pt idx="4">
                        <c:v>343.77777099609375</c:v>
                      </c:pt>
                      <c:pt idx="5">
                        <c:v>357.22222900390625</c:v>
                      </c:pt>
                      <c:pt idx="6">
                        <c:v>370.66665649414063</c:v>
                      </c:pt>
                      <c:pt idx="7">
                        <c:v>384.11111450195313</c:v>
                      </c:pt>
                      <c:pt idx="8">
                        <c:v>397.5555419921875</c:v>
                      </c:pt>
                      <c:pt idx="9">
                        <c:v>411</c:v>
                      </c:pt>
                      <c:pt idx="10">
                        <c:v>424.4444580078125</c:v>
                      </c:pt>
                      <c:pt idx="11">
                        <c:v>437.88888549804688</c:v>
                      </c:pt>
                      <c:pt idx="12">
                        <c:v>451.33334350585938</c:v>
                      </c:pt>
                      <c:pt idx="13">
                        <c:v>464.77777099609375</c:v>
                      </c:pt>
                      <c:pt idx="14">
                        <c:v>478.22222900390625</c:v>
                      </c:pt>
                      <c:pt idx="15">
                        <c:v>491.66665649414063</c:v>
                      </c:pt>
                      <c:pt idx="16">
                        <c:v>505.11111450195313</c:v>
                      </c:pt>
                      <c:pt idx="17">
                        <c:v>518.5555419921875</c:v>
                      </c:pt>
                      <c:pt idx="18">
                        <c:v>532</c:v>
                      </c:pt>
                      <c:pt idx="19">
                        <c:v>545.4444580078125</c:v>
                      </c:pt>
                      <c:pt idx="20">
                        <c:v>558.888916015625</c:v>
                      </c:pt>
                      <c:pt idx="21">
                        <c:v>572.33331298828125</c:v>
                      </c:pt>
                      <c:pt idx="22">
                        <c:v>585.77777099609375</c:v>
                      </c:pt>
                      <c:pt idx="23">
                        <c:v>599.22222900390625</c:v>
                      </c:pt>
                      <c:pt idx="24">
                        <c:v>612.66668701171875</c:v>
                      </c:pt>
                      <c:pt idx="25">
                        <c:v>626.111083984375</c:v>
                      </c:pt>
                      <c:pt idx="26">
                        <c:v>639.5555419921875</c:v>
                      </c:pt>
                      <c:pt idx="27">
                        <c:v>653</c:v>
                      </c:pt>
                      <c:pt idx="28">
                        <c:v>666.4444580078125</c:v>
                      </c:pt>
                      <c:pt idx="29">
                        <c:v>679.888916015625</c:v>
                      </c:pt>
                      <c:pt idx="30">
                        <c:v>693.33331298828125</c:v>
                      </c:pt>
                      <c:pt idx="31">
                        <c:v>706.77777099609375</c:v>
                      </c:pt>
                      <c:pt idx="32">
                        <c:v>720.22222900390625</c:v>
                      </c:pt>
                      <c:pt idx="33">
                        <c:v>733.66668701171875</c:v>
                      </c:pt>
                      <c:pt idx="34">
                        <c:v>747.111083984375</c:v>
                      </c:pt>
                      <c:pt idx="35">
                        <c:v>760.5555419921875</c:v>
                      </c:pt>
                      <c:pt idx="36">
                        <c:v>774</c:v>
                      </c:pt>
                      <c:pt idx="37">
                        <c:v>787.4444580078125</c:v>
                      </c:pt>
                      <c:pt idx="38">
                        <c:v>800.888916015625</c:v>
                      </c:pt>
                      <c:pt idx="39">
                        <c:v>814.33331298828125</c:v>
                      </c:pt>
                      <c:pt idx="40">
                        <c:v>827.77777099609375</c:v>
                      </c:pt>
                      <c:pt idx="41">
                        <c:v>841.22222900390625</c:v>
                      </c:pt>
                      <c:pt idx="42">
                        <c:v>854.66668701171875</c:v>
                      </c:pt>
                      <c:pt idx="43">
                        <c:v>868.111083984375</c:v>
                      </c:pt>
                      <c:pt idx="44">
                        <c:v>881.5555419921875</c:v>
                      </c:pt>
                      <c:pt idx="45">
                        <c:v>895</c:v>
                      </c:pt>
                      <c:pt idx="46">
                        <c:v>908.4444580078125</c:v>
                      </c:pt>
                      <c:pt idx="47">
                        <c:v>921.888916015625</c:v>
                      </c:pt>
                      <c:pt idx="48">
                        <c:v>935.33331298828125</c:v>
                      </c:pt>
                      <c:pt idx="49">
                        <c:v>948.77777099609375</c:v>
                      </c:pt>
                      <c:pt idx="50">
                        <c:v>962.22222900390625</c:v>
                      </c:pt>
                      <c:pt idx="51">
                        <c:v>975.66668701171875</c:v>
                      </c:pt>
                      <c:pt idx="52">
                        <c:v>989.111083984375</c:v>
                      </c:pt>
                      <c:pt idx="53">
                        <c:v>1002.5555419921875</c:v>
                      </c:pt>
                      <c:pt idx="54">
                        <c:v>1016</c:v>
                      </c:pt>
                      <c:pt idx="55">
                        <c:v>1029.4444580078125</c:v>
                      </c:pt>
                      <c:pt idx="56">
                        <c:v>1042.888916015625</c:v>
                      </c:pt>
                      <c:pt idx="57">
                        <c:v>1056.3333740234375</c:v>
                      </c:pt>
                      <c:pt idx="58">
                        <c:v>1069.77783203125</c:v>
                      </c:pt>
                      <c:pt idx="59">
                        <c:v>1083.22216796875</c:v>
                      </c:pt>
                      <c:pt idx="60">
                        <c:v>1096.6666259765625</c:v>
                      </c:pt>
                      <c:pt idx="61">
                        <c:v>1110.111083984375</c:v>
                      </c:pt>
                      <c:pt idx="62">
                        <c:v>1123.5555419921875</c:v>
                      </c:pt>
                      <c:pt idx="63">
                        <c:v>1137</c:v>
                      </c:pt>
                      <c:pt idx="64">
                        <c:v>1150.4444580078125</c:v>
                      </c:pt>
                      <c:pt idx="65">
                        <c:v>1163.888916015625</c:v>
                      </c:pt>
                      <c:pt idx="66">
                        <c:v>1177.3333740234375</c:v>
                      </c:pt>
                      <c:pt idx="67">
                        <c:v>1190.77783203125</c:v>
                      </c:pt>
                      <c:pt idx="68">
                        <c:v>1204.22216796875</c:v>
                      </c:pt>
                      <c:pt idx="69">
                        <c:v>1217.6666259765625</c:v>
                      </c:pt>
                      <c:pt idx="70">
                        <c:v>1231.111083984375</c:v>
                      </c:pt>
                      <c:pt idx="71">
                        <c:v>1244.5555419921875</c:v>
                      </c:pt>
                      <c:pt idx="72">
                        <c:v>1258</c:v>
                      </c:pt>
                      <c:pt idx="73">
                        <c:v>1271.4444580078125</c:v>
                      </c:pt>
                      <c:pt idx="74">
                        <c:v>1284.888916015625</c:v>
                      </c:pt>
                      <c:pt idx="75">
                        <c:v>1298.3333740234375</c:v>
                      </c:pt>
                      <c:pt idx="76">
                        <c:v>1311.77783203125</c:v>
                      </c:pt>
                      <c:pt idx="77">
                        <c:v>1325.22216796875</c:v>
                      </c:pt>
                      <c:pt idx="78">
                        <c:v>1338.6666259765625</c:v>
                      </c:pt>
                      <c:pt idx="79">
                        <c:v>1352.111083984375</c:v>
                      </c:pt>
                      <c:pt idx="80">
                        <c:v>1365.5555419921875</c:v>
                      </c:pt>
                      <c:pt idx="81">
                        <c:v>1379</c:v>
                      </c:pt>
                      <c:pt idx="82">
                        <c:v>1392.4444580078125</c:v>
                      </c:pt>
                      <c:pt idx="83">
                        <c:v>1405.888916015625</c:v>
                      </c:pt>
                      <c:pt idx="84">
                        <c:v>1419.3333740234375</c:v>
                      </c:pt>
                      <c:pt idx="85">
                        <c:v>1432.77783203125</c:v>
                      </c:pt>
                      <c:pt idx="86">
                        <c:v>1446.22216796875</c:v>
                      </c:pt>
                      <c:pt idx="87">
                        <c:v>1459.6666259765625</c:v>
                      </c:pt>
                      <c:pt idx="88">
                        <c:v>1473.111083984375</c:v>
                      </c:pt>
                      <c:pt idx="89">
                        <c:v>1486.5555419921875</c:v>
                      </c:pt>
                      <c:pt idx="90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Graph!$C$10:$CO$10</c15:sqref>
                        </c15:formulaRef>
                      </c:ext>
                    </c:extLst>
                    <c:numCache>
                      <c:formatCode>0.00E+00</c:formatCode>
                      <c:ptCount val="91"/>
                      <c:pt idx="0">
                        <c:v>-21.531185150146484</c:v>
                      </c:pt>
                      <c:pt idx="1">
                        <c:v>-22.007707595825195</c:v>
                      </c:pt>
                      <c:pt idx="2">
                        <c:v>-21.668567657470703</c:v>
                      </c:pt>
                      <c:pt idx="3">
                        <c:v>-21.329427719116211</c:v>
                      </c:pt>
                      <c:pt idx="4">
                        <c:v>-21.33308219909668</c:v>
                      </c:pt>
                      <c:pt idx="5">
                        <c:v>-21.36931037902832</c:v>
                      </c:pt>
                      <c:pt idx="6">
                        <c:v>-21.460786819458008</c:v>
                      </c:pt>
                      <c:pt idx="7">
                        <c:v>-21.625823974609375</c:v>
                      </c:pt>
                      <c:pt idx="8">
                        <c:v>-21.790861129760742</c:v>
                      </c:pt>
                      <c:pt idx="9">
                        <c:v>-21.948293685913086</c:v>
                      </c:pt>
                      <c:pt idx="10">
                        <c:v>-22.105279922485352</c:v>
                      </c:pt>
                      <c:pt idx="11">
                        <c:v>-22.243736267089844</c:v>
                      </c:pt>
                      <c:pt idx="12">
                        <c:v>-22.360469818115234</c:v>
                      </c:pt>
                      <c:pt idx="13">
                        <c:v>-22.477201461791992</c:v>
                      </c:pt>
                      <c:pt idx="14">
                        <c:v>-22.60179328918457</c:v>
                      </c:pt>
                      <c:pt idx="15">
                        <c:v>-22.726577758789063</c:v>
                      </c:pt>
                      <c:pt idx="16">
                        <c:v>-22.839633941650391</c:v>
                      </c:pt>
                      <c:pt idx="17">
                        <c:v>-22.940568923950195</c:v>
                      </c:pt>
                      <c:pt idx="18">
                        <c:v>-23.042934417724609</c:v>
                      </c:pt>
                      <c:pt idx="19">
                        <c:v>-23.24017333984375</c:v>
                      </c:pt>
                      <c:pt idx="20">
                        <c:v>-23.437412261962891</c:v>
                      </c:pt>
                      <c:pt idx="21">
                        <c:v>-23.636787414550781</c:v>
                      </c:pt>
                      <c:pt idx="22">
                        <c:v>-23.838050842285156</c:v>
                      </c:pt>
                      <c:pt idx="23">
                        <c:v>-24.038942337036133</c:v>
                      </c:pt>
                      <c:pt idx="24">
                        <c:v>-24.232156753540039</c:v>
                      </c:pt>
                      <c:pt idx="25">
                        <c:v>-24.425369262695313</c:v>
                      </c:pt>
                      <c:pt idx="26">
                        <c:v>-24.618581771850586</c:v>
                      </c:pt>
                      <c:pt idx="27">
                        <c:v>-24.811796188354492</c:v>
                      </c:pt>
                      <c:pt idx="28">
                        <c:v>-25.005008697509766</c:v>
                      </c:pt>
                      <c:pt idx="29">
                        <c:v>-25.198223114013672</c:v>
                      </c:pt>
                      <c:pt idx="30">
                        <c:v>-25.391435623168945</c:v>
                      </c:pt>
                      <c:pt idx="31">
                        <c:v>-25.578163146972656</c:v>
                      </c:pt>
                      <c:pt idx="32">
                        <c:v>-25.760442733764648</c:v>
                      </c:pt>
                      <c:pt idx="33">
                        <c:v>-25.942724227905273</c:v>
                      </c:pt>
                      <c:pt idx="34">
                        <c:v>-26.125003814697266</c:v>
                      </c:pt>
                      <c:pt idx="35">
                        <c:v>-26.307285308837891</c:v>
                      </c:pt>
                      <c:pt idx="36">
                        <c:v>-26.489564895629883</c:v>
                      </c:pt>
                      <c:pt idx="37">
                        <c:v>-26.671846389770508</c:v>
                      </c:pt>
                      <c:pt idx="38">
                        <c:v>-26.854127883911133</c:v>
                      </c:pt>
                      <c:pt idx="39">
                        <c:v>-27.036407470703125</c:v>
                      </c:pt>
                      <c:pt idx="40">
                        <c:v>-27.21868896484375</c:v>
                      </c:pt>
                      <c:pt idx="41">
                        <c:v>-27.394954681396484</c:v>
                      </c:pt>
                      <c:pt idx="42">
                        <c:v>-27.568170547485352</c:v>
                      </c:pt>
                      <c:pt idx="43">
                        <c:v>-27.741386413574219</c:v>
                      </c:pt>
                      <c:pt idx="44">
                        <c:v>-27.914604187011719</c:v>
                      </c:pt>
                      <c:pt idx="45">
                        <c:v>-28.087820053100586</c:v>
                      </c:pt>
                      <c:pt idx="46">
                        <c:v>-28.261037826538086</c:v>
                      </c:pt>
                      <c:pt idx="47">
                        <c:v>-28.434253692626953</c:v>
                      </c:pt>
                      <c:pt idx="48">
                        <c:v>-28.607471466064453</c:v>
                      </c:pt>
                      <c:pt idx="49">
                        <c:v>-28.78068733215332</c:v>
                      </c:pt>
                      <c:pt idx="50">
                        <c:v>-28.95390510559082</c:v>
                      </c:pt>
                      <c:pt idx="51">
                        <c:v>-29.12074089050293</c:v>
                      </c:pt>
                      <c:pt idx="52">
                        <c:v>-29.285263061523438</c:v>
                      </c:pt>
                      <c:pt idx="53">
                        <c:v>-29.449785232543945</c:v>
                      </c:pt>
                      <c:pt idx="54">
                        <c:v>-29.614309310913086</c:v>
                      </c:pt>
                      <c:pt idx="55">
                        <c:v>-29.778831481933594</c:v>
                      </c:pt>
                      <c:pt idx="56">
                        <c:v>-29.943355560302734</c:v>
                      </c:pt>
                      <c:pt idx="57">
                        <c:v>-30.107877731323242</c:v>
                      </c:pt>
                      <c:pt idx="58">
                        <c:v>-30.27239990234375</c:v>
                      </c:pt>
                      <c:pt idx="59">
                        <c:v>-30.436922073364258</c:v>
                      </c:pt>
                      <c:pt idx="60">
                        <c:v>-30.601444244384766</c:v>
                      </c:pt>
                      <c:pt idx="61">
                        <c:v>-30.760717391967773</c:v>
                      </c:pt>
                      <c:pt idx="62">
                        <c:v>-30.918888092041016</c:v>
                      </c:pt>
                      <c:pt idx="63">
                        <c:v>-31.077272415161133</c:v>
                      </c:pt>
                      <c:pt idx="64">
                        <c:v>-31.236162185668945</c:v>
                      </c:pt>
                      <c:pt idx="65">
                        <c:v>-31.395050048828125</c:v>
                      </c:pt>
                      <c:pt idx="66">
                        <c:v>-31.55000114440918</c:v>
                      </c:pt>
                      <c:pt idx="67">
                        <c:v>-31.704216003417969</c:v>
                      </c:pt>
                      <c:pt idx="68">
                        <c:v>-31.859897613525391</c:v>
                      </c:pt>
                      <c:pt idx="69">
                        <c:v>-32.018787384033203</c:v>
                      </c:pt>
                      <c:pt idx="70">
                        <c:v>-32.177677154541016</c:v>
                      </c:pt>
                      <c:pt idx="71">
                        <c:v>-32.332931518554688</c:v>
                      </c:pt>
                      <c:pt idx="72">
                        <c:v>-32.487594604492188</c:v>
                      </c:pt>
                      <c:pt idx="73">
                        <c:v>-32.642257690429688</c:v>
                      </c:pt>
                      <c:pt idx="74">
                        <c:v>-32.796916961669922</c:v>
                      </c:pt>
                      <c:pt idx="75">
                        <c:v>-32.951580047607422</c:v>
                      </c:pt>
                      <c:pt idx="76">
                        <c:v>-33.106243133544922</c:v>
                      </c:pt>
                      <c:pt idx="77">
                        <c:v>-33.260902404785156</c:v>
                      </c:pt>
                      <c:pt idx="78">
                        <c:v>-33.415561676025391</c:v>
                      </c:pt>
                      <c:pt idx="79">
                        <c:v>-33.570224761962891</c:v>
                      </c:pt>
                      <c:pt idx="80">
                        <c:v>-33.724887847900391</c:v>
                      </c:pt>
                      <c:pt idx="81">
                        <c:v>-33.874553680419922</c:v>
                      </c:pt>
                      <c:pt idx="82">
                        <c:v>-34.0240478515625</c:v>
                      </c:pt>
                      <c:pt idx="83">
                        <c:v>-34.173542022705078</c:v>
                      </c:pt>
                      <c:pt idx="84">
                        <c:v>-34.323036193847656</c:v>
                      </c:pt>
                      <c:pt idx="85">
                        <c:v>-34.472530364990234</c:v>
                      </c:pt>
                      <c:pt idx="86">
                        <c:v>-34.622024536132813</c:v>
                      </c:pt>
                      <c:pt idx="87">
                        <c:v>-34.771518707275391</c:v>
                      </c:pt>
                      <c:pt idx="88">
                        <c:v>-34.921012878417969</c:v>
                      </c:pt>
                      <c:pt idx="89">
                        <c:v>-35.070507049560547</c:v>
                      </c:pt>
                      <c:pt idx="90">
                        <c:v>-35.220001220703125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BBC-4FAC-AB32-42D37C823D53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Graph!$B$12</c15:sqref>
                        </c15:formulaRef>
                      </c:ext>
                    </c:extLst>
                    <c:strCache>
                      <c:ptCount val="1"/>
                      <c:pt idx="0">
                        <c:v>(l)GeSe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Graph!$C$3:$CO$3</c15:sqref>
                        </c15:formulaRef>
                      </c:ext>
                    </c:extLst>
                    <c:numCache>
                      <c:formatCode>0.0</c:formatCode>
                      <c:ptCount val="91"/>
                      <c:pt idx="0">
                        <c:v>290</c:v>
                      </c:pt>
                      <c:pt idx="1">
                        <c:v>303.4444580078125</c:v>
                      </c:pt>
                      <c:pt idx="2">
                        <c:v>316.88888549804688</c:v>
                      </c:pt>
                      <c:pt idx="3">
                        <c:v>330.33334350585938</c:v>
                      </c:pt>
                      <c:pt idx="4">
                        <c:v>343.77777099609375</c:v>
                      </c:pt>
                      <c:pt idx="5">
                        <c:v>357.22222900390625</c:v>
                      </c:pt>
                      <c:pt idx="6">
                        <c:v>370.66665649414063</c:v>
                      </c:pt>
                      <c:pt idx="7">
                        <c:v>384.11111450195313</c:v>
                      </c:pt>
                      <c:pt idx="8">
                        <c:v>397.5555419921875</c:v>
                      </c:pt>
                      <c:pt idx="9">
                        <c:v>411</c:v>
                      </c:pt>
                      <c:pt idx="10">
                        <c:v>424.4444580078125</c:v>
                      </c:pt>
                      <c:pt idx="11">
                        <c:v>437.88888549804688</c:v>
                      </c:pt>
                      <c:pt idx="12">
                        <c:v>451.33334350585938</c:v>
                      </c:pt>
                      <c:pt idx="13">
                        <c:v>464.77777099609375</c:v>
                      </c:pt>
                      <c:pt idx="14">
                        <c:v>478.22222900390625</c:v>
                      </c:pt>
                      <c:pt idx="15">
                        <c:v>491.66665649414063</c:v>
                      </c:pt>
                      <c:pt idx="16">
                        <c:v>505.11111450195313</c:v>
                      </c:pt>
                      <c:pt idx="17">
                        <c:v>518.5555419921875</c:v>
                      </c:pt>
                      <c:pt idx="18">
                        <c:v>532</c:v>
                      </c:pt>
                      <c:pt idx="19">
                        <c:v>545.4444580078125</c:v>
                      </c:pt>
                      <c:pt idx="20">
                        <c:v>558.888916015625</c:v>
                      </c:pt>
                      <c:pt idx="21">
                        <c:v>572.33331298828125</c:v>
                      </c:pt>
                      <c:pt idx="22">
                        <c:v>585.77777099609375</c:v>
                      </c:pt>
                      <c:pt idx="23">
                        <c:v>599.22222900390625</c:v>
                      </c:pt>
                      <c:pt idx="24">
                        <c:v>612.66668701171875</c:v>
                      </c:pt>
                      <c:pt idx="25">
                        <c:v>626.111083984375</c:v>
                      </c:pt>
                      <c:pt idx="26">
                        <c:v>639.5555419921875</c:v>
                      </c:pt>
                      <c:pt idx="27">
                        <c:v>653</c:v>
                      </c:pt>
                      <c:pt idx="28">
                        <c:v>666.4444580078125</c:v>
                      </c:pt>
                      <c:pt idx="29">
                        <c:v>679.888916015625</c:v>
                      </c:pt>
                      <c:pt idx="30">
                        <c:v>693.33331298828125</c:v>
                      </c:pt>
                      <c:pt idx="31">
                        <c:v>706.77777099609375</c:v>
                      </c:pt>
                      <c:pt idx="32">
                        <c:v>720.22222900390625</c:v>
                      </c:pt>
                      <c:pt idx="33">
                        <c:v>733.66668701171875</c:v>
                      </c:pt>
                      <c:pt idx="34">
                        <c:v>747.111083984375</c:v>
                      </c:pt>
                      <c:pt idx="35">
                        <c:v>760.5555419921875</c:v>
                      </c:pt>
                      <c:pt idx="36">
                        <c:v>774</c:v>
                      </c:pt>
                      <c:pt idx="37">
                        <c:v>787.4444580078125</c:v>
                      </c:pt>
                      <c:pt idx="38">
                        <c:v>800.888916015625</c:v>
                      </c:pt>
                      <c:pt idx="39">
                        <c:v>814.33331298828125</c:v>
                      </c:pt>
                      <c:pt idx="40">
                        <c:v>827.77777099609375</c:v>
                      </c:pt>
                      <c:pt idx="41">
                        <c:v>841.22222900390625</c:v>
                      </c:pt>
                      <c:pt idx="42">
                        <c:v>854.66668701171875</c:v>
                      </c:pt>
                      <c:pt idx="43">
                        <c:v>868.111083984375</c:v>
                      </c:pt>
                      <c:pt idx="44">
                        <c:v>881.5555419921875</c:v>
                      </c:pt>
                      <c:pt idx="45">
                        <c:v>895</c:v>
                      </c:pt>
                      <c:pt idx="46">
                        <c:v>908.4444580078125</c:v>
                      </c:pt>
                      <c:pt idx="47">
                        <c:v>921.888916015625</c:v>
                      </c:pt>
                      <c:pt idx="48">
                        <c:v>935.33331298828125</c:v>
                      </c:pt>
                      <c:pt idx="49">
                        <c:v>948.77777099609375</c:v>
                      </c:pt>
                      <c:pt idx="50">
                        <c:v>962.22222900390625</c:v>
                      </c:pt>
                      <c:pt idx="51">
                        <c:v>975.66668701171875</c:v>
                      </c:pt>
                      <c:pt idx="52">
                        <c:v>989.111083984375</c:v>
                      </c:pt>
                      <c:pt idx="53">
                        <c:v>1002.5555419921875</c:v>
                      </c:pt>
                      <c:pt idx="54">
                        <c:v>1016</c:v>
                      </c:pt>
                      <c:pt idx="55">
                        <c:v>1029.4444580078125</c:v>
                      </c:pt>
                      <c:pt idx="56">
                        <c:v>1042.888916015625</c:v>
                      </c:pt>
                      <c:pt idx="57">
                        <c:v>1056.3333740234375</c:v>
                      </c:pt>
                      <c:pt idx="58">
                        <c:v>1069.77783203125</c:v>
                      </c:pt>
                      <c:pt idx="59">
                        <c:v>1083.22216796875</c:v>
                      </c:pt>
                      <c:pt idx="60">
                        <c:v>1096.6666259765625</c:v>
                      </c:pt>
                      <c:pt idx="61">
                        <c:v>1110.111083984375</c:v>
                      </c:pt>
                      <c:pt idx="62">
                        <c:v>1123.5555419921875</c:v>
                      </c:pt>
                      <c:pt idx="63">
                        <c:v>1137</c:v>
                      </c:pt>
                      <c:pt idx="64">
                        <c:v>1150.4444580078125</c:v>
                      </c:pt>
                      <c:pt idx="65">
                        <c:v>1163.888916015625</c:v>
                      </c:pt>
                      <c:pt idx="66">
                        <c:v>1177.3333740234375</c:v>
                      </c:pt>
                      <c:pt idx="67">
                        <c:v>1190.77783203125</c:v>
                      </c:pt>
                      <c:pt idx="68">
                        <c:v>1204.22216796875</c:v>
                      </c:pt>
                      <c:pt idx="69">
                        <c:v>1217.6666259765625</c:v>
                      </c:pt>
                      <c:pt idx="70">
                        <c:v>1231.111083984375</c:v>
                      </c:pt>
                      <c:pt idx="71">
                        <c:v>1244.5555419921875</c:v>
                      </c:pt>
                      <c:pt idx="72">
                        <c:v>1258</c:v>
                      </c:pt>
                      <c:pt idx="73">
                        <c:v>1271.4444580078125</c:v>
                      </c:pt>
                      <c:pt idx="74">
                        <c:v>1284.888916015625</c:v>
                      </c:pt>
                      <c:pt idx="75">
                        <c:v>1298.3333740234375</c:v>
                      </c:pt>
                      <c:pt idx="76">
                        <c:v>1311.77783203125</c:v>
                      </c:pt>
                      <c:pt idx="77">
                        <c:v>1325.22216796875</c:v>
                      </c:pt>
                      <c:pt idx="78">
                        <c:v>1338.6666259765625</c:v>
                      </c:pt>
                      <c:pt idx="79">
                        <c:v>1352.111083984375</c:v>
                      </c:pt>
                      <c:pt idx="80">
                        <c:v>1365.5555419921875</c:v>
                      </c:pt>
                      <c:pt idx="81">
                        <c:v>1379</c:v>
                      </c:pt>
                      <c:pt idx="82">
                        <c:v>1392.4444580078125</c:v>
                      </c:pt>
                      <c:pt idx="83">
                        <c:v>1405.888916015625</c:v>
                      </c:pt>
                      <c:pt idx="84">
                        <c:v>1419.3333740234375</c:v>
                      </c:pt>
                      <c:pt idx="85">
                        <c:v>1432.77783203125</c:v>
                      </c:pt>
                      <c:pt idx="86">
                        <c:v>1446.22216796875</c:v>
                      </c:pt>
                      <c:pt idx="87">
                        <c:v>1459.6666259765625</c:v>
                      </c:pt>
                      <c:pt idx="88">
                        <c:v>1473.111083984375</c:v>
                      </c:pt>
                      <c:pt idx="89">
                        <c:v>1486.5555419921875</c:v>
                      </c:pt>
                      <c:pt idx="90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Graph!$C$12:$CO$12</c15:sqref>
                        </c15:formulaRef>
                      </c:ext>
                    </c:extLst>
                    <c:numCache>
                      <c:formatCode>0.00E+00</c:formatCode>
                      <c:ptCount val="91"/>
                      <c:pt idx="0">
                        <c:v>-37.091213226318359</c:v>
                      </c:pt>
                      <c:pt idx="1">
                        <c:v>-37.680126190185547</c:v>
                      </c:pt>
                      <c:pt idx="2">
                        <c:v>-36.501216888427734</c:v>
                      </c:pt>
                      <c:pt idx="3">
                        <c:v>-35.322303771972656</c:v>
                      </c:pt>
                      <c:pt idx="4">
                        <c:v>-34.378200531005859</c:v>
                      </c:pt>
                      <c:pt idx="5">
                        <c:v>-33.456409454345703</c:v>
                      </c:pt>
                      <c:pt idx="6">
                        <c:v>-32.621982574462891</c:v>
                      </c:pt>
                      <c:pt idx="7">
                        <c:v>-31.903873443603516</c:v>
                      </c:pt>
                      <c:pt idx="8">
                        <c:v>-31.185762405395508</c:v>
                      </c:pt>
                      <c:pt idx="9">
                        <c:v>-30.634958267211914</c:v>
                      </c:pt>
                      <c:pt idx="10">
                        <c:v>-30.093959808349609</c:v>
                      </c:pt>
                      <c:pt idx="11">
                        <c:v>-29.659507751464844</c:v>
                      </c:pt>
                      <c:pt idx="12">
                        <c:v>-29.349964141845703</c:v>
                      </c:pt>
                      <c:pt idx="13">
                        <c:v>-29.040420532226563</c:v>
                      </c:pt>
                      <c:pt idx="14">
                        <c:v>-29.006677627563477</c:v>
                      </c:pt>
                      <c:pt idx="15">
                        <c:v>-28.979707717895508</c:v>
                      </c:pt>
                      <c:pt idx="16">
                        <c:v>-29.146068572998047</c:v>
                      </c:pt>
                      <c:pt idx="17">
                        <c:v>-29.512256622314453</c:v>
                      </c:pt>
                      <c:pt idx="18">
                        <c:v>-29.875993728637695</c:v>
                      </c:pt>
                      <c:pt idx="19">
                        <c:v>-30.07725715637207</c:v>
                      </c:pt>
                      <c:pt idx="20">
                        <c:v>-30.278522491455078</c:v>
                      </c:pt>
                      <c:pt idx="21">
                        <c:v>-30.492813110351563</c:v>
                      </c:pt>
                      <c:pt idx="22">
                        <c:v>-30.718631744384766</c:v>
                      </c:pt>
                      <c:pt idx="23">
                        <c:v>-30.944377899169922</c:v>
                      </c:pt>
                      <c:pt idx="24">
                        <c:v>-31.168584823608398</c:v>
                      </c:pt>
                      <c:pt idx="25">
                        <c:v>-31.392791748046875</c:v>
                      </c:pt>
                      <c:pt idx="26">
                        <c:v>-31.617904663085938</c:v>
                      </c:pt>
                      <c:pt idx="27">
                        <c:v>-31.843723297119141</c:v>
                      </c:pt>
                      <c:pt idx="28">
                        <c:v>-32.069541931152344</c:v>
                      </c:pt>
                      <c:pt idx="29">
                        <c:v>-32.295360565185547</c:v>
                      </c:pt>
                      <c:pt idx="30">
                        <c:v>-32.52117919921875</c:v>
                      </c:pt>
                      <c:pt idx="31">
                        <c:v>-32.740283966064453</c:v>
                      </c:pt>
                      <c:pt idx="32">
                        <c:v>-32.954792022705078</c:v>
                      </c:pt>
                      <c:pt idx="33">
                        <c:v>-33.169300079345703</c:v>
                      </c:pt>
                      <c:pt idx="34">
                        <c:v>-33.383804321289063</c:v>
                      </c:pt>
                      <c:pt idx="35">
                        <c:v>-33.598312377929688</c:v>
                      </c:pt>
                      <c:pt idx="36">
                        <c:v>-33.812820434570313</c:v>
                      </c:pt>
                      <c:pt idx="37">
                        <c:v>-34.027328491210938</c:v>
                      </c:pt>
                      <c:pt idx="38">
                        <c:v>-34.241832733154297</c:v>
                      </c:pt>
                      <c:pt idx="39">
                        <c:v>-34.456340789794922</c:v>
                      </c:pt>
                      <c:pt idx="40">
                        <c:v>-34.670848846435547</c:v>
                      </c:pt>
                      <c:pt idx="41">
                        <c:v>-34.878135681152344</c:v>
                      </c:pt>
                      <c:pt idx="42">
                        <c:v>-35.081768035888672</c:v>
                      </c:pt>
                      <c:pt idx="43">
                        <c:v>-35.285396575927734</c:v>
                      </c:pt>
                      <c:pt idx="44">
                        <c:v>-35.489028930664063</c:v>
                      </c:pt>
                      <c:pt idx="45">
                        <c:v>-35.692657470703125</c:v>
                      </c:pt>
                      <c:pt idx="46">
                        <c:v>-35.896289825439453</c:v>
                      </c:pt>
                      <c:pt idx="47">
                        <c:v>-36.099918365478516</c:v>
                      </c:pt>
                      <c:pt idx="48">
                        <c:v>-36.303550720214844</c:v>
                      </c:pt>
                      <c:pt idx="49">
                        <c:v>-36.507179260253906</c:v>
                      </c:pt>
                      <c:pt idx="50">
                        <c:v>-36.710811614990234</c:v>
                      </c:pt>
                      <c:pt idx="51">
                        <c:v>-36.906703948974609</c:v>
                      </c:pt>
                      <c:pt idx="52">
                        <c:v>-37.099788665771484</c:v>
                      </c:pt>
                      <c:pt idx="53">
                        <c:v>-37.292877197265625</c:v>
                      </c:pt>
                      <c:pt idx="54">
                        <c:v>-37.485965728759766</c:v>
                      </c:pt>
                      <c:pt idx="55">
                        <c:v>-37.679054260253906</c:v>
                      </c:pt>
                      <c:pt idx="56">
                        <c:v>-37.872142791748047</c:v>
                      </c:pt>
                      <c:pt idx="57">
                        <c:v>-38.065227508544922</c:v>
                      </c:pt>
                      <c:pt idx="58">
                        <c:v>-38.258316040039063</c:v>
                      </c:pt>
                      <c:pt idx="59">
                        <c:v>-38.451400756835938</c:v>
                      </c:pt>
                      <c:pt idx="60">
                        <c:v>-38.644489288330078</c:v>
                      </c:pt>
                      <c:pt idx="61">
                        <c:v>-38.830940246582031</c:v>
                      </c:pt>
                      <c:pt idx="62">
                        <c:v>-39.015998840332031</c:v>
                      </c:pt>
                      <c:pt idx="63">
                        <c:v>-39.201271057128906</c:v>
                      </c:pt>
                      <c:pt idx="64">
                        <c:v>-39.387050628662109</c:v>
                      </c:pt>
                      <c:pt idx="65">
                        <c:v>-39.572830200195313</c:v>
                      </c:pt>
                      <c:pt idx="66">
                        <c:v>-39.754001617431641</c:v>
                      </c:pt>
                      <c:pt idx="67">
                        <c:v>-39.934314727783203</c:v>
                      </c:pt>
                      <c:pt idx="68">
                        <c:v>-40.116214752197266</c:v>
                      </c:pt>
                      <c:pt idx="69">
                        <c:v>-40.301586151123047</c:v>
                      </c:pt>
                      <c:pt idx="70">
                        <c:v>-40.486957550048828</c:v>
                      </c:pt>
                      <c:pt idx="71">
                        <c:v>-40.66748046875</c:v>
                      </c:pt>
                      <c:pt idx="72">
                        <c:v>-40.847209930419922</c:v>
                      </c:pt>
                      <c:pt idx="73">
                        <c:v>-41.026943206787109</c:v>
                      </c:pt>
                      <c:pt idx="74">
                        <c:v>-41.206672668457031</c:v>
                      </c:pt>
                      <c:pt idx="75">
                        <c:v>-41.386405944824219</c:v>
                      </c:pt>
                      <c:pt idx="76">
                        <c:v>-41.566135406494141</c:v>
                      </c:pt>
                      <c:pt idx="77">
                        <c:v>-41.745864868164063</c:v>
                      </c:pt>
                      <c:pt idx="78">
                        <c:v>-41.92559814453125</c:v>
                      </c:pt>
                      <c:pt idx="79">
                        <c:v>-42.105327606201172</c:v>
                      </c:pt>
                      <c:pt idx="80">
                        <c:v>-42.285057067871094</c:v>
                      </c:pt>
                      <c:pt idx="81">
                        <c:v>-42.458255767822266</c:v>
                      </c:pt>
                      <c:pt idx="82">
                        <c:v>-42.6312255859375</c:v>
                      </c:pt>
                      <c:pt idx="83">
                        <c:v>-42.80419921875</c:v>
                      </c:pt>
                      <c:pt idx="84">
                        <c:v>-42.977169036865234</c:v>
                      </c:pt>
                      <c:pt idx="85">
                        <c:v>-43.150142669677734</c:v>
                      </c:pt>
                      <c:pt idx="86">
                        <c:v>-43.323112487792969</c:v>
                      </c:pt>
                      <c:pt idx="87">
                        <c:v>-43.496082305908203</c:v>
                      </c:pt>
                      <c:pt idx="88">
                        <c:v>-43.669055938720703</c:v>
                      </c:pt>
                      <c:pt idx="89">
                        <c:v>-43.842025756835938</c:v>
                      </c:pt>
                      <c:pt idx="90">
                        <c:v>-44.014999389648438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BBC-4FAC-AB32-42D37C823D53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Graph!$B$13</c15:sqref>
                        </c15:formulaRef>
                      </c:ext>
                    </c:extLst>
                    <c:strCache>
                      <c:ptCount val="1"/>
                      <c:pt idx="0">
                        <c:v>(l)Ga2Se3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Graph!$C$3:$CO$3</c15:sqref>
                        </c15:formulaRef>
                      </c:ext>
                    </c:extLst>
                    <c:numCache>
                      <c:formatCode>0.0</c:formatCode>
                      <c:ptCount val="91"/>
                      <c:pt idx="0">
                        <c:v>290</c:v>
                      </c:pt>
                      <c:pt idx="1">
                        <c:v>303.4444580078125</c:v>
                      </c:pt>
                      <c:pt idx="2">
                        <c:v>316.88888549804688</c:v>
                      </c:pt>
                      <c:pt idx="3">
                        <c:v>330.33334350585938</c:v>
                      </c:pt>
                      <c:pt idx="4">
                        <c:v>343.77777099609375</c:v>
                      </c:pt>
                      <c:pt idx="5">
                        <c:v>357.22222900390625</c:v>
                      </c:pt>
                      <c:pt idx="6">
                        <c:v>370.66665649414063</c:v>
                      </c:pt>
                      <c:pt idx="7">
                        <c:v>384.11111450195313</c:v>
                      </c:pt>
                      <c:pt idx="8">
                        <c:v>397.5555419921875</c:v>
                      </c:pt>
                      <c:pt idx="9">
                        <c:v>411</c:v>
                      </c:pt>
                      <c:pt idx="10">
                        <c:v>424.4444580078125</c:v>
                      </c:pt>
                      <c:pt idx="11">
                        <c:v>437.88888549804688</c:v>
                      </c:pt>
                      <c:pt idx="12">
                        <c:v>451.33334350585938</c:v>
                      </c:pt>
                      <c:pt idx="13">
                        <c:v>464.77777099609375</c:v>
                      </c:pt>
                      <c:pt idx="14">
                        <c:v>478.22222900390625</c:v>
                      </c:pt>
                      <c:pt idx="15">
                        <c:v>491.66665649414063</c:v>
                      </c:pt>
                      <c:pt idx="16">
                        <c:v>505.11111450195313</c:v>
                      </c:pt>
                      <c:pt idx="17">
                        <c:v>518.5555419921875</c:v>
                      </c:pt>
                      <c:pt idx="18">
                        <c:v>532</c:v>
                      </c:pt>
                      <c:pt idx="19">
                        <c:v>545.4444580078125</c:v>
                      </c:pt>
                      <c:pt idx="20">
                        <c:v>558.888916015625</c:v>
                      </c:pt>
                      <c:pt idx="21">
                        <c:v>572.33331298828125</c:v>
                      </c:pt>
                      <c:pt idx="22">
                        <c:v>585.77777099609375</c:v>
                      </c:pt>
                      <c:pt idx="23">
                        <c:v>599.22222900390625</c:v>
                      </c:pt>
                      <c:pt idx="24">
                        <c:v>612.66668701171875</c:v>
                      </c:pt>
                      <c:pt idx="25">
                        <c:v>626.111083984375</c:v>
                      </c:pt>
                      <c:pt idx="26">
                        <c:v>639.5555419921875</c:v>
                      </c:pt>
                      <c:pt idx="27">
                        <c:v>653</c:v>
                      </c:pt>
                      <c:pt idx="28">
                        <c:v>666.4444580078125</c:v>
                      </c:pt>
                      <c:pt idx="29">
                        <c:v>679.888916015625</c:v>
                      </c:pt>
                      <c:pt idx="30">
                        <c:v>693.33331298828125</c:v>
                      </c:pt>
                      <c:pt idx="31">
                        <c:v>706.77777099609375</c:v>
                      </c:pt>
                      <c:pt idx="32">
                        <c:v>720.22222900390625</c:v>
                      </c:pt>
                      <c:pt idx="33">
                        <c:v>733.66668701171875</c:v>
                      </c:pt>
                      <c:pt idx="34">
                        <c:v>747.111083984375</c:v>
                      </c:pt>
                      <c:pt idx="35">
                        <c:v>760.5555419921875</c:v>
                      </c:pt>
                      <c:pt idx="36">
                        <c:v>774</c:v>
                      </c:pt>
                      <c:pt idx="37">
                        <c:v>787.4444580078125</c:v>
                      </c:pt>
                      <c:pt idx="38">
                        <c:v>800.888916015625</c:v>
                      </c:pt>
                      <c:pt idx="39">
                        <c:v>814.33331298828125</c:v>
                      </c:pt>
                      <c:pt idx="40">
                        <c:v>827.77777099609375</c:v>
                      </c:pt>
                      <c:pt idx="41">
                        <c:v>841.22222900390625</c:v>
                      </c:pt>
                      <c:pt idx="42">
                        <c:v>854.66668701171875</c:v>
                      </c:pt>
                      <c:pt idx="43">
                        <c:v>868.111083984375</c:v>
                      </c:pt>
                      <c:pt idx="44">
                        <c:v>881.5555419921875</c:v>
                      </c:pt>
                      <c:pt idx="45">
                        <c:v>895</c:v>
                      </c:pt>
                      <c:pt idx="46">
                        <c:v>908.4444580078125</c:v>
                      </c:pt>
                      <c:pt idx="47">
                        <c:v>921.888916015625</c:v>
                      </c:pt>
                      <c:pt idx="48">
                        <c:v>935.33331298828125</c:v>
                      </c:pt>
                      <c:pt idx="49">
                        <c:v>948.77777099609375</c:v>
                      </c:pt>
                      <c:pt idx="50">
                        <c:v>962.22222900390625</c:v>
                      </c:pt>
                      <c:pt idx="51">
                        <c:v>975.66668701171875</c:v>
                      </c:pt>
                      <c:pt idx="52">
                        <c:v>989.111083984375</c:v>
                      </c:pt>
                      <c:pt idx="53">
                        <c:v>1002.5555419921875</c:v>
                      </c:pt>
                      <c:pt idx="54">
                        <c:v>1016</c:v>
                      </c:pt>
                      <c:pt idx="55">
                        <c:v>1029.4444580078125</c:v>
                      </c:pt>
                      <c:pt idx="56">
                        <c:v>1042.888916015625</c:v>
                      </c:pt>
                      <c:pt idx="57">
                        <c:v>1056.3333740234375</c:v>
                      </c:pt>
                      <c:pt idx="58">
                        <c:v>1069.77783203125</c:v>
                      </c:pt>
                      <c:pt idx="59">
                        <c:v>1083.22216796875</c:v>
                      </c:pt>
                      <c:pt idx="60">
                        <c:v>1096.6666259765625</c:v>
                      </c:pt>
                      <c:pt idx="61">
                        <c:v>1110.111083984375</c:v>
                      </c:pt>
                      <c:pt idx="62">
                        <c:v>1123.5555419921875</c:v>
                      </c:pt>
                      <c:pt idx="63">
                        <c:v>1137</c:v>
                      </c:pt>
                      <c:pt idx="64">
                        <c:v>1150.4444580078125</c:v>
                      </c:pt>
                      <c:pt idx="65">
                        <c:v>1163.888916015625</c:v>
                      </c:pt>
                      <c:pt idx="66">
                        <c:v>1177.3333740234375</c:v>
                      </c:pt>
                      <c:pt idx="67">
                        <c:v>1190.77783203125</c:v>
                      </c:pt>
                      <c:pt idx="68">
                        <c:v>1204.22216796875</c:v>
                      </c:pt>
                      <c:pt idx="69">
                        <c:v>1217.6666259765625</c:v>
                      </c:pt>
                      <c:pt idx="70">
                        <c:v>1231.111083984375</c:v>
                      </c:pt>
                      <c:pt idx="71">
                        <c:v>1244.5555419921875</c:v>
                      </c:pt>
                      <c:pt idx="72">
                        <c:v>1258</c:v>
                      </c:pt>
                      <c:pt idx="73">
                        <c:v>1271.4444580078125</c:v>
                      </c:pt>
                      <c:pt idx="74">
                        <c:v>1284.888916015625</c:v>
                      </c:pt>
                      <c:pt idx="75">
                        <c:v>1298.3333740234375</c:v>
                      </c:pt>
                      <c:pt idx="76">
                        <c:v>1311.77783203125</c:v>
                      </c:pt>
                      <c:pt idx="77">
                        <c:v>1325.22216796875</c:v>
                      </c:pt>
                      <c:pt idx="78">
                        <c:v>1338.6666259765625</c:v>
                      </c:pt>
                      <c:pt idx="79">
                        <c:v>1352.111083984375</c:v>
                      </c:pt>
                      <c:pt idx="80">
                        <c:v>1365.5555419921875</c:v>
                      </c:pt>
                      <c:pt idx="81">
                        <c:v>1379</c:v>
                      </c:pt>
                      <c:pt idx="82">
                        <c:v>1392.4444580078125</c:v>
                      </c:pt>
                      <c:pt idx="83">
                        <c:v>1405.888916015625</c:v>
                      </c:pt>
                      <c:pt idx="84">
                        <c:v>1419.3333740234375</c:v>
                      </c:pt>
                      <c:pt idx="85">
                        <c:v>1432.77783203125</c:v>
                      </c:pt>
                      <c:pt idx="86">
                        <c:v>1446.22216796875</c:v>
                      </c:pt>
                      <c:pt idx="87">
                        <c:v>1459.6666259765625</c:v>
                      </c:pt>
                      <c:pt idx="88">
                        <c:v>1473.111083984375</c:v>
                      </c:pt>
                      <c:pt idx="89">
                        <c:v>1486.5555419921875</c:v>
                      </c:pt>
                      <c:pt idx="90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Graph!$C$13:$CO$13</c15:sqref>
                        </c15:formulaRef>
                      </c:ext>
                    </c:extLst>
                    <c:numCache>
                      <c:formatCode>0.00E+00</c:formatCode>
                      <c:ptCount val="91"/>
                      <c:pt idx="0">
                        <c:v>-182.83030700683594</c:v>
                      </c:pt>
                      <c:pt idx="1">
                        <c:v>-185.40769958496094</c:v>
                      </c:pt>
                      <c:pt idx="2">
                        <c:v>-178.76219177246094</c:v>
                      </c:pt>
                      <c:pt idx="3">
                        <c:v>-172.11666870117188</c:v>
                      </c:pt>
                      <c:pt idx="4">
                        <c:v>-166.632568359375</c:v>
                      </c:pt>
                      <c:pt idx="5">
                        <c:v>-161.25880432128906</c:v>
                      </c:pt>
                      <c:pt idx="6">
                        <c:v>-156.29252624511719</c:v>
                      </c:pt>
                      <c:pt idx="7">
                        <c:v>-151.86872863769531</c:v>
                      </c:pt>
                      <c:pt idx="8">
                        <c:v>-147.4449462890625</c:v>
                      </c:pt>
                      <c:pt idx="9">
                        <c:v>-143.697998046875</c:v>
                      </c:pt>
                      <c:pt idx="10">
                        <c:v>-139.99070739746094</c:v>
                      </c:pt>
                      <c:pt idx="11">
                        <c:v>-136.55026245117188</c:v>
                      </c:pt>
                      <c:pt idx="12">
                        <c:v>-133.422607421875</c:v>
                      </c:pt>
                      <c:pt idx="13">
                        <c:v>-130.29496765136719</c:v>
                      </c:pt>
                      <c:pt idx="14">
                        <c:v>-127.65448760986328</c:v>
                      </c:pt>
                      <c:pt idx="15">
                        <c:v>-125.02598571777344</c:v>
                      </c:pt>
                      <c:pt idx="16">
                        <c:v>-123.49345397949219</c:v>
                      </c:pt>
                      <c:pt idx="17">
                        <c:v>-123.09375</c:v>
                      </c:pt>
                      <c:pt idx="18">
                        <c:v>-122.724609375</c:v>
                      </c:pt>
                      <c:pt idx="19">
                        <c:v>-124.37899780273438</c:v>
                      </c:pt>
                      <c:pt idx="20">
                        <c:v>-126.03339385986328</c:v>
                      </c:pt>
                      <c:pt idx="21">
                        <c:v>-127.68564605712891</c:v>
                      </c:pt>
                      <c:pt idx="22">
                        <c:v>-129.33601379394531</c:v>
                      </c:pt>
                      <c:pt idx="23">
                        <c:v>-130.98452758789063</c:v>
                      </c:pt>
                      <c:pt idx="24">
                        <c:v>-132.59463500976563</c:v>
                      </c:pt>
                      <c:pt idx="25">
                        <c:v>-134.20474243164063</c:v>
                      </c:pt>
                      <c:pt idx="26">
                        <c:v>-135.80128479003906</c:v>
                      </c:pt>
                      <c:pt idx="27">
                        <c:v>-137.38725280761719</c:v>
                      </c:pt>
                      <c:pt idx="28">
                        <c:v>-138.97132873535156</c:v>
                      </c:pt>
                      <c:pt idx="29">
                        <c:v>-140.53314208984375</c:v>
                      </c:pt>
                      <c:pt idx="30">
                        <c:v>-142.09494018554688</c:v>
                      </c:pt>
                      <c:pt idx="31">
                        <c:v>-143.593505859375</c:v>
                      </c:pt>
                      <c:pt idx="32">
                        <c:v>-145.04873657226563</c:v>
                      </c:pt>
                      <c:pt idx="33">
                        <c:v>-146.50395202636719</c:v>
                      </c:pt>
                      <c:pt idx="34">
                        <c:v>-147.95916748046875</c:v>
                      </c:pt>
                      <c:pt idx="35">
                        <c:v>-149.41439819335938</c:v>
                      </c:pt>
                      <c:pt idx="36">
                        <c:v>-150.86961364746094</c:v>
                      </c:pt>
                      <c:pt idx="37">
                        <c:v>-152.32484436035156</c:v>
                      </c:pt>
                      <c:pt idx="38">
                        <c:v>-153.78007507324219</c:v>
                      </c:pt>
                      <c:pt idx="39">
                        <c:v>-155.23529052734375</c:v>
                      </c:pt>
                      <c:pt idx="40">
                        <c:v>-156.69050598144531</c:v>
                      </c:pt>
                      <c:pt idx="41">
                        <c:v>-158.02743530273438</c:v>
                      </c:pt>
                      <c:pt idx="42">
                        <c:v>-159.30441284179688</c:v>
                      </c:pt>
                      <c:pt idx="43">
                        <c:v>-160.58137512207031</c:v>
                      </c:pt>
                      <c:pt idx="44">
                        <c:v>-161.85835266113281</c:v>
                      </c:pt>
                      <c:pt idx="45">
                        <c:v>-163.13533020019531</c:v>
                      </c:pt>
                      <c:pt idx="46">
                        <c:v>-164.41229248046875</c:v>
                      </c:pt>
                      <c:pt idx="47">
                        <c:v>-165.68927001953125</c:v>
                      </c:pt>
                      <c:pt idx="48">
                        <c:v>-166.96623229980469</c:v>
                      </c:pt>
                      <c:pt idx="49">
                        <c:v>-168.24320983886719</c:v>
                      </c:pt>
                      <c:pt idx="50">
                        <c:v>-169.52018737792969</c:v>
                      </c:pt>
                      <c:pt idx="51">
                        <c:v>-170.65185546875</c:v>
                      </c:pt>
                      <c:pt idx="52">
                        <c:v>-171.7308349609375</c:v>
                      </c:pt>
                      <c:pt idx="53">
                        <c:v>-172.80982971191406</c:v>
                      </c:pt>
                      <c:pt idx="54">
                        <c:v>-173.88880920410156</c:v>
                      </c:pt>
                      <c:pt idx="55">
                        <c:v>-174.96780395507813</c:v>
                      </c:pt>
                      <c:pt idx="56">
                        <c:v>-176.04679870605469</c:v>
                      </c:pt>
                      <c:pt idx="57">
                        <c:v>-177.12577819824219</c:v>
                      </c:pt>
                      <c:pt idx="58">
                        <c:v>-178.20477294921875</c:v>
                      </c:pt>
                      <c:pt idx="59">
                        <c:v>-179.28375244140625</c:v>
                      </c:pt>
                      <c:pt idx="60">
                        <c:v>-180.36273193359375</c:v>
                      </c:pt>
                      <c:pt idx="61">
                        <c:v>-181.31471252441406</c:v>
                      </c:pt>
                      <c:pt idx="62">
                        <c:v>-182.24000549316406</c:v>
                      </c:pt>
                      <c:pt idx="63">
                        <c:v>-183.15788269042969</c:v>
                      </c:pt>
                      <c:pt idx="64">
                        <c:v>-184.05825805664063</c:v>
                      </c:pt>
                      <c:pt idx="65">
                        <c:v>-184.95863342285156</c:v>
                      </c:pt>
                      <c:pt idx="66">
                        <c:v>-185.78334045410156</c:v>
                      </c:pt>
                      <c:pt idx="67">
                        <c:v>-186.59394836425781</c:v>
                      </c:pt>
                      <c:pt idx="68">
                        <c:v>-187.39949035644531</c:v>
                      </c:pt>
                      <c:pt idx="69">
                        <c:v>-188.19393920898438</c:v>
                      </c:pt>
                      <c:pt idx="70">
                        <c:v>-188.98838806152344</c:v>
                      </c:pt>
                      <c:pt idx="71">
                        <c:v>-189.64823913574219</c:v>
                      </c:pt>
                      <c:pt idx="72">
                        <c:v>-190.28610229492188</c:v>
                      </c:pt>
                      <c:pt idx="73">
                        <c:v>-190.9239501953125</c:v>
                      </c:pt>
                      <c:pt idx="74">
                        <c:v>-191.56179809570313</c:v>
                      </c:pt>
                      <c:pt idx="75">
                        <c:v>-192.19966125488281</c:v>
                      </c:pt>
                      <c:pt idx="76">
                        <c:v>-192.83750915527344</c:v>
                      </c:pt>
                      <c:pt idx="77">
                        <c:v>-193.47535705566406</c:v>
                      </c:pt>
                      <c:pt idx="78">
                        <c:v>-194.11320495605469</c:v>
                      </c:pt>
                      <c:pt idx="79">
                        <c:v>-194.75106811523438</c:v>
                      </c:pt>
                      <c:pt idx="80">
                        <c:v>-195.388916015625</c:v>
                      </c:pt>
                      <c:pt idx="81">
                        <c:v>-195.793212890625</c:v>
                      </c:pt>
                      <c:pt idx="82">
                        <c:v>-196.18952941894531</c:v>
                      </c:pt>
                      <c:pt idx="83">
                        <c:v>-196.58583068847656</c:v>
                      </c:pt>
                      <c:pt idx="84">
                        <c:v>-196.98214721679688</c:v>
                      </c:pt>
                      <c:pt idx="85">
                        <c:v>-197.37844848632813</c:v>
                      </c:pt>
                      <c:pt idx="86">
                        <c:v>-197.77476501464844</c:v>
                      </c:pt>
                      <c:pt idx="87">
                        <c:v>-198.17106628417969</c:v>
                      </c:pt>
                      <c:pt idx="88">
                        <c:v>-198.5673828125</c:v>
                      </c:pt>
                      <c:pt idx="89">
                        <c:v>-198.96368408203125</c:v>
                      </c:pt>
                      <c:pt idx="90">
                        <c:v>-199.36000061035156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BBC-4FAC-AB32-42D37C823D53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Graph!$B$14</c15:sqref>
                        </c15:formulaRef>
                      </c:ext>
                    </c:extLst>
                    <c:strCache>
                      <c:ptCount val="1"/>
                      <c:pt idx="0">
                        <c:v>(l)Ge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Graph!$C$3:$CO$3</c15:sqref>
                        </c15:formulaRef>
                      </c:ext>
                    </c:extLst>
                    <c:numCache>
                      <c:formatCode>0.0</c:formatCode>
                      <c:ptCount val="91"/>
                      <c:pt idx="0">
                        <c:v>290</c:v>
                      </c:pt>
                      <c:pt idx="1">
                        <c:v>303.4444580078125</c:v>
                      </c:pt>
                      <c:pt idx="2">
                        <c:v>316.88888549804688</c:v>
                      </c:pt>
                      <c:pt idx="3">
                        <c:v>330.33334350585938</c:v>
                      </c:pt>
                      <c:pt idx="4">
                        <c:v>343.77777099609375</c:v>
                      </c:pt>
                      <c:pt idx="5">
                        <c:v>357.22222900390625</c:v>
                      </c:pt>
                      <c:pt idx="6">
                        <c:v>370.66665649414063</c:v>
                      </c:pt>
                      <c:pt idx="7">
                        <c:v>384.11111450195313</c:v>
                      </c:pt>
                      <c:pt idx="8">
                        <c:v>397.5555419921875</c:v>
                      </c:pt>
                      <c:pt idx="9">
                        <c:v>411</c:v>
                      </c:pt>
                      <c:pt idx="10">
                        <c:v>424.4444580078125</c:v>
                      </c:pt>
                      <c:pt idx="11">
                        <c:v>437.88888549804688</c:v>
                      </c:pt>
                      <c:pt idx="12">
                        <c:v>451.33334350585938</c:v>
                      </c:pt>
                      <c:pt idx="13">
                        <c:v>464.77777099609375</c:v>
                      </c:pt>
                      <c:pt idx="14">
                        <c:v>478.22222900390625</c:v>
                      </c:pt>
                      <c:pt idx="15">
                        <c:v>491.66665649414063</c:v>
                      </c:pt>
                      <c:pt idx="16">
                        <c:v>505.11111450195313</c:v>
                      </c:pt>
                      <c:pt idx="17">
                        <c:v>518.5555419921875</c:v>
                      </c:pt>
                      <c:pt idx="18">
                        <c:v>532</c:v>
                      </c:pt>
                      <c:pt idx="19">
                        <c:v>545.4444580078125</c:v>
                      </c:pt>
                      <c:pt idx="20">
                        <c:v>558.888916015625</c:v>
                      </c:pt>
                      <c:pt idx="21">
                        <c:v>572.33331298828125</c:v>
                      </c:pt>
                      <c:pt idx="22">
                        <c:v>585.77777099609375</c:v>
                      </c:pt>
                      <c:pt idx="23">
                        <c:v>599.22222900390625</c:v>
                      </c:pt>
                      <c:pt idx="24">
                        <c:v>612.66668701171875</c:v>
                      </c:pt>
                      <c:pt idx="25">
                        <c:v>626.111083984375</c:v>
                      </c:pt>
                      <c:pt idx="26">
                        <c:v>639.5555419921875</c:v>
                      </c:pt>
                      <c:pt idx="27">
                        <c:v>653</c:v>
                      </c:pt>
                      <c:pt idx="28">
                        <c:v>666.4444580078125</c:v>
                      </c:pt>
                      <c:pt idx="29">
                        <c:v>679.888916015625</c:v>
                      </c:pt>
                      <c:pt idx="30">
                        <c:v>693.33331298828125</c:v>
                      </c:pt>
                      <c:pt idx="31">
                        <c:v>706.77777099609375</c:v>
                      </c:pt>
                      <c:pt idx="32">
                        <c:v>720.22222900390625</c:v>
                      </c:pt>
                      <c:pt idx="33">
                        <c:v>733.66668701171875</c:v>
                      </c:pt>
                      <c:pt idx="34">
                        <c:v>747.111083984375</c:v>
                      </c:pt>
                      <c:pt idx="35">
                        <c:v>760.5555419921875</c:v>
                      </c:pt>
                      <c:pt idx="36">
                        <c:v>774</c:v>
                      </c:pt>
                      <c:pt idx="37">
                        <c:v>787.4444580078125</c:v>
                      </c:pt>
                      <c:pt idx="38">
                        <c:v>800.888916015625</c:v>
                      </c:pt>
                      <c:pt idx="39">
                        <c:v>814.33331298828125</c:v>
                      </c:pt>
                      <c:pt idx="40">
                        <c:v>827.77777099609375</c:v>
                      </c:pt>
                      <c:pt idx="41">
                        <c:v>841.22222900390625</c:v>
                      </c:pt>
                      <c:pt idx="42">
                        <c:v>854.66668701171875</c:v>
                      </c:pt>
                      <c:pt idx="43">
                        <c:v>868.111083984375</c:v>
                      </c:pt>
                      <c:pt idx="44">
                        <c:v>881.5555419921875</c:v>
                      </c:pt>
                      <c:pt idx="45">
                        <c:v>895</c:v>
                      </c:pt>
                      <c:pt idx="46">
                        <c:v>908.4444580078125</c:v>
                      </c:pt>
                      <c:pt idx="47">
                        <c:v>921.888916015625</c:v>
                      </c:pt>
                      <c:pt idx="48">
                        <c:v>935.33331298828125</c:v>
                      </c:pt>
                      <c:pt idx="49">
                        <c:v>948.77777099609375</c:v>
                      </c:pt>
                      <c:pt idx="50">
                        <c:v>962.22222900390625</c:v>
                      </c:pt>
                      <c:pt idx="51">
                        <c:v>975.66668701171875</c:v>
                      </c:pt>
                      <c:pt idx="52">
                        <c:v>989.111083984375</c:v>
                      </c:pt>
                      <c:pt idx="53">
                        <c:v>1002.5555419921875</c:v>
                      </c:pt>
                      <c:pt idx="54">
                        <c:v>1016</c:v>
                      </c:pt>
                      <c:pt idx="55">
                        <c:v>1029.4444580078125</c:v>
                      </c:pt>
                      <c:pt idx="56">
                        <c:v>1042.888916015625</c:v>
                      </c:pt>
                      <c:pt idx="57">
                        <c:v>1056.3333740234375</c:v>
                      </c:pt>
                      <c:pt idx="58">
                        <c:v>1069.77783203125</c:v>
                      </c:pt>
                      <c:pt idx="59">
                        <c:v>1083.22216796875</c:v>
                      </c:pt>
                      <c:pt idx="60">
                        <c:v>1096.6666259765625</c:v>
                      </c:pt>
                      <c:pt idx="61">
                        <c:v>1110.111083984375</c:v>
                      </c:pt>
                      <c:pt idx="62">
                        <c:v>1123.5555419921875</c:v>
                      </c:pt>
                      <c:pt idx="63">
                        <c:v>1137</c:v>
                      </c:pt>
                      <c:pt idx="64">
                        <c:v>1150.4444580078125</c:v>
                      </c:pt>
                      <c:pt idx="65">
                        <c:v>1163.888916015625</c:v>
                      </c:pt>
                      <c:pt idx="66">
                        <c:v>1177.3333740234375</c:v>
                      </c:pt>
                      <c:pt idx="67">
                        <c:v>1190.77783203125</c:v>
                      </c:pt>
                      <c:pt idx="68">
                        <c:v>1204.22216796875</c:v>
                      </c:pt>
                      <c:pt idx="69">
                        <c:v>1217.6666259765625</c:v>
                      </c:pt>
                      <c:pt idx="70">
                        <c:v>1231.111083984375</c:v>
                      </c:pt>
                      <c:pt idx="71">
                        <c:v>1244.5555419921875</c:v>
                      </c:pt>
                      <c:pt idx="72">
                        <c:v>1258</c:v>
                      </c:pt>
                      <c:pt idx="73">
                        <c:v>1271.4444580078125</c:v>
                      </c:pt>
                      <c:pt idx="74">
                        <c:v>1284.888916015625</c:v>
                      </c:pt>
                      <c:pt idx="75">
                        <c:v>1298.3333740234375</c:v>
                      </c:pt>
                      <c:pt idx="76">
                        <c:v>1311.77783203125</c:v>
                      </c:pt>
                      <c:pt idx="77">
                        <c:v>1325.22216796875</c:v>
                      </c:pt>
                      <c:pt idx="78">
                        <c:v>1338.6666259765625</c:v>
                      </c:pt>
                      <c:pt idx="79">
                        <c:v>1352.111083984375</c:v>
                      </c:pt>
                      <c:pt idx="80">
                        <c:v>1365.5555419921875</c:v>
                      </c:pt>
                      <c:pt idx="81">
                        <c:v>1379</c:v>
                      </c:pt>
                      <c:pt idx="82">
                        <c:v>1392.4444580078125</c:v>
                      </c:pt>
                      <c:pt idx="83">
                        <c:v>1405.888916015625</c:v>
                      </c:pt>
                      <c:pt idx="84">
                        <c:v>1419.3333740234375</c:v>
                      </c:pt>
                      <c:pt idx="85">
                        <c:v>1432.77783203125</c:v>
                      </c:pt>
                      <c:pt idx="86">
                        <c:v>1446.22216796875</c:v>
                      </c:pt>
                      <c:pt idx="87">
                        <c:v>1459.6666259765625</c:v>
                      </c:pt>
                      <c:pt idx="88">
                        <c:v>1473.111083984375</c:v>
                      </c:pt>
                      <c:pt idx="89">
                        <c:v>1486.5555419921875</c:v>
                      </c:pt>
                      <c:pt idx="90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Graph!$C$14:$CO$14</c15:sqref>
                        </c15:formulaRef>
                      </c:ext>
                    </c:extLst>
                    <c:numCache>
                      <c:formatCode>0.00E+00</c:formatCode>
                      <c:ptCount val="91"/>
                      <c:pt idx="0">
                        <c:v>-15.560026168823242</c:v>
                      </c:pt>
                      <c:pt idx="1">
                        <c:v>-15.672418594360352</c:v>
                      </c:pt>
                      <c:pt idx="2">
                        <c:v>-14.832646369934082</c:v>
                      </c:pt>
                      <c:pt idx="3">
                        <c:v>-13.99287223815918</c:v>
                      </c:pt>
                      <c:pt idx="4">
                        <c:v>-13.045116424560547</c:v>
                      </c:pt>
                      <c:pt idx="5">
                        <c:v>-12.087098121643066</c:v>
                      </c:pt>
                      <c:pt idx="6">
                        <c:v>-11.161195755004883</c:v>
                      </c:pt>
                      <c:pt idx="7">
                        <c:v>-10.278047561645508</c:v>
                      </c:pt>
                      <c:pt idx="8">
                        <c:v>-9.3949012756347656</c:v>
                      </c:pt>
                      <c:pt idx="9">
                        <c:v>-8.6866645812988281</c:v>
                      </c:pt>
                      <c:pt idx="10">
                        <c:v>-7.988680362701416</c:v>
                      </c:pt>
                      <c:pt idx="11">
                        <c:v>-7.4157719612121582</c:v>
                      </c:pt>
                      <c:pt idx="12">
                        <c:v>-6.9894938468933105</c:v>
                      </c:pt>
                      <c:pt idx="13">
                        <c:v>-6.5632171630859375</c:v>
                      </c:pt>
                      <c:pt idx="14">
                        <c:v>-6.404883861541748</c:v>
                      </c:pt>
                      <c:pt idx="15">
                        <c:v>-6.2531309127807617</c:v>
                      </c:pt>
                      <c:pt idx="16">
                        <c:v>-6.3064355850219727</c:v>
                      </c:pt>
                      <c:pt idx="17">
                        <c:v>-6.571690559387207</c:v>
                      </c:pt>
                      <c:pt idx="18">
                        <c:v>-6.8330602645874023</c:v>
                      </c:pt>
                      <c:pt idx="19">
                        <c:v>-6.8370852470397949</c:v>
                      </c:pt>
                      <c:pt idx="20">
                        <c:v>-6.8411102294921875</c:v>
                      </c:pt>
                      <c:pt idx="21">
                        <c:v>-6.8560276031494141</c:v>
                      </c:pt>
                      <c:pt idx="22">
                        <c:v>-6.8805818557739258</c:v>
                      </c:pt>
                      <c:pt idx="23">
                        <c:v>-6.9054341316223145</c:v>
                      </c:pt>
                      <c:pt idx="24">
                        <c:v>-6.9364290237426758</c:v>
                      </c:pt>
                      <c:pt idx="25">
                        <c:v>-6.9674239158630371</c:v>
                      </c:pt>
                      <c:pt idx="26">
                        <c:v>-6.9993233680725098</c:v>
                      </c:pt>
                      <c:pt idx="27">
                        <c:v>-7.0319280624389648</c:v>
                      </c:pt>
                      <c:pt idx="28">
                        <c:v>-7.0645327568054199</c:v>
                      </c:pt>
                      <c:pt idx="29">
                        <c:v>-7.0971379280090332</c:v>
                      </c:pt>
                      <c:pt idx="30">
                        <c:v>-7.1297426223754883</c:v>
                      </c:pt>
                      <c:pt idx="31">
                        <c:v>-7.1621227264404297</c:v>
                      </c:pt>
                      <c:pt idx="32">
                        <c:v>-7.1943492889404297</c:v>
                      </c:pt>
                      <c:pt idx="33">
                        <c:v>-7.2265758514404297</c:v>
                      </c:pt>
                      <c:pt idx="34">
                        <c:v>-7.2588019371032715</c:v>
                      </c:pt>
                      <c:pt idx="35">
                        <c:v>-7.2910284996032715</c:v>
                      </c:pt>
                      <c:pt idx="36">
                        <c:v>-7.3232545852661133</c:v>
                      </c:pt>
                      <c:pt idx="37">
                        <c:v>-7.3554811477661133</c:v>
                      </c:pt>
                      <c:pt idx="38">
                        <c:v>-7.3877072334289551</c:v>
                      </c:pt>
                      <c:pt idx="39">
                        <c:v>-7.4199337959289551</c:v>
                      </c:pt>
                      <c:pt idx="40">
                        <c:v>-7.4521598815917969</c:v>
                      </c:pt>
                      <c:pt idx="41">
                        <c:v>-7.4831833839416504</c:v>
                      </c:pt>
                      <c:pt idx="42">
                        <c:v>-7.5135970115661621</c:v>
                      </c:pt>
                      <c:pt idx="43">
                        <c:v>-7.5440106391906738</c:v>
                      </c:pt>
                      <c:pt idx="44">
                        <c:v>-7.5744242668151855</c:v>
                      </c:pt>
                      <c:pt idx="45">
                        <c:v>-7.6048378944396973</c:v>
                      </c:pt>
                      <c:pt idx="46">
                        <c:v>-7.635251522064209</c:v>
                      </c:pt>
                      <c:pt idx="47">
                        <c:v>-7.6656656265258789</c:v>
                      </c:pt>
                      <c:pt idx="48">
                        <c:v>-7.6960787773132324</c:v>
                      </c:pt>
                      <c:pt idx="49">
                        <c:v>-7.7264928817749023</c:v>
                      </c:pt>
                      <c:pt idx="50">
                        <c:v>-7.7569065093994141</c:v>
                      </c:pt>
                      <c:pt idx="51">
                        <c:v>-7.7859630584716797</c:v>
                      </c:pt>
                      <c:pt idx="52">
                        <c:v>-7.8145270347595215</c:v>
                      </c:pt>
                      <c:pt idx="53">
                        <c:v>-7.8430919647216797</c:v>
                      </c:pt>
                      <c:pt idx="54">
                        <c:v>-7.8716564178466797</c:v>
                      </c:pt>
                      <c:pt idx="55">
                        <c:v>-7.9002208709716797</c:v>
                      </c:pt>
                      <c:pt idx="56">
                        <c:v>-7.9287853240966797</c:v>
                      </c:pt>
                      <c:pt idx="57">
                        <c:v>-7.9573497772216797</c:v>
                      </c:pt>
                      <c:pt idx="58">
                        <c:v>-7.9859142303466797</c:v>
                      </c:pt>
                      <c:pt idx="59">
                        <c:v>-8.0144786834716797</c:v>
                      </c:pt>
                      <c:pt idx="60">
                        <c:v>-8.0430431365966797</c:v>
                      </c:pt>
                      <c:pt idx="61">
                        <c:v>-8.0702228546142578</c:v>
                      </c:pt>
                      <c:pt idx="62">
                        <c:v>-8.097111701965332</c:v>
                      </c:pt>
                      <c:pt idx="63">
                        <c:v>-8.1240005493164063</c:v>
                      </c:pt>
                      <c:pt idx="64">
                        <c:v>-8.1508893966674805</c:v>
                      </c:pt>
                      <c:pt idx="65">
                        <c:v>-8.1777782440185547</c:v>
                      </c:pt>
                      <c:pt idx="66">
                        <c:v>-8.2040004730224609</c:v>
                      </c:pt>
                      <c:pt idx="67">
                        <c:v>-8.2300987243652344</c:v>
                      </c:pt>
                      <c:pt idx="68">
                        <c:v>-8.2563161849975586</c:v>
                      </c:pt>
                      <c:pt idx="69">
                        <c:v>-8.2827978134155273</c:v>
                      </c:pt>
                      <c:pt idx="70">
                        <c:v>-8.3092794418334961</c:v>
                      </c:pt>
                      <c:pt idx="71">
                        <c:v>-8.3345470428466797</c:v>
                      </c:pt>
                      <c:pt idx="72">
                        <c:v>-8.3596162796020508</c:v>
                      </c:pt>
                      <c:pt idx="73">
                        <c:v>-8.3846855163574219</c:v>
                      </c:pt>
                      <c:pt idx="74">
                        <c:v>-8.409754753112793</c:v>
                      </c:pt>
                      <c:pt idx="75">
                        <c:v>-8.4348239898681641</c:v>
                      </c:pt>
                      <c:pt idx="76">
                        <c:v>-8.4598941802978516</c:v>
                      </c:pt>
                      <c:pt idx="77">
                        <c:v>-8.4849634170532227</c:v>
                      </c:pt>
                      <c:pt idx="78">
                        <c:v>-8.5100326538085938</c:v>
                      </c:pt>
                      <c:pt idx="79">
                        <c:v>-8.5351018905639648</c:v>
                      </c:pt>
                      <c:pt idx="80">
                        <c:v>-8.5601711273193359</c:v>
                      </c:pt>
                      <c:pt idx="81">
                        <c:v>-8.5837011337280273</c:v>
                      </c:pt>
                      <c:pt idx="82">
                        <c:v>-8.6071786880493164</c:v>
                      </c:pt>
                      <c:pt idx="83">
                        <c:v>-8.6306562423706055</c:v>
                      </c:pt>
                      <c:pt idx="84">
                        <c:v>-8.6541347503662109</c:v>
                      </c:pt>
                      <c:pt idx="85">
                        <c:v>-8.6776123046875</c:v>
                      </c:pt>
                      <c:pt idx="86">
                        <c:v>-8.7010898590087891</c:v>
                      </c:pt>
                      <c:pt idx="87">
                        <c:v>-8.7245674133300781</c:v>
                      </c:pt>
                      <c:pt idx="88">
                        <c:v>-8.7480449676513672</c:v>
                      </c:pt>
                      <c:pt idx="89">
                        <c:v>-8.7715225219726563</c:v>
                      </c:pt>
                      <c:pt idx="90">
                        <c:v>-8.7950000762939453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BBC-4FAC-AB32-42D37C823D53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Graph!$B$15</c15:sqref>
                        </c15:formulaRef>
                      </c:ext>
                    </c:extLst>
                    <c:strCache>
                      <c:ptCount val="1"/>
                      <c:pt idx="0">
                        <c:v>(l)Ga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Graph!$C$3:$CO$3</c15:sqref>
                        </c15:formulaRef>
                      </c:ext>
                    </c:extLst>
                    <c:numCache>
                      <c:formatCode>0.0</c:formatCode>
                      <c:ptCount val="91"/>
                      <c:pt idx="0">
                        <c:v>290</c:v>
                      </c:pt>
                      <c:pt idx="1">
                        <c:v>303.4444580078125</c:v>
                      </c:pt>
                      <c:pt idx="2">
                        <c:v>316.88888549804688</c:v>
                      </c:pt>
                      <c:pt idx="3">
                        <c:v>330.33334350585938</c:v>
                      </c:pt>
                      <c:pt idx="4">
                        <c:v>343.77777099609375</c:v>
                      </c:pt>
                      <c:pt idx="5">
                        <c:v>357.22222900390625</c:v>
                      </c:pt>
                      <c:pt idx="6">
                        <c:v>370.66665649414063</c:v>
                      </c:pt>
                      <c:pt idx="7">
                        <c:v>384.11111450195313</c:v>
                      </c:pt>
                      <c:pt idx="8">
                        <c:v>397.5555419921875</c:v>
                      </c:pt>
                      <c:pt idx="9">
                        <c:v>411</c:v>
                      </c:pt>
                      <c:pt idx="10">
                        <c:v>424.4444580078125</c:v>
                      </c:pt>
                      <c:pt idx="11">
                        <c:v>437.88888549804688</c:v>
                      </c:pt>
                      <c:pt idx="12">
                        <c:v>451.33334350585938</c:v>
                      </c:pt>
                      <c:pt idx="13">
                        <c:v>464.77777099609375</c:v>
                      </c:pt>
                      <c:pt idx="14">
                        <c:v>478.22222900390625</c:v>
                      </c:pt>
                      <c:pt idx="15">
                        <c:v>491.66665649414063</c:v>
                      </c:pt>
                      <c:pt idx="16">
                        <c:v>505.11111450195313</c:v>
                      </c:pt>
                      <c:pt idx="17">
                        <c:v>518.5555419921875</c:v>
                      </c:pt>
                      <c:pt idx="18">
                        <c:v>532</c:v>
                      </c:pt>
                      <c:pt idx="19">
                        <c:v>545.4444580078125</c:v>
                      </c:pt>
                      <c:pt idx="20">
                        <c:v>558.888916015625</c:v>
                      </c:pt>
                      <c:pt idx="21">
                        <c:v>572.33331298828125</c:v>
                      </c:pt>
                      <c:pt idx="22">
                        <c:v>585.77777099609375</c:v>
                      </c:pt>
                      <c:pt idx="23">
                        <c:v>599.22222900390625</c:v>
                      </c:pt>
                      <c:pt idx="24">
                        <c:v>612.66668701171875</c:v>
                      </c:pt>
                      <c:pt idx="25">
                        <c:v>626.111083984375</c:v>
                      </c:pt>
                      <c:pt idx="26">
                        <c:v>639.5555419921875</c:v>
                      </c:pt>
                      <c:pt idx="27">
                        <c:v>653</c:v>
                      </c:pt>
                      <c:pt idx="28">
                        <c:v>666.4444580078125</c:v>
                      </c:pt>
                      <c:pt idx="29">
                        <c:v>679.888916015625</c:v>
                      </c:pt>
                      <c:pt idx="30">
                        <c:v>693.33331298828125</c:v>
                      </c:pt>
                      <c:pt idx="31">
                        <c:v>706.77777099609375</c:v>
                      </c:pt>
                      <c:pt idx="32">
                        <c:v>720.22222900390625</c:v>
                      </c:pt>
                      <c:pt idx="33">
                        <c:v>733.66668701171875</c:v>
                      </c:pt>
                      <c:pt idx="34">
                        <c:v>747.111083984375</c:v>
                      </c:pt>
                      <c:pt idx="35">
                        <c:v>760.5555419921875</c:v>
                      </c:pt>
                      <c:pt idx="36">
                        <c:v>774</c:v>
                      </c:pt>
                      <c:pt idx="37">
                        <c:v>787.4444580078125</c:v>
                      </c:pt>
                      <c:pt idx="38">
                        <c:v>800.888916015625</c:v>
                      </c:pt>
                      <c:pt idx="39">
                        <c:v>814.33331298828125</c:v>
                      </c:pt>
                      <c:pt idx="40">
                        <c:v>827.77777099609375</c:v>
                      </c:pt>
                      <c:pt idx="41">
                        <c:v>841.22222900390625</c:v>
                      </c:pt>
                      <c:pt idx="42">
                        <c:v>854.66668701171875</c:v>
                      </c:pt>
                      <c:pt idx="43">
                        <c:v>868.111083984375</c:v>
                      </c:pt>
                      <c:pt idx="44">
                        <c:v>881.5555419921875</c:v>
                      </c:pt>
                      <c:pt idx="45">
                        <c:v>895</c:v>
                      </c:pt>
                      <c:pt idx="46">
                        <c:v>908.4444580078125</c:v>
                      </c:pt>
                      <c:pt idx="47">
                        <c:v>921.888916015625</c:v>
                      </c:pt>
                      <c:pt idx="48">
                        <c:v>935.33331298828125</c:v>
                      </c:pt>
                      <c:pt idx="49">
                        <c:v>948.77777099609375</c:v>
                      </c:pt>
                      <c:pt idx="50">
                        <c:v>962.22222900390625</c:v>
                      </c:pt>
                      <c:pt idx="51">
                        <c:v>975.66668701171875</c:v>
                      </c:pt>
                      <c:pt idx="52">
                        <c:v>989.111083984375</c:v>
                      </c:pt>
                      <c:pt idx="53">
                        <c:v>1002.5555419921875</c:v>
                      </c:pt>
                      <c:pt idx="54">
                        <c:v>1016</c:v>
                      </c:pt>
                      <c:pt idx="55">
                        <c:v>1029.4444580078125</c:v>
                      </c:pt>
                      <c:pt idx="56">
                        <c:v>1042.888916015625</c:v>
                      </c:pt>
                      <c:pt idx="57">
                        <c:v>1056.3333740234375</c:v>
                      </c:pt>
                      <c:pt idx="58">
                        <c:v>1069.77783203125</c:v>
                      </c:pt>
                      <c:pt idx="59">
                        <c:v>1083.22216796875</c:v>
                      </c:pt>
                      <c:pt idx="60">
                        <c:v>1096.6666259765625</c:v>
                      </c:pt>
                      <c:pt idx="61">
                        <c:v>1110.111083984375</c:v>
                      </c:pt>
                      <c:pt idx="62">
                        <c:v>1123.5555419921875</c:v>
                      </c:pt>
                      <c:pt idx="63">
                        <c:v>1137</c:v>
                      </c:pt>
                      <c:pt idx="64">
                        <c:v>1150.4444580078125</c:v>
                      </c:pt>
                      <c:pt idx="65">
                        <c:v>1163.888916015625</c:v>
                      </c:pt>
                      <c:pt idx="66">
                        <c:v>1177.3333740234375</c:v>
                      </c:pt>
                      <c:pt idx="67">
                        <c:v>1190.77783203125</c:v>
                      </c:pt>
                      <c:pt idx="68">
                        <c:v>1204.22216796875</c:v>
                      </c:pt>
                      <c:pt idx="69">
                        <c:v>1217.6666259765625</c:v>
                      </c:pt>
                      <c:pt idx="70">
                        <c:v>1231.111083984375</c:v>
                      </c:pt>
                      <c:pt idx="71">
                        <c:v>1244.5555419921875</c:v>
                      </c:pt>
                      <c:pt idx="72">
                        <c:v>1258</c:v>
                      </c:pt>
                      <c:pt idx="73">
                        <c:v>1271.4444580078125</c:v>
                      </c:pt>
                      <c:pt idx="74">
                        <c:v>1284.888916015625</c:v>
                      </c:pt>
                      <c:pt idx="75">
                        <c:v>1298.3333740234375</c:v>
                      </c:pt>
                      <c:pt idx="76">
                        <c:v>1311.77783203125</c:v>
                      </c:pt>
                      <c:pt idx="77">
                        <c:v>1325.22216796875</c:v>
                      </c:pt>
                      <c:pt idx="78">
                        <c:v>1338.6666259765625</c:v>
                      </c:pt>
                      <c:pt idx="79">
                        <c:v>1352.111083984375</c:v>
                      </c:pt>
                      <c:pt idx="80">
                        <c:v>1365.5555419921875</c:v>
                      </c:pt>
                      <c:pt idx="81">
                        <c:v>1379</c:v>
                      </c:pt>
                      <c:pt idx="82">
                        <c:v>1392.4444580078125</c:v>
                      </c:pt>
                      <c:pt idx="83">
                        <c:v>1405.888916015625</c:v>
                      </c:pt>
                      <c:pt idx="84">
                        <c:v>1419.3333740234375</c:v>
                      </c:pt>
                      <c:pt idx="85">
                        <c:v>1432.77783203125</c:v>
                      </c:pt>
                      <c:pt idx="86">
                        <c:v>1446.22216796875</c:v>
                      </c:pt>
                      <c:pt idx="87">
                        <c:v>1459.6666259765625</c:v>
                      </c:pt>
                      <c:pt idx="88">
                        <c:v>1473.111083984375</c:v>
                      </c:pt>
                      <c:pt idx="89">
                        <c:v>1486.5555419921875</c:v>
                      </c:pt>
                      <c:pt idx="90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Graph!$C$15:$CO$15</c15:sqref>
                        </c15:formulaRef>
                      </c:ext>
                    </c:extLst>
                    <c:numCache>
                      <c:formatCode>0.00E+00</c:formatCode>
                      <c:ptCount val="91"/>
                      <c:pt idx="0">
                        <c:v>-59.118373870849609</c:v>
                      </c:pt>
                      <c:pt idx="1">
                        <c:v>-59.692287445068359</c:v>
                      </c:pt>
                      <c:pt idx="2">
                        <c:v>-56.878242492675781</c:v>
                      </c:pt>
                      <c:pt idx="3">
                        <c:v>-54.064193725585938</c:v>
                      </c:pt>
                      <c:pt idx="4">
                        <c:v>-51.316658020019531</c:v>
                      </c:pt>
                      <c:pt idx="5">
                        <c:v>-48.575435638427734</c:v>
                      </c:pt>
                      <c:pt idx="6">
                        <c:v>-45.955078125</c:v>
                      </c:pt>
                      <c:pt idx="7">
                        <c:v>-43.495628356933594</c:v>
                      </c:pt>
                      <c:pt idx="8">
                        <c:v>-41.036186218261719</c:v>
                      </c:pt>
                      <c:pt idx="9">
                        <c:v>-38.926555633544922</c:v>
                      </c:pt>
                      <c:pt idx="10">
                        <c:v>-36.837432861328125</c:v>
                      </c:pt>
                      <c:pt idx="11">
                        <c:v>-34.909523010253906</c:v>
                      </c:pt>
                      <c:pt idx="12">
                        <c:v>-33.170597076416016</c:v>
                      </c:pt>
                      <c:pt idx="13">
                        <c:v>-31.431676864624023</c:v>
                      </c:pt>
                      <c:pt idx="14">
                        <c:v>-29.924552917480469</c:v>
                      </c:pt>
                      <c:pt idx="15">
                        <c:v>-28.423124313354492</c:v>
                      </c:pt>
                      <c:pt idx="16">
                        <c:v>-27.487277984619141</c:v>
                      </c:pt>
                      <c:pt idx="17">
                        <c:v>-27.136026382446289</c:v>
                      </c:pt>
                      <c:pt idx="18">
                        <c:v>-26.797904968261719</c:v>
                      </c:pt>
                      <c:pt idx="19">
                        <c:v>-27.329242706298828</c:v>
                      </c:pt>
                      <c:pt idx="20">
                        <c:v>-27.860580444335938</c:v>
                      </c:pt>
                      <c:pt idx="21">
                        <c:v>-28.387643814086914</c:v>
                      </c:pt>
                      <c:pt idx="22">
                        <c:v>-28.910932540893555</c:v>
                      </c:pt>
                      <c:pt idx="23">
                        <c:v>-29.433847427368164</c:v>
                      </c:pt>
                      <c:pt idx="24">
                        <c:v>-29.94908332824707</c:v>
                      </c:pt>
                      <c:pt idx="25">
                        <c:v>-30.464317321777344</c:v>
                      </c:pt>
                      <c:pt idx="26">
                        <c:v>-30.972766876220703</c:v>
                      </c:pt>
                      <c:pt idx="27">
                        <c:v>-31.475927352905273</c:v>
                      </c:pt>
                      <c:pt idx="28">
                        <c:v>-31.978151321411133</c:v>
                      </c:pt>
                      <c:pt idx="29">
                        <c:v>-32.469234466552734</c:v>
                      </c:pt>
                      <c:pt idx="30">
                        <c:v>-32.960319519042969</c:v>
                      </c:pt>
                      <c:pt idx="31">
                        <c:v>-33.429512023925781</c:v>
                      </c:pt>
                      <c:pt idx="32">
                        <c:v>-33.883701324462891</c:v>
                      </c:pt>
                      <c:pt idx="33">
                        <c:v>-34.337894439697266</c:v>
                      </c:pt>
                      <c:pt idx="34">
                        <c:v>-34.792083740234375</c:v>
                      </c:pt>
                      <c:pt idx="35">
                        <c:v>-35.246273040771484</c:v>
                      </c:pt>
                      <c:pt idx="36">
                        <c:v>-35.700462341308594</c:v>
                      </c:pt>
                      <c:pt idx="37">
                        <c:v>-36.154655456542969</c:v>
                      </c:pt>
                      <c:pt idx="38">
                        <c:v>-36.608844757080078</c:v>
                      </c:pt>
                      <c:pt idx="39">
                        <c:v>-37.063034057617188</c:v>
                      </c:pt>
                      <c:pt idx="40">
                        <c:v>-37.517223358154297</c:v>
                      </c:pt>
                      <c:pt idx="41">
                        <c:v>-37.921291351318359</c:v>
                      </c:pt>
                      <c:pt idx="42">
                        <c:v>-38.299953460693359</c:v>
                      </c:pt>
                      <c:pt idx="43">
                        <c:v>-38.678611755371094</c:v>
                      </c:pt>
                      <c:pt idx="44">
                        <c:v>-39.057270050048828</c:v>
                      </c:pt>
                      <c:pt idx="45">
                        <c:v>-39.435932159423828</c:v>
                      </c:pt>
                      <c:pt idx="46">
                        <c:v>-39.814594268798828</c:v>
                      </c:pt>
                      <c:pt idx="47">
                        <c:v>-40.193252563476563</c:v>
                      </c:pt>
                      <c:pt idx="48">
                        <c:v>-40.571910858154297</c:v>
                      </c:pt>
                      <c:pt idx="49">
                        <c:v>-40.950572967529297</c:v>
                      </c:pt>
                      <c:pt idx="50">
                        <c:v>-41.329235076904297</c:v>
                      </c:pt>
                      <c:pt idx="51">
                        <c:v>-41.644817352294922</c:v>
                      </c:pt>
                      <c:pt idx="52">
                        <c:v>-41.937522888183594</c:v>
                      </c:pt>
                      <c:pt idx="53">
                        <c:v>-42.230236053466797</c:v>
                      </c:pt>
                      <c:pt idx="54">
                        <c:v>-42.522945404052734</c:v>
                      </c:pt>
                      <c:pt idx="55">
                        <c:v>-42.815654754638672</c:v>
                      </c:pt>
                      <c:pt idx="56">
                        <c:v>-43.108364105224609</c:v>
                      </c:pt>
                      <c:pt idx="57">
                        <c:v>-43.401073455810547</c:v>
                      </c:pt>
                      <c:pt idx="58">
                        <c:v>-43.693782806396484</c:v>
                      </c:pt>
                      <c:pt idx="59">
                        <c:v>-43.986492156982422</c:v>
                      </c:pt>
                      <c:pt idx="60">
                        <c:v>-44.279201507568359</c:v>
                      </c:pt>
                      <c:pt idx="61">
                        <c:v>-44.516277313232422</c:v>
                      </c:pt>
                      <c:pt idx="62">
                        <c:v>-44.741668701171875</c:v>
                      </c:pt>
                      <c:pt idx="63">
                        <c:v>-44.963031768798828</c:v>
                      </c:pt>
                      <c:pt idx="64">
                        <c:v>-45.174880981445313</c:v>
                      </c:pt>
                      <c:pt idx="65">
                        <c:v>-45.386734008789063</c:v>
                      </c:pt>
                      <c:pt idx="66">
                        <c:v>-45.566665649414063</c:v>
                      </c:pt>
                      <c:pt idx="67">
                        <c:v>-45.740653991699219</c:v>
                      </c:pt>
                      <c:pt idx="68">
                        <c:v>-45.909900665283203</c:v>
                      </c:pt>
                      <c:pt idx="69">
                        <c:v>-46.06878662109375</c:v>
                      </c:pt>
                      <c:pt idx="70">
                        <c:v>-46.227676391601563</c:v>
                      </c:pt>
                      <c:pt idx="71">
                        <c:v>-46.324718475341797</c:v>
                      </c:pt>
                      <c:pt idx="72">
                        <c:v>-46.411655426025391</c:v>
                      </c:pt>
                      <c:pt idx="73">
                        <c:v>-46.498588562011719</c:v>
                      </c:pt>
                      <c:pt idx="74">
                        <c:v>-46.585521697998047</c:v>
                      </c:pt>
                      <c:pt idx="75">
                        <c:v>-46.672454833984375</c:v>
                      </c:pt>
                      <c:pt idx="76">
                        <c:v>-46.759391784667969</c:v>
                      </c:pt>
                      <c:pt idx="77">
                        <c:v>-46.846324920654297</c:v>
                      </c:pt>
                      <c:pt idx="78">
                        <c:v>-46.933258056640625</c:v>
                      </c:pt>
                      <c:pt idx="79">
                        <c:v>-47.020191192626953</c:v>
                      </c:pt>
                      <c:pt idx="80">
                        <c:v>-47.107128143310547</c:v>
                      </c:pt>
                      <c:pt idx="81">
                        <c:v>-47.08477783203125</c:v>
                      </c:pt>
                      <c:pt idx="82">
                        <c:v>-47.058689117431641</c:v>
                      </c:pt>
                      <c:pt idx="83">
                        <c:v>-47.032604217529297</c:v>
                      </c:pt>
                      <c:pt idx="84">
                        <c:v>-47.006515502929688</c:v>
                      </c:pt>
                      <c:pt idx="85">
                        <c:v>-46.980430603027344</c:v>
                      </c:pt>
                      <c:pt idx="86">
                        <c:v>-46.954345703125</c:v>
                      </c:pt>
                      <c:pt idx="87">
                        <c:v>-46.928256988525391</c:v>
                      </c:pt>
                      <c:pt idx="88">
                        <c:v>-46.902172088623047</c:v>
                      </c:pt>
                      <c:pt idx="89">
                        <c:v>-46.876083374023438</c:v>
                      </c:pt>
                      <c:pt idx="90">
                        <c:v>-46.849998474121094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BBC-4FAC-AB32-42D37C823D53}"/>
                  </c:ext>
                </c:extLst>
              </c15:ser>
            </c15:filteredScatterSeries>
          </c:ext>
        </c:extLst>
      </c:scatterChart>
      <c:valAx>
        <c:axId val="785460288"/>
        <c:scaling>
          <c:orientation val="minMax"/>
          <c:max val="15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T,</a:t>
                </a:r>
                <a:r>
                  <a:rPr lang="en-US" sz="1800" baseline="0"/>
                  <a:t> K</a:t>
                </a:r>
                <a:endParaRPr lang="ru-RU" sz="1800"/>
              </a:p>
            </c:rich>
          </c:tx>
          <c:layout>
            <c:manualLayout>
              <c:xMode val="edge"/>
              <c:yMode val="edge"/>
              <c:x val="0.46467704275819022"/>
              <c:y val="0.916695105375207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5463200"/>
        <c:crosses val="autoZero"/>
        <c:crossBetween val="midCat"/>
        <c:majorUnit val="100"/>
      </c:valAx>
      <c:valAx>
        <c:axId val="785463200"/>
        <c:scaling>
          <c:orientation val="minMax"/>
          <c:max val="-48"/>
          <c:min val="-8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Энергия Гиббса, Дж/(моль*атом)</a:t>
                </a:r>
                <a:endParaRPr lang="ru-RU">
                  <a:effectLst/>
                </a:endParaRPr>
              </a:p>
            </c:rich>
          </c:tx>
          <c:layout>
            <c:manualLayout>
              <c:xMode val="edge"/>
              <c:yMode val="edge"/>
              <c:x val="2.4357143036991336E-4"/>
              <c:y val="0.104313600263522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5460288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91334200186688"/>
          <c:y val="7.0164333908350696E-2"/>
          <c:w val="0.81865701223074527"/>
          <c:h val="0.754263781033488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ALL!$E$116</c:f>
              <c:strCache>
                <c:ptCount val="1"/>
                <c:pt idx="0">
                  <c:v>Раствор 1(тв):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ALL!$F$115:$AM$115</c:f>
              <c:numCache>
                <c:formatCode>General</c:formatCode>
                <c:ptCount val="34"/>
                <c:pt idx="0">
                  <c:v>298.2</c:v>
                </c:pt>
                <c:pt idx="1">
                  <c:v>331.5</c:v>
                </c:pt>
                <c:pt idx="2">
                  <c:v>364.9</c:v>
                </c:pt>
                <c:pt idx="3">
                  <c:v>398.3</c:v>
                </c:pt>
                <c:pt idx="4">
                  <c:v>431.7</c:v>
                </c:pt>
                <c:pt idx="5">
                  <c:v>465.1</c:v>
                </c:pt>
                <c:pt idx="6">
                  <c:v>498.5</c:v>
                </c:pt>
                <c:pt idx="7">
                  <c:v>531.79999999999995</c:v>
                </c:pt>
                <c:pt idx="8">
                  <c:v>565.20000000000005</c:v>
                </c:pt>
                <c:pt idx="9">
                  <c:v>598.6</c:v>
                </c:pt>
                <c:pt idx="10">
                  <c:v>632</c:v>
                </c:pt>
                <c:pt idx="11">
                  <c:v>665.4</c:v>
                </c:pt>
                <c:pt idx="12">
                  <c:v>698.8</c:v>
                </c:pt>
                <c:pt idx="13">
                  <c:v>832.3</c:v>
                </c:pt>
                <c:pt idx="14">
                  <c:v>965.8</c:v>
                </c:pt>
                <c:pt idx="15">
                  <c:v>1099</c:v>
                </c:pt>
                <c:pt idx="16">
                  <c:v>1133</c:v>
                </c:pt>
                <c:pt idx="17">
                  <c:v>1166</c:v>
                </c:pt>
                <c:pt idx="18">
                  <c:v>1200</c:v>
                </c:pt>
                <c:pt idx="19">
                  <c:v>1233</c:v>
                </c:pt>
                <c:pt idx="20">
                  <c:v>1366</c:v>
                </c:pt>
                <c:pt idx="21">
                  <c:v>1500</c:v>
                </c:pt>
              </c:numCache>
            </c:numRef>
          </c:xVal>
          <c:yVal>
            <c:numRef>
              <c:f>ALL!$F$116:$AM$116</c:f>
              <c:numCache>
                <c:formatCode>0</c:formatCode>
                <c:ptCount val="34"/>
                <c:pt idx="0">
                  <c:v>-273.27222024545767</c:v>
                </c:pt>
                <c:pt idx="1">
                  <c:v>-296.49863021709274</c:v>
                </c:pt>
                <c:pt idx="2">
                  <c:v>-317.66214266472616</c:v>
                </c:pt>
                <c:pt idx="3">
                  <c:v>-331.802764632736</c:v>
                </c:pt>
                <c:pt idx="4">
                  <c:v>-348.69440401523849</c:v>
                </c:pt>
                <c:pt idx="5">
                  <c:v>-376.62331661032351</c:v>
                </c:pt>
                <c:pt idx="6">
                  <c:v>-427.3135371895176</c:v>
                </c:pt>
                <c:pt idx="7">
                  <c:v>-633.93543623277378</c:v>
                </c:pt>
                <c:pt idx="8">
                  <c:v>-694.62562127335298</c:v>
                </c:pt>
                <c:pt idx="9">
                  <c:v>-756.71248312547812</c:v>
                </c:pt>
                <c:pt idx="10">
                  <c:v>-820.64242361931872</c:v>
                </c:pt>
                <c:pt idx="11">
                  <c:v>-886.61313474869678</c:v>
                </c:pt>
                <c:pt idx="12">
                  <c:v>-954.55722888938931</c:v>
                </c:pt>
                <c:pt idx="13">
                  <c:v>-1241.2463961793101</c:v>
                </c:pt>
                <c:pt idx="14">
                  <c:v>-1548.3325394869191</c:v>
                </c:pt>
                <c:pt idx="15">
                  <c:v>-1868.2017970383879</c:v>
                </c:pt>
                <c:pt idx="16">
                  <c:v>-1950.6611640188546</c:v>
                </c:pt>
                <c:pt idx="17">
                  <c:v>-2031.642201820147</c:v>
                </c:pt>
                <c:pt idx="18">
                  <c:v>-2114.4239196907956</c:v>
                </c:pt>
                <c:pt idx="19">
                  <c:v>-2195.893370256651</c:v>
                </c:pt>
                <c:pt idx="20">
                  <c:v>-2521.3622539169141</c:v>
                </c:pt>
                <c:pt idx="21">
                  <c:v>-2840.5449939642649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78-400B-8B26-9FF23CA20E2D}"/>
            </c:ext>
          </c:extLst>
        </c:ser>
        <c:ser>
          <c:idx val="5"/>
          <c:order val="4"/>
          <c:tx>
            <c:strRef>
              <c:f>ALL!$E$120</c:f>
              <c:strCache>
                <c:ptCount val="1"/>
                <c:pt idx="0">
                  <c:v>Раствор 1 + газовая без Ar: 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ALL!$F$115:$AM$115</c:f>
              <c:numCache>
                <c:formatCode>General</c:formatCode>
                <c:ptCount val="34"/>
                <c:pt idx="0">
                  <c:v>298.2</c:v>
                </c:pt>
                <c:pt idx="1">
                  <c:v>331.5</c:v>
                </c:pt>
                <c:pt idx="2">
                  <c:v>364.9</c:v>
                </c:pt>
                <c:pt idx="3">
                  <c:v>398.3</c:v>
                </c:pt>
                <c:pt idx="4">
                  <c:v>431.7</c:v>
                </c:pt>
                <c:pt idx="5">
                  <c:v>465.1</c:v>
                </c:pt>
                <c:pt idx="6">
                  <c:v>498.5</c:v>
                </c:pt>
                <c:pt idx="7">
                  <c:v>531.79999999999995</c:v>
                </c:pt>
                <c:pt idx="8">
                  <c:v>565.20000000000005</c:v>
                </c:pt>
                <c:pt idx="9">
                  <c:v>598.6</c:v>
                </c:pt>
                <c:pt idx="10">
                  <c:v>632</c:v>
                </c:pt>
                <c:pt idx="11">
                  <c:v>665.4</c:v>
                </c:pt>
                <c:pt idx="12">
                  <c:v>698.8</c:v>
                </c:pt>
                <c:pt idx="13">
                  <c:v>832.3</c:v>
                </c:pt>
                <c:pt idx="14">
                  <c:v>965.8</c:v>
                </c:pt>
                <c:pt idx="15">
                  <c:v>1099</c:v>
                </c:pt>
                <c:pt idx="16">
                  <c:v>1133</c:v>
                </c:pt>
                <c:pt idx="17">
                  <c:v>1166</c:v>
                </c:pt>
                <c:pt idx="18">
                  <c:v>1200</c:v>
                </c:pt>
                <c:pt idx="19">
                  <c:v>1233</c:v>
                </c:pt>
                <c:pt idx="20">
                  <c:v>1366</c:v>
                </c:pt>
                <c:pt idx="21">
                  <c:v>1500</c:v>
                </c:pt>
              </c:numCache>
              <c:extLst xmlns:c15="http://schemas.microsoft.com/office/drawing/2012/chart"/>
            </c:numRef>
          </c:xVal>
          <c:yVal>
            <c:numRef>
              <c:f>ALL!$F$120:$AM$120</c:f>
              <c:numCache>
                <c:formatCode>0</c:formatCode>
                <c:ptCount val="34"/>
                <c:pt idx="0">
                  <c:v>-510.44785267394775</c:v>
                </c:pt>
                <c:pt idx="1">
                  <c:v>-520.43639327226128</c:v>
                </c:pt>
                <c:pt idx="2">
                  <c:v>-532.30833663031922</c:v>
                </c:pt>
                <c:pt idx="3">
                  <c:v>-545.47211950334406</c:v>
                </c:pt>
                <c:pt idx="4">
                  <c:v>-559.53825967334512</c:v>
                </c:pt>
                <c:pt idx="5">
                  <c:v>-575.37834513839982</c:v>
                </c:pt>
                <c:pt idx="6">
                  <c:v>-594.51153756047165</c:v>
                </c:pt>
                <c:pt idx="7">
                  <c:v>-635.14714649508926</c:v>
                </c:pt>
                <c:pt idx="8">
                  <c:v>-694.62575777499944</c:v>
                </c:pt>
                <c:pt idx="9">
                  <c:v>-756.71248315493779</c:v>
                </c:pt>
                <c:pt idx="10">
                  <c:v>-820.64242361933009</c:v>
                </c:pt>
                <c:pt idx="11">
                  <c:v>-886.61313474869678</c:v>
                </c:pt>
                <c:pt idx="12">
                  <c:v>-954.55722888938931</c:v>
                </c:pt>
                <c:pt idx="13">
                  <c:v>-1241.2463961793101</c:v>
                </c:pt>
                <c:pt idx="14">
                  <c:v>-1548.3325394869203</c:v>
                </c:pt>
                <c:pt idx="15">
                  <c:v>-1868.201797038779</c:v>
                </c:pt>
                <c:pt idx="16">
                  <c:v>-1950.6611640202111</c:v>
                </c:pt>
                <c:pt idx="17">
                  <c:v>-2031.6422018245287</c:v>
                </c:pt>
                <c:pt idx="18">
                  <c:v>-2114.4239197040783</c:v>
                </c:pt>
                <c:pt idx="19">
                  <c:v>-2195.8933702945637</c:v>
                </c:pt>
                <c:pt idx="20">
                  <c:v>-2521.3622554335789</c:v>
                </c:pt>
                <c:pt idx="21">
                  <c:v>-2840.5450256607414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2-AF78-400B-8B26-9FF23CA20E2D}"/>
            </c:ext>
          </c:extLst>
        </c:ser>
        <c:ser>
          <c:idx val="7"/>
          <c:order val="6"/>
          <c:tx>
            <c:v>Энергия Гиббса стекла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ALL!$F$37:$AM$37</c:f>
              <c:numCache>
                <c:formatCode>General</c:formatCode>
                <c:ptCount val="34"/>
                <c:pt idx="0">
                  <c:v>298.2</c:v>
                </c:pt>
                <c:pt idx="1">
                  <c:v>331.5</c:v>
                </c:pt>
                <c:pt idx="2">
                  <c:v>364.9</c:v>
                </c:pt>
                <c:pt idx="3">
                  <c:v>398.3</c:v>
                </c:pt>
                <c:pt idx="4">
                  <c:v>431.7</c:v>
                </c:pt>
                <c:pt idx="5">
                  <c:v>465.1</c:v>
                </c:pt>
                <c:pt idx="6">
                  <c:v>498.5</c:v>
                </c:pt>
                <c:pt idx="7">
                  <c:v>531.79999999999995</c:v>
                </c:pt>
                <c:pt idx="8">
                  <c:v>565.20000000000005</c:v>
                </c:pt>
                <c:pt idx="9">
                  <c:v>598.6</c:v>
                </c:pt>
                <c:pt idx="10">
                  <c:v>632</c:v>
                </c:pt>
                <c:pt idx="11">
                  <c:v>665.4</c:v>
                </c:pt>
                <c:pt idx="12">
                  <c:v>698.8</c:v>
                </c:pt>
                <c:pt idx="13">
                  <c:v>832.3</c:v>
                </c:pt>
                <c:pt idx="14">
                  <c:v>965.8</c:v>
                </c:pt>
                <c:pt idx="15">
                  <c:v>1099</c:v>
                </c:pt>
                <c:pt idx="16">
                  <c:v>1133</c:v>
                </c:pt>
                <c:pt idx="17">
                  <c:v>1166</c:v>
                </c:pt>
                <c:pt idx="18">
                  <c:v>1200</c:v>
                </c:pt>
                <c:pt idx="19">
                  <c:v>1233</c:v>
                </c:pt>
                <c:pt idx="20">
                  <c:v>1366</c:v>
                </c:pt>
                <c:pt idx="21">
                  <c:v>1500</c:v>
                </c:pt>
              </c:numCache>
            </c:numRef>
          </c:xVal>
          <c:yVal>
            <c:numRef>
              <c:f>ALL!$F$38:$AM$38</c:f>
              <c:numCache>
                <c:formatCode>General</c:formatCode>
                <c:ptCount val="34"/>
                <c:pt idx="0">
                  <c:v>-510.44729271900002</c:v>
                </c:pt>
                <c:pt idx="1">
                  <c:v>-520.43639953499996</c:v>
                </c:pt>
                <c:pt idx="2">
                  <c:v>-532.30846622249999</c:v>
                </c:pt>
                <c:pt idx="3">
                  <c:v>-545.47323090610018</c:v>
                </c:pt>
                <c:pt idx="4">
                  <c:v>-559.54204891230006</c:v>
                </c:pt>
                <c:pt idx="5">
                  <c:v>-575.38064399585016</c:v>
                </c:pt>
                <c:pt idx="6">
                  <c:v>-594.51041306700006</c:v>
                </c:pt>
                <c:pt idx="7">
                  <c:v>-635.13922895730002</c:v>
                </c:pt>
                <c:pt idx="8">
                  <c:v>-694.62581974020009</c:v>
                </c:pt>
                <c:pt idx="9">
                  <c:v>-756.71547482780011</c:v>
                </c:pt>
                <c:pt idx="10">
                  <c:v>-820.64174864400013</c:v>
                </c:pt>
                <c:pt idx="11">
                  <c:v>-886.60755157260007</c:v>
                </c:pt>
                <c:pt idx="12">
                  <c:v>-954.55131972980007</c:v>
                </c:pt>
                <c:pt idx="13">
                  <c:v>-1241.2434293255499</c:v>
                </c:pt>
                <c:pt idx="14">
                  <c:v>-1548.3322346415</c:v>
                </c:pt>
                <c:pt idx="15">
                  <c:v>-1868.2017614890001</c:v>
                </c:pt>
                <c:pt idx="16">
                  <c:v>-1950.6611422760002</c:v>
                </c:pt>
                <c:pt idx="17">
                  <c:v>-2031.6421883340004</c:v>
                </c:pt>
                <c:pt idx="18">
                  <c:v>-2114.4239112000005</c:v>
                </c:pt>
                <c:pt idx="19">
                  <c:v>-2195.8933648455004</c:v>
                </c:pt>
                <c:pt idx="20">
                  <c:v>-2521.3622529170002</c:v>
                </c:pt>
                <c:pt idx="21">
                  <c:v>-2840.5449937500002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78-400B-8B26-9FF23CA20E2D}"/>
            </c:ext>
          </c:extLst>
        </c:ser>
        <c:ser>
          <c:idx val="4"/>
          <c:order val="7"/>
          <c:tx>
            <c:strRef>
              <c:f>ALL!$E$122</c:f>
              <c:strCache>
                <c:ptCount val="1"/>
                <c:pt idx="0">
                  <c:v>Температура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ALL!$F$122:$F$133</c:f>
              <c:numCache>
                <c:formatCode>General</c:formatCode>
                <c:ptCount val="12"/>
                <c:pt idx="0">
                  <c:v>460</c:v>
                </c:pt>
                <c:pt idx="1">
                  <c:v>460</c:v>
                </c:pt>
              </c:numCache>
            </c:numRef>
          </c:xVal>
          <c:yVal>
            <c:numRef>
              <c:f>ALL!$G$122:$G$133</c:f>
              <c:numCache>
                <c:formatCode>#,##0</c:formatCode>
                <c:ptCount val="12"/>
                <c:pt idx="0">
                  <c:v>-3269.7810881607415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2E-48CB-A522-BE6269B1F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936192"/>
        <c:axId val="4879334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ALL!$E$117</c15:sqref>
                        </c15:formulaRef>
                      </c:ext>
                    </c:extLst>
                    <c:strCache>
                      <c:ptCount val="1"/>
                      <c:pt idx="0">
                        <c:v>Раствор 2 (жид): 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ALL!$F$115:$AM$115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ALL!$F$117:$AM$117</c15:sqref>
                        </c15:formulaRef>
                      </c:ext>
                    </c:extLst>
                    <c:numCache>
                      <c:formatCode>0</c:formatCode>
                      <c:ptCount val="34"/>
                      <c:pt idx="0">
                        <c:v>-269.81787327914708</c:v>
                      </c:pt>
                      <c:pt idx="1">
                        <c:v>-280.89500508235648</c:v>
                      </c:pt>
                      <c:pt idx="2">
                        <c:v>-289.15632247299902</c:v>
                      </c:pt>
                      <c:pt idx="3">
                        <c:v>-295.32016354375281</c:v>
                      </c:pt>
                      <c:pt idx="4">
                        <c:v>-299.87129523010088</c:v>
                      </c:pt>
                      <c:pt idx="5">
                        <c:v>-298.19467402516756</c:v>
                      </c:pt>
                      <c:pt idx="6">
                        <c:v>-294.83831538491461</c:v>
                      </c:pt>
                      <c:pt idx="7">
                        <c:v>-228.52742999331298</c:v>
                      </c:pt>
                      <c:pt idx="8">
                        <c:v>-240.62330889318145</c:v>
                      </c:pt>
                      <c:pt idx="9">
                        <c:v>-262.57229891216673</c:v>
                      </c:pt>
                      <c:pt idx="10">
                        <c:v>-287.62631541655134</c:v>
                      </c:pt>
                      <c:pt idx="11">
                        <c:v>-314.23719396432745</c:v>
                      </c:pt>
                      <c:pt idx="12">
                        <c:v>-341.93680724483863</c:v>
                      </c:pt>
                      <c:pt idx="13">
                        <c:v>-460.29657489815315</c:v>
                      </c:pt>
                      <c:pt idx="14">
                        <c:v>-585.65878877209389</c:v>
                      </c:pt>
                      <c:pt idx="15">
                        <c:v>-711.88885006662588</c:v>
                      </c:pt>
                      <c:pt idx="16">
                        <c:v>-743.18229733883595</c:v>
                      </c:pt>
                      <c:pt idx="17">
                        <c:v>-773.55037955836917</c:v>
                      </c:pt>
                      <c:pt idx="18">
                        <c:v>-803.75274595954545</c:v>
                      </c:pt>
                      <c:pt idx="19">
                        <c:v>-832.85278201698009</c:v>
                      </c:pt>
                      <c:pt idx="20">
                        <c:v>-940.37768067179752</c:v>
                      </c:pt>
                      <c:pt idx="21">
                        <c:v>-1028.6803333229072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F78-400B-8B26-9FF23CA20E2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ALL!$E$118</c15:sqref>
                        </c15:formulaRef>
                      </c:ext>
                    </c:extLst>
                    <c:strCache>
                      <c:ptCount val="1"/>
                      <c:pt idx="0">
                        <c:v>Газовая без Ar: 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ALL!$F$115:$AM$115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ALL!$F$118:$AM$118</c15:sqref>
                        </c15:formulaRef>
                      </c:ext>
                    </c:extLst>
                    <c:numCache>
                      <c:formatCode>0</c:formatCode>
                      <c:ptCount val="34"/>
                      <c:pt idx="0">
                        <c:v>-237.17563242849008</c:v>
                      </c:pt>
                      <c:pt idx="1">
                        <c:v>-223.93776305516852</c:v>
                      </c:pt>
                      <c:pt idx="2">
                        <c:v>-214.64619396559306</c:v>
                      </c:pt>
                      <c:pt idx="3">
                        <c:v>-213.66935487060803</c:v>
                      </c:pt>
                      <c:pt idx="4">
                        <c:v>-210.84385565810666</c:v>
                      </c:pt>
                      <c:pt idx="5">
                        <c:v>-198.75502852807628</c:v>
                      </c:pt>
                      <c:pt idx="6">
                        <c:v>-167.19800037095402</c:v>
                      </c:pt>
                      <c:pt idx="7">
                        <c:v>-1.2117102623154976</c:v>
                      </c:pt>
                      <c:pt idx="8">
                        <c:v>-1.3650164645147869E-4</c:v>
                      </c:pt>
                      <c:pt idx="9">
                        <c:v>-2.9459692420060309E-8</c:v>
                      </c:pt>
                      <c:pt idx="10">
                        <c:v>-1.1322046540359577E-11</c:v>
                      </c:pt>
                      <c:pt idx="11">
                        <c:v>-7.2298849711329807E-15</c:v>
                      </c:pt>
                      <c:pt idx="12">
                        <c:v>-7.2691758966830498E-18</c:v>
                      </c:pt>
                      <c:pt idx="13">
                        <c:v>-5.4507143372282674E-16</c:v>
                      </c:pt>
                      <c:pt idx="14">
                        <c:v>-1.1592660649777627E-12</c:v>
                      </c:pt>
                      <c:pt idx="15">
                        <c:v>-3.9101666271731005E-10</c:v>
                      </c:pt>
                      <c:pt idx="16">
                        <c:v>-1.3565096879857052E-9</c:v>
                      </c:pt>
                      <c:pt idx="17">
                        <c:v>-4.3817523993117614E-9</c:v>
                      </c:pt>
                      <c:pt idx="18">
                        <c:v>-1.3282872045240003E-8</c:v>
                      </c:pt>
                      <c:pt idx="19">
                        <c:v>-3.7912887357083108E-8</c:v>
                      </c:pt>
                      <c:pt idx="20">
                        <c:v>-1.5166645328986553E-6</c:v>
                      </c:pt>
                      <c:pt idx="21">
                        <c:v>-3.1696476619875006E-5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F78-400B-8B26-9FF23CA20E2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ALL!$E$119</c15:sqref>
                        </c15:formulaRef>
                      </c:ext>
                    </c:extLst>
                    <c:strCache>
                      <c:ptCount val="1"/>
                      <c:pt idx="0">
                        <c:v>Газовая: 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ALL!$F$115:$AM$115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ALL!$F$119:$AM$119</c15:sqref>
                        </c15:formulaRef>
                      </c:ext>
                    </c:extLst>
                    <c:numCache>
                      <c:formatCode>0</c:formatCode>
                      <c:ptCount val="34"/>
                      <c:pt idx="0">
                        <c:v>-315.19357914849002</c:v>
                      </c:pt>
                      <c:pt idx="1">
                        <c:v>-310.62203784266853</c:v>
                      </c:pt>
                      <c:pt idx="2">
                        <c:v>-310.21596704059306</c:v>
                      </c:pt>
                      <c:pt idx="3">
                        <c:v>-318.20759108560804</c:v>
                      </c:pt>
                      <c:pt idx="4">
                        <c:v>-324.44740508060664</c:v>
                      </c:pt>
                      <c:pt idx="5">
                        <c:v>-321.47017520807628</c:v>
                      </c:pt>
                      <c:pt idx="6">
                        <c:v>-298.93286908345408</c:v>
                      </c:pt>
                      <c:pt idx="7">
                        <c:v>-140.93588502231555</c:v>
                      </c:pt>
                      <c:pt idx="8">
                        <c:v>-149.04802527164651</c:v>
                      </c:pt>
                      <c:pt idx="9">
                        <c:v>-158.43640047945976</c:v>
                      </c:pt>
                      <c:pt idx="10">
                        <c:v>-167.88970980001136</c:v>
                      </c:pt>
                      <c:pt idx="11">
                        <c:v>-177.40781682000005</c:v>
                      </c:pt>
                      <c:pt idx="12">
                        <c:v>-186.99072151000004</c:v>
                      </c:pt>
                      <c:pt idx="13">
                        <c:v>-225.71249818250007</c:v>
                      </c:pt>
                      <c:pt idx="14">
                        <c:v>-265.26242677000118</c:v>
                      </c:pt>
                      <c:pt idx="15">
                        <c:v>-305.34931962539105</c:v>
                      </c:pt>
                      <c:pt idx="16">
                        <c:v>-315.73801022635661</c:v>
                      </c:pt>
                      <c:pt idx="17">
                        <c:v>-325.74215520438185</c:v>
                      </c:pt>
                      <c:pt idx="18">
                        <c:v>-336.072090013283</c:v>
                      </c:pt>
                      <c:pt idx="19">
                        <c:v>-346.16838738791296</c:v>
                      </c:pt>
                      <c:pt idx="20">
                        <c:v>-387.29440021666471</c:v>
                      </c:pt>
                      <c:pt idx="21">
                        <c:v>-429.23609419647676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F78-400B-8B26-9FF23CA20E2D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ALL!$E$121</c15:sqref>
                        </c15:formulaRef>
                      </c:ext>
                    </c:extLst>
                    <c:strCache>
                      <c:ptCount val="1"/>
                      <c:pt idx="0">
                        <c:v>Раствор 1 + газовая: 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ALL!$F$115:$AM$115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ALL!$F$121:$AM$121</c15:sqref>
                        </c15:formulaRef>
                      </c:ext>
                    </c:extLst>
                    <c:numCache>
                      <c:formatCode>0</c:formatCode>
                      <c:ptCount val="34"/>
                      <c:pt idx="0">
                        <c:v>-588.46579939394769</c:v>
                      </c:pt>
                      <c:pt idx="1">
                        <c:v>-607.12066805976133</c:v>
                      </c:pt>
                      <c:pt idx="2">
                        <c:v>-627.87810970531928</c:v>
                      </c:pt>
                      <c:pt idx="3">
                        <c:v>-650.01035571834404</c:v>
                      </c:pt>
                      <c:pt idx="4">
                        <c:v>-673.14180909584513</c:v>
                      </c:pt>
                      <c:pt idx="5">
                        <c:v>-698.0934918183998</c:v>
                      </c:pt>
                      <c:pt idx="6">
                        <c:v>-726.24640627297163</c:v>
                      </c:pt>
                      <c:pt idx="7">
                        <c:v>-774.87132125508936</c:v>
                      </c:pt>
                      <c:pt idx="8">
                        <c:v>-843.67364654499943</c:v>
                      </c:pt>
                      <c:pt idx="9">
                        <c:v>-915.14888360493785</c:v>
                      </c:pt>
                      <c:pt idx="10">
                        <c:v>-988.53213341933008</c:v>
                      </c:pt>
                      <c:pt idx="11">
                        <c:v>-1064.0209515686968</c:v>
                      </c:pt>
                      <c:pt idx="12">
                        <c:v>-1141.5479503993893</c:v>
                      </c:pt>
                      <c:pt idx="13">
                        <c:v>-1466.9588943618101</c:v>
                      </c:pt>
                      <c:pt idx="14">
                        <c:v>-1813.5949662569203</c:v>
                      </c:pt>
                      <c:pt idx="15">
                        <c:v>-2173.5511166637789</c:v>
                      </c:pt>
                      <c:pt idx="16">
                        <c:v>-2266.3991742452113</c:v>
                      </c:pt>
                      <c:pt idx="17">
                        <c:v>-2357.384357024529</c:v>
                      </c:pt>
                      <c:pt idx="18">
                        <c:v>-2450.4960097040785</c:v>
                      </c:pt>
                      <c:pt idx="19">
                        <c:v>-2542.0617576445638</c:v>
                      </c:pt>
                      <c:pt idx="20">
                        <c:v>-2908.6566541335787</c:v>
                      </c:pt>
                      <c:pt idx="21">
                        <c:v>-3269.7810881607415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F78-400B-8B26-9FF23CA20E2D}"/>
                  </c:ext>
                </c:extLst>
              </c15:ser>
            </c15:filteredScatterSeries>
          </c:ext>
        </c:extLst>
      </c:scatterChart>
      <c:valAx>
        <c:axId val="487936192"/>
        <c:scaling>
          <c:orientation val="minMax"/>
          <c:max val="15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T, K</a:t>
                </a:r>
                <a:endParaRPr lang="ru-RU">
                  <a:effectLst/>
                </a:endParaRPr>
              </a:p>
            </c:rich>
          </c:tx>
          <c:layout>
            <c:manualLayout>
              <c:xMode val="edge"/>
              <c:yMode val="edge"/>
              <c:x val="0.53240227436102749"/>
              <c:y val="0.90465534134260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933448"/>
        <c:crosses val="autoZero"/>
        <c:crossBetween val="midCat"/>
      </c:valAx>
      <c:valAx>
        <c:axId val="487933448"/>
        <c:scaling>
          <c:orientation val="minMax"/>
          <c:max val="0"/>
          <c:min val="-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Энергия</a:t>
                </a:r>
                <a:r>
                  <a:rPr lang="ru-RU" sz="1600" baseline="0"/>
                  <a:t> Гиббса, Дж/(моль*атом)</a:t>
                </a:r>
              </a:p>
            </c:rich>
          </c:tx>
          <c:layout>
            <c:manualLayout>
              <c:xMode val="edge"/>
              <c:yMode val="edge"/>
              <c:x val="1.0519702977576669E-2"/>
              <c:y val="6.114212696007943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936192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/>
              <a:t>Газовая фаза</a:t>
            </a:r>
            <a:r>
              <a:rPr lang="en-US" sz="1800" baseline="0"/>
              <a:t> </a:t>
            </a:r>
            <a:endParaRPr lang="ru-RU" sz="1800"/>
          </a:p>
        </c:rich>
      </c:tx>
      <c:layout>
        <c:manualLayout>
          <c:xMode val="edge"/>
          <c:yMode val="edge"/>
          <c:x val="0.48506301612398534"/>
          <c:y val="2.9207099887449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784380230530234"/>
          <c:y val="9.3994478072448276E-2"/>
          <c:w val="0.81502168184157153"/>
          <c:h val="0.78539910293323945"/>
        </c:manualLayout>
      </c:layout>
      <c:scatterChart>
        <c:scatterStyle val="smoothMarker"/>
        <c:varyColors val="0"/>
        <c:ser>
          <c:idx val="2"/>
          <c:order val="2"/>
          <c:tx>
            <c:strRef>
              <c:f>ALL!$E$6</c:f>
              <c:strCache>
                <c:ptCount val="1"/>
                <c:pt idx="0">
                  <c:v>Ga2Se3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ALL!$F$3:$AA$3</c:f>
              <c:numCache>
                <c:formatCode>General</c:formatCode>
                <c:ptCount val="22"/>
                <c:pt idx="0">
                  <c:v>298.2</c:v>
                </c:pt>
                <c:pt idx="1">
                  <c:v>331.5</c:v>
                </c:pt>
                <c:pt idx="2">
                  <c:v>364.9</c:v>
                </c:pt>
                <c:pt idx="3">
                  <c:v>398.3</c:v>
                </c:pt>
                <c:pt idx="4">
                  <c:v>431.7</c:v>
                </c:pt>
                <c:pt idx="5">
                  <c:v>465.1</c:v>
                </c:pt>
                <c:pt idx="6">
                  <c:v>498.5</c:v>
                </c:pt>
                <c:pt idx="7">
                  <c:v>531.79999999999995</c:v>
                </c:pt>
                <c:pt idx="8">
                  <c:v>565.20000000000005</c:v>
                </c:pt>
                <c:pt idx="9">
                  <c:v>598.6</c:v>
                </c:pt>
                <c:pt idx="10">
                  <c:v>632</c:v>
                </c:pt>
                <c:pt idx="11">
                  <c:v>665.4</c:v>
                </c:pt>
                <c:pt idx="12">
                  <c:v>698.8</c:v>
                </c:pt>
                <c:pt idx="13">
                  <c:v>832.3</c:v>
                </c:pt>
                <c:pt idx="14">
                  <c:v>965.8</c:v>
                </c:pt>
                <c:pt idx="15">
                  <c:v>1099</c:v>
                </c:pt>
                <c:pt idx="16">
                  <c:v>1133</c:v>
                </c:pt>
                <c:pt idx="17">
                  <c:v>1166</c:v>
                </c:pt>
                <c:pt idx="18">
                  <c:v>1200</c:v>
                </c:pt>
                <c:pt idx="19">
                  <c:v>1233</c:v>
                </c:pt>
                <c:pt idx="20">
                  <c:v>1366</c:v>
                </c:pt>
                <c:pt idx="21">
                  <c:v>1500</c:v>
                </c:pt>
              </c:numCache>
            </c:numRef>
          </c:xVal>
          <c:yVal>
            <c:numRef>
              <c:f>ALL!$F$6:$AA$6</c:f>
              <c:numCache>
                <c:formatCode>0.00</c:formatCode>
                <c:ptCount val="22"/>
                <c:pt idx="0">
                  <c:v>6.1059000000000002E-2</c:v>
                </c:pt>
                <c:pt idx="1">
                  <c:v>5.6835999999999998E-2</c:v>
                </c:pt>
                <c:pt idx="2">
                  <c:v>5.3668E-2</c:v>
                </c:pt>
                <c:pt idx="3">
                  <c:v>5.2597999999999999E-2</c:v>
                </c:pt>
                <c:pt idx="4">
                  <c:v>5.1083000000000003E-2</c:v>
                </c:pt>
                <c:pt idx="5">
                  <c:v>4.7363000000000002E-2</c:v>
                </c:pt>
                <c:pt idx="6">
                  <c:v>3.9135999999999997E-2</c:v>
                </c:pt>
                <c:pt idx="7">
                  <c:v>2.6801E-4</c:v>
                </c:pt>
                <c:pt idx="8">
                  <c:v>2.7487E-8</c:v>
                </c:pt>
                <c:pt idx="9">
                  <c:v>5.4257999999999998E-12</c:v>
                </c:pt>
                <c:pt idx="10">
                  <c:v>1.9164999999999999E-15</c:v>
                </c:pt>
                <c:pt idx="11">
                  <c:v>1.1293999999999999E-18</c:v>
                </c:pt>
                <c:pt idx="12">
                  <c:v>1.0498000000000001E-21</c:v>
                </c:pt>
                <c:pt idx="13">
                  <c:v>3.3894E-32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E2-44BD-B323-777F4DBE67DA}"/>
            </c:ext>
          </c:extLst>
        </c:ser>
        <c:ser>
          <c:idx val="3"/>
          <c:order val="3"/>
          <c:tx>
            <c:strRef>
              <c:f>ALL!$E$7</c:f>
              <c:strCache>
                <c:ptCount val="1"/>
                <c:pt idx="0">
                  <c:v>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ALL!$F$3:$AA$3</c:f>
              <c:numCache>
                <c:formatCode>General</c:formatCode>
                <c:ptCount val="22"/>
                <c:pt idx="0">
                  <c:v>298.2</c:v>
                </c:pt>
                <c:pt idx="1">
                  <c:v>331.5</c:v>
                </c:pt>
                <c:pt idx="2">
                  <c:v>364.9</c:v>
                </c:pt>
                <c:pt idx="3">
                  <c:v>398.3</c:v>
                </c:pt>
                <c:pt idx="4">
                  <c:v>431.7</c:v>
                </c:pt>
                <c:pt idx="5">
                  <c:v>465.1</c:v>
                </c:pt>
                <c:pt idx="6">
                  <c:v>498.5</c:v>
                </c:pt>
                <c:pt idx="7">
                  <c:v>531.79999999999995</c:v>
                </c:pt>
                <c:pt idx="8">
                  <c:v>565.20000000000005</c:v>
                </c:pt>
                <c:pt idx="9">
                  <c:v>598.6</c:v>
                </c:pt>
                <c:pt idx="10">
                  <c:v>632</c:v>
                </c:pt>
                <c:pt idx="11">
                  <c:v>665.4</c:v>
                </c:pt>
                <c:pt idx="12">
                  <c:v>698.8</c:v>
                </c:pt>
                <c:pt idx="13">
                  <c:v>832.3</c:v>
                </c:pt>
                <c:pt idx="14">
                  <c:v>965.8</c:v>
                </c:pt>
                <c:pt idx="15">
                  <c:v>1099</c:v>
                </c:pt>
                <c:pt idx="16">
                  <c:v>1133</c:v>
                </c:pt>
                <c:pt idx="17">
                  <c:v>1166</c:v>
                </c:pt>
                <c:pt idx="18">
                  <c:v>1200</c:v>
                </c:pt>
                <c:pt idx="19">
                  <c:v>1233</c:v>
                </c:pt>
                <c:pt idx="20">
                  <c:v>1366</c:v>
                </c:pt>
                <c:pt idx="21">
                  <c:v>1500</c:v>
                </c:pt>
              </c:numCache>
            </c:numRef>
          </c:xVal>
          <c:yVal>
            <c:numRef>
              <c:f>ALL!$F$7:$AA$7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4.7876999999999999E-34</c:v>
                </c:pt>
                <c:pt idx="7">
                  <c:v>6.4196999999999995E-32</c:v>
                </c:pt>
                <c:pt idx="8">
                  <c:v>1.0090000000000001E-29</c:v>
                </c:pt>
                <c:pt idx="9">
                  <c:v>8.6744000000000001E-28</c:v>
                </c:pt>
                <c:pt idx="10">
                  <c:v>4.6054000000000001E-26</c:v>
                </c:pt>
                <c:pt idx="11">
                  <c:v>1.6372E-24</c:v>
                </c:pt>
                <c:pt idx="12">
                  <c:v>4.1365000000000001E-23</c:v>
                </c:pt>
                <c:pt idx="13">
                  <c:v>1.2665E-18</c:v>
                </c:pt>
                <c:pt idx="14">
                  <c:v>2.2310000000000002E-15</c:v>
                </c:pt>
                <c:pt idx="15">
                  <c:v>6.3804999999999999E-13</c:v>
                </c:pt>
                <c:pt idx="16">
                  <c:v>2.1290999999999999E-12</c:v>
                </c:pt>
                <c:pt idx="17">
                  <c:v>6.6288000000000002E-12</c:v>
                </c:pt>
                <c:pt idx="18">
                  <c:v>1.9369000000000001E-11</c:v>
                </c:pt>
                <c:pt idx="19">
                  <c:v>5.3384000000000003E-11</c:v>
                </c:pt>
                <c:pt idx="20">
                  <c:v>1.8718000000000001E-9</c:v>
                </c:pt>
                <c:pt idx="21">
                  <c:v>3.4675999999999999E-8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E2-44BD-B323-777F4DBE67DA}"/>
            </c:ext>
          </c:extLst>
        </c:ser>
        <c:ser>
          <c:idx val="4"/>
          <c:order val="4"/>
          <c:tx>
            <c:strRef>
              <c:f>ALL!$E$8</c:f>
              <c:strCache>
                <c:ptCount val="1"/>
                <c:pt idx="0">
                  <c:v>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ALL!$F$3:$AA$3</c:f>
              <c:numCache>
                <c:formatCode>General</c:formatCode>
                <c:ptCount val="22"/>
                <c:pt idx="0">
                  <c:v>298.2</c:v>
                </c:pt>
                <c:pt idx="1">
                  <c:v>331.5</c:v>
                </c:pt>
                <c:pt idx="2">
                  <c:v>364.9</c:v>
                </c:pt>
                <c:pt idx="3">
                  <c:v>398.3</c:v>
                </c:pt>
                <c:pt idx="4">
                  <c:v>431.7</c:v>
                </c:pt>
                <c:pt idx="5">
                  <c:v>465.1</c:v>
                </c:pt>
                <c:pt idx="6">
                  <c:v>498.5</c:v>
                </c:pt>
                <c:pt idx="7">
                  <c:v>531.79999999999995</c:v>
                </c:pt>
                <c:pt idx="8">
                  <c:v>565.20000000000005</c:v>
                </c:pt>
                <c:pt idx="9">
                  <c:v>598.6</c:v>
                </c:pt>
                <c:pt idx="10">
                  <c:v>632</c:v>
                </c:pt>
                <c:pt idx="11">
                  <c:v>665.4</c:v>
                </c:pt>
                <c:pt idx="12">
                  <c:v>698.8</c:v>
                </c:pt>
                <c:pt idx="13">
                  <c:v>832.3</c:v>
                </c:pt>
                <c:pt idx="14">
                  <c:v>965.8</c:v>
                </c:pt>
                <c:pt idx="15">
                  <c:v>1099</c:v>
                </c:pt>
                <c:pt idx="16">
                  <c:v>1133</c:v>
                </c:pt>
                <c:pt idx="17">
                  <c:v>1166</c:v>
                </c:pt>
                <c:pt idx="18">
                  <c:v>1200</c:v>
                </c:pt>
                <c:pt idx="19">
                  <c:v>1233</c:v>
                </c:pt>
                <c:pt idx="20">
                  <c:v>1366</c:v>
                </c:pt>
                <c:pt idx="21">
                  <c:v>1500</c:v>
                </c:pt>
              </c:numCache>
            </c:numRef>
          </c:xVal>
          <c:yVal>
            <c:numRef>
              <c:f>ALL!$F$8:$AA$8</c:f>
              <c:numCache>
                <c:formatCode>0.00</c:formatCode>
                <c:ptCount val="2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4E2-44BD-B323-777F4DBE67DA}"/>
            </c:ext>
          </c:extLst>
        </c:ser>
        <c:ser>
          <c:idx val="19"/>
          <c:order val="19"/>
          <c:tx>
            <c:v>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C54-4A12-88D0-CEE5EE71E4E7}"/>
              </c:ext>
            </c:extLst>
          </c:dPt>
          <c:xVal>
            <c:numRef>
              <c:f>ALL!$E$34:$E$35</c:f>
              <c:numCache>
                <c:formatCode>General</c:formatCode>
                <c:ptCount val="2"/>
                <c:pt idx="0">
                  <c:v>460</c:v>
                </c:pt>
                <c:pt idx="1">
                  <c:v>460</c:v>
                </c:pt>
              </c:numCache>
            </c:numRef>
          </c:xVal>
          <c:yVal>
            <c:numRef>
              <c:f>ALL!$F$34:$F$35</c:f>
              <c:numCache>
                <c:formatCode>General</c:formatCode>
                <c:ptCount val="2"/>
                <c:pt idx="0">
                  <c:v>-60.79</c:v>
                </c:pt>
                <c:pt idx="1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E28-4C98-AF3D-55EA5937A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630392"/>
        <c:axId val="3916319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ALL!$E$4</c15:sqref>
                        </c15:formulaRef>
                      </c:ext>
                    </c:extLst>
                    <c:strCache>
                      <c:ptCount val="1"/>
                      <c:pt idx="0">
                        <c:v>*GeSe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ALL!$F$4:$AA$4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3.4126E-9</c:v>
                      </c:pt>
                      <c:pt idx="1">
                        <c:v>6.8971000000000001E-9</c:v>
                      </c:pt>
                      <c:pt idx="2">
                        <c:v>1.2251999999999999E-8</c:v>
                      </c:pt>
                      <c:pt idx="3">
                        <c:v>9.8437000000000007E-9</c:v>
                      </c:pt>
                      <c:pt idx="4">
                        <c:v>7.0928999999999998E-9</c:v>
                      </c:pt>
                      <c:pt idx="5">
                        <c:v>1.4511000000000001E-11</c:v>
                      </c:pt>
                      <c:pt idx="6">
                        <c:v>7.7667000000000001E-23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4E2-44BD-B323-777F4DBE67D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ALL!$E$5</c15:sqref>
                        </c15:formulaRef>
                      </c:ext>
                    </c:extLst>
                    <c:strCache>
                      <c:ptCount val="1"/>
                      <c:pt idx="0">
                        <c:v>*Se[m]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ALL!$F$5:$AA$5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7.6016999999999998E-31</c:v>
                      </c:pt>
                      <c:pt idx="1">
                        <c:v>2.9062E-21</c:v>
                      </c:pt>
                      <c:pt idx="2">
                        <c:v>1.2167E-17</c:v>
                      </c:pt>
                      <c:pt idx="3">
                        <c:v>3.46E-16</c:v>
                      </c:pt>
                      <c:pt idx="4">
                        <c:v>7.1997000000000001E-13</c:v>
                      </c:pt>
                      <c:pt idx="5">
                        <c:v>1.5125000000000001E-9</c:v>
                      </c:pt>
                      <c:pt idx="6">
                        <c:v>7.1831999999999998E-9</c:v>
                      </c:pt>
                      <c:pt idx="7">
                        <c:v>2.7564000000000001E-8</c:v>
                      </c:pt>
                      <c:pt idx="8">
                        <c:v>2.1766000000000001E-8</c:v>
                      </c:pt>
                      <c:pt idx="9">
                        <c:v>2.3666000000000002E-8</c:v>
                      </c:pt>
                      <c:pt idx="10">
                        <c:v>2.4103000000000001E-8</c:v>
                      </c:pt>
                      <c:pt idx="11">
                        <c:v>2.3997E-8</c:v>
                      </c:pt>
                      <c:pt idx="12">
                        <c:v>2.3738999999999998E-8</c:v>
                      </c:pt>
                      <c:pt idx="13">
                        <c:v>2.1979000000000001E-8</c:v>
                      </c:pt>
                      <c:pt idx="14">
                        <c:v>2.1196E-8</c:v>
                      </c:pt>
                      <c:pt idx="15">
                        <c:v>2.1174999999999999E-8</c:v>
                      </c:pt>
                      <c:pt idx="16">
                        <c:v>2.1165999999999999E-8</c:v>
                      </c:pt>
                      <c:pt idx="17">
                        <c:v>2.1155E-8</c:v>
                      </c:pt>
                      <c:pt idx="18">
                        <c:v>2.1212999999999999E-8</c:v>
                      </c:pt>
                      <c:pt idx="19">
                        <c:v>2.1276999999999999E-8</c:v>
                      </c:pt>
                      <c:pt idx="20">
                        <c:v>2.1562000000000001E-8</c:v>
                      </c:pt>
                      <c:pt idx="21">
                        <c:v>2.1891000000000001E-8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4E2-44BD-B323-777F4DBE67D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ALL!$E$9</c15:sqref>
                        </c15:formulaRef>
                      </c:ext>
                    </c:extLst>
                    <c:strCache>
                      <c:ptCount val="1"/>
                      <c:pt idx="0">
                        <c:v>(l)GeSe2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ALL!$F$9:$AA$9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5.2450999999999998E-2</c:v>
                      </c:pt>
                      <c:pt idx="1">
                        <c:v>2.8126000000000002E-2</c:v>
                      </c:pt>
                      <c:pt idx="2">
                        <c:v>7.5303999999999996E-3</c:v>
                      </c:pt>
                      <c:pt idx="3">
                        <c:v>1.6239E-3</c:v>
                      </c:pt>
                      <c:pt idx="4">
                        <c:v>3.8434999999999999E-4</c:v>
                      </c:pt>
                      <c:pt idx="5">
                        <c:v>9.1833E-5</c:v>
                      </c:pt>
                      <c:pt idx="6">
                        <c:v>1.6246999999999999E-5</c:v>
                      </c:pt>
                      <c:pt idx="7">
                        <c:v>2.6618999999999999E-6</c:v>
                      </c:pt>
                      <c:pt idx="8">
                        <c:v>2.8435999999999999E-7</c:v>
                      </c:pt>
                      <c:pt idx="9">
                        <c:v>3.3676999999999998E-8</c:v>
                      </c:pt>
                      <c:pt idx="10">
                        <c:v>4.5736E-9</c:v>
                      </c:pt>
                      <c:pt idx="11">
                        <c:v>7.0760000000000002E-10</c:v>
                      </c:pt>
                      <c:pt idx="12">
                        <c:v>1.2301E-10</c:v>
                      </c:pt>
                      <c:pt idx="13">
                        <c:v>2.8091000000000001E-13</c:v>
                      </c:pt>
                      <c:pt idx="14">
                        <c:v>1.8204000000000002E-15</c:v>
                      </c:pt>
                      <c:pt idx="15">
                        <c:v>2.3338E-17</c:v>
                      </c:pt>
                      <c:pt idx="16">
                        <c:v>8.4999999999999995E-18</c:v>
                      </c:pt>
                      <c:pt idx="17">
                        <c:v>3.1781000000000001E-18</c:v>
                      </c:pt>
                      <c:pt idx="18">
                        <c:v>1.2172E-18</c:v>
                      </c:pt>
                      <c:pt idx="19">
                        <c:v>4.7653000000000002E-19</c:v>
                      </c:pt>
                      <c:pt idx="20">
                        <c:v>1.3479000000000001E-20</c:v>
                      </c:pt>
                      <c:pt idx="21">
                        <c:v>4.8049000000000002E-22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4E2-44BD-B323-777F4DBE67D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ALL!$E$10</c15:sqref>
                        </c15:formulaRef>
                      </c:ext>
                    </c:extLst>
                    <c:strCache>
                      <c:ptCount val="1"/>
                      <c:pt idx="0">
                        <c:v>(l)GeSe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ALL!$F$10:$AA$10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6.7547999999999997E-2</c:v>
                      </c:pt>
                      <c:pt idx="1">
                        <c:v>9.1858999999999996E-2</c:v>
                      </c:pt>
                      <c:pt idx="2">
                        <c:v>0.11228</c:v>
                      </c:pt>
                      <c:pt idx="3">
                        <c:v>0.11651</c:v>
                      </c:pt>
                      <c:pt idx="4">
                        <c:v>0.10771</c:v>
                      </c:pt>
                      <c:pt idx="5">
                        <c:v>7.7765000000000001E-2</c:v>
                      </c:pt>
                      <c:pt idx="6">
                        <c:v>3.7217E-2</c:v>
                      </c:pt>
                      <c:pt idx="7">
                        <c:v>1.4212000000000001E-2</c:v>
                      </c:pt>
                      <c:pt idx="8">
                        <c:v>4.1484E-3</c:v>
                      </c:pt>
                      <c:pt idx="9">
                        <c:v>1.2566999999999999E-3</c:v>
                      </c:pt>
                      <c:pt idx="10">
                        <c:v>4.1047000000000002E-4</c:v>
                      </c:pt>
                      <c:pt idx="11">
                        <c:v>1.4464999999999999E-4</c:v>
                      </c:pt>
                      <c:pt idx="12">
                        <c:v>5.4611999999999998E-5</c:v>
                      </c:pt>
                      <c:pt idx="13">
                        <c:v>1.9085999999999998E-6</c:v>
                      </c:pt>
                      <c:pt idx="14">
                        <c:v>1.2335E-7</c:v>
                      </c:pt>
                      <c:pt idx="15">
                        <c:v>1.1891E-8</c:v>
                      </c:pt>
                      <c:pt idx="16">
                        <c:v>6.9399E-9</c:v>
                      </c:pt>
                      <c:pt idx="17">
                        <c:v>4.1128000000000001E-9</c:v>
                      </c:pt>
                      <c:pt idx="18">
                        <c:v>2.4718000000000001E-9</c:v>
                      </c:pt>
                      <c:pt idx="19">
                        <c:v>1.5047E-9</c:v>
                      </c:pt>
                      <c:pt idx="20">
                        <c:v>2.3035999999999999E-10</c:v>
                      </c:pt>
                      <c:pt idx="21">
                        <c:v>4.0387000000000002E-11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E28-4C98-AF3D-55EA5937A8A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ALL!$E$11</c15:sqref>
                        </c15:formulaRef>
                      </c:ext>
                    </c:extLst>
                    <c:strCache>
                      <c:ptCount val="1"/>
                      <c:pt idx="0">
                        <c:v>(l)Ga2Se3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ALL!$F$11:$AA$11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3.8941000000000003E-2</c:v>
                      </c:pt>
                      <c:pt idx="1">
                        <c:v>4.3164000000000001E-2</c:v>
                      </c:pt>
                      <c:pt idx="2">
                        <c:v>4.6331999999999998E-2</c:v>
                      </c:pt>
                      <c:pt idx="3">
                        <c:v>4.7402E-2</c:v>
                      </c:pt>
                      <c:pt idx="4">
                        <c:v>4.8917000000000002E-2</c:v>
                      </c:pt>
                      <c:pt idx="5">
                        <c:v>5.2613E-2</c:v>
                      </c:pt>
                      <c:pt idx="6">
                        <c:v>5.6087999999999999E-2</c:v>
                      </c:pt>
                      <c:pt idx="7">
                        <c:v>1.0441999999999999E-3</c:v>
                      </c:pt>
                      <c:pt idx="8">
                        <c:v>1.0938E-7</c:v>
                      </c:pt>
                      <c:pt idx="9">
                        <c:v>2.1668999999999999E-11</c:v>
                      </c:pt>
                      <c:pt idx="10">
                        <c:v>7.6620999999999996E-15</c:v>
                      </c:pt>
                      <c:pt idx="11">
                        <c:v>4.5167E-18</c:v>
                      </c:pt>
                      <c:pt idx="12">
                        <c:v>4.1988000000000002E-21</c:v>
                      </c:pt>
                      <c:pt idx="13">
                        <c:v>1.3557999999999999E-31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E28-4C98-AF3D-55EA5937A8A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ALL!$E$12</c15:sqref>
                        </c15:formulaRef>
                      </c:ext>
                    </c:extLst>
                    <c:strCache>
                      <c:ptCount val="1"/>
                      <c:pt idx="0">
                        <c:v>(l)Ge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ALL!$F$12:$AA$12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7.8764000000000003E-7</c:v>
                      </c:pt>
                      <c:pt idx="1">
                        <c:v>7.4715999999999998E-6</c:v>
                      </c:pt>
                      <c:pt idx="2">
                        <c:v>9.4738E-5</c:v>
                      </c:pt>
                      <c:pt idx="3">
                        <c:v>9.3227000000000002E-4</c:v>
                      </c:pt>
                      <c:pt idx="4">
                        <c:v>5.9503999999999998E-3</c:v>
                      </c:pt>
                      <c:pt idx="5">
                        <c:v>2.1070999999999999E-2</c:v>
                      </c:pt>
                      <c:pt idx="6">
                        <c:v>4.1383000000000003E-2</c:v>
                      </c:pt>
                      <c:pt idx="7">
                        <c:v>5.2893000000000003E-2</c:v>
                      </c:pt>
                      <c:pt idx="8">
                        <c:v>5.7925999999999998E-2</c:v>
                      </c:pt>
                      <c:pt idx="9">
                        <c:v>5.9372000000000001E-2</c:v>
                      </c:pt>
                      <c:pt idx="10">
                        <c:v>5.9795000000000001E-2</c:v>
                      </c:pt>
                      <c:pt idx="11">
                        <c:v>5.9928000000000002E-2</c:v>
                      </c:pt>
                      <c:pt idx="12">
                        <c:v>5.9972999999999999E-2</c:v>
                      </c:pt>
                      <c:pt idx="13">
                        <c:v>5.9998999999999997E-2</c:v>
                      </c:pt>
                      <c:pt idx="14">
                        <c:v>0.06</c:v>
                      </c:pt>
                      <c:pt idx="15">
                        <c:v>0.06</c:v>
                      </c:pt>
                      <c:pt idx="16">
                        <c:v>0.06</c:v>
                      </c:pt>
                      <c:pt idx="17">
                        <c:v>0.06</c:v>
                      </c:pt>
                      <c:pt idx="18">
                        <c:v>0.06</c:v>
                      </c:pt>
                      <c:pt idx="19">
                        <c:v>0.06</c:v>
                      </c:pt>
                      <c:pt idx="20">
                        <c:v>0.06</c:v>
                      </c:pt>
                      <c:pt idx="21">
                        <c:v>0.06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E28-4C98-AF3D-55EA5937A8A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ALL!$E$13</c15:sqref>
                        </c15:formulaRef>
                      </c:ext>
                    </c:extLst>
                    <c:strCache>
                      <c:ptCount val="1"/>
                      <c:pt idx="0">
                        <c:v>(l)Ga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ALL!$F$13:$AA$13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6.9119E-21</c:v>
                      </c:pt>
                      <c:pt idx="1">
                        <c:v>3.1046E-17</c:v>
                      </c:pt>
                      <c:pt idx="2">
                        <c:v>1.1613000000000001E-13</c:v>
                      </c:pt>
                      <c:pt idx="3">
                        <c:v>2.0468999999999999E-10</c:v>
                      </c:pt>
                      <c:pt idx="4">
                        <c:v>1.4782000000000001E-7</c:v>
                      </c:pt>
                      <c:pt idx="5">
                        <c:v>4.8347000000000003E-5</c:v>
                      </c:pt>
                      <c:pt idx="6">
                        <c:v>9.5520999999999991E-3</c:v>
                      </c:pt>
                      <c:pt idx="7">
                        <c:v>0.19738</c:v>
                      </c:pt>
                      <c:pt idx="8">
                        <c:v>0.2</c:v>
                      </c:pt>
                      <c:pt idx="9">
                        <c:v>0.2</c:v>
                      </c:pt>
                      <c:pt idx="10">
                        <c:v>0.2</c:v>
                      </c:pt>
                      <c:pt idx="11">
                        <c:v>0.2</c:v>
                      </c:pt>
                      <c:pt idx="12">
                        <c:v>0.2</c:v>
                      </c:pt>
                      <c:pt idx="13">
                        <c:v>0.2</c:v>
                      </c:pt>
                      <c:pt idx="14">
                        <c:v>0.2</c:v>
                      </c:pt>
                      <c:pt idx="15">
                        <c:v>0.2</c:v>
                      </c:pt>
                      <c:pt idx="16">
                        <c:v>0.2</c:v>
                      </c:pt>
                      <c:pt idx="17">
                        <c:v>0.2</c:v>
                      </c:pt>
                      <c:pt idx="18">
                        <c:v>0.2</c:v>
                      </c:pt>
                      <c:pt idx="19">
                        <c:v>0.2</c:v>
                      </c:pt>
                      <c:pt idx="20">
                        <c:v>0.2</c:v>
                      </c:pt>
                      <c:pt idx="21">
                        <c:v>0.2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E28-4C98-AF3D-55EA5937A8A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ALL!$E$14</c15:sqref>
                        </c15:formulaRef>
                      </c:ext>
                    </c:extLst>
                    <c:strCache>
                      <c:ptCount val="1"/>
                      <c:pt idx="0">
                        <c:v>(l)Se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ALL!$F$14:$AA$14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6.5137E-9</c:v>
                      </c:pt>
                      <c:pt idx="1">
                        <c:v>1.8022999999999999E-8</c:v>
                      </c:pt>
                      <c:pt idx="2">
                        <c:v>1.9216000000000001E-8</c:v>
                      </c:pt>
                      <c:pt idx="3">
                        <c:v>1.4127999999999999E-8</c:v>
                      </c:pt>
                      <c:pt idx="4">
                        <c:v>1.0792E-8</c:v>
                      </c:pt>
                      <c:pt idx="5">
                        <c:v>9.9617999999999992E-9</c:v>
                      </c:pt>
                      <c:pt idx="6">
                        <c:v>1.0096E-8</c:v>
                      </c:pt>
                      <c:pt idx="7">
                        <c:v>2.1419000000000001E-8</c:v>
                      </c:pt>
                      <c:pt idx="8">
                        <c:v>1.5926E-8</c:v>
                      </c:pt>
                      <c:pt idx="9">
                        <c:v>1.1574E-8</c:v>
                      </c:pt>
                      <c:pt idx="10">
                        <c:v>8.3898000000000001E-9</c:v>
                      </c:pt>
                      <c:pt idx="11">
                        <c:v>6.0866000000000001E-9</c:v>
                      </c:pt>
                      <c:pt idx="12">
                        <c:v>4.4243000000000001E-9</c:v>
                      </c:pt>
                      <c:pt idx="13">
                        <c:v>1.2651999999999999E-9</c:v>
                      </c:pt>
                      <c:pt idx="14">
                        <c:v>3.7555000000000001E-10</c:v>
                      </c:pt>
                      <c:pt idx="15">
                        <c:v>1.1495E-10</c:v>
                      </c:pt>
                      <c:pt idx="16">
                        <c:v>8.5818999999999999E-11</c:v>
                      </c:pt>
                      <c:pt idx="17">
                        <c:v>6.4141000000000006E-11</c:v>
                      </c:pt>
                      <c:pt idx="18">
                        <c:v>4.7985000000000003E-11</c:v>
                      </c:pt>
                      <c:pt idx="19">
                        <c:v>3.5928000000000001E-11</c:v>
                      </c:pt>
                      <c:pt idx="20">
                        <c:v>1.135E-11</c:v>
                      </c:pt>
                      <c:pt idx="21">
                        <c:v>3.5938999999999999E-12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E28-4C98-AF3D-55EA5937A8A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ALL!$E$15</c15:sqref>
                        </c15:formulaRef>
                      </c:ext>
                    </c:extLst>
                    <c:strCache>
                      <c:ptCount val="1"/>
                      <c:pt idx="0">
                        <c:v>(l)Se[a]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ALL!$F$15:$AA$15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1.8050999999999999E-9</c:v>
                      </c:pt>
                      <c:pt idx="1">
                        <c:v>6.1321000000000004E-9</c:v>
                      </c:pt>
                      <c:pt idx="2">
                        <c:v>7.7454999999999998E-9</c:v>
                      </c:pt>
                      <c:pt idx="3">
                        <c:v>6.5640999999999997E-9</c:v>
                      </c:pt>
                      <c:pt idx="4">
                        <c:v>5.6573000000000003E-9</c:v>
                      </c:pt>
                      <c:pt idx="5">
                        <c:v>5.7921000000000003E-9</c:v>
                      </c:pt>
                      <c:pt idx="6">
                        <c:v>6.3408999999999999E-9</c:v>
                      </c:pt>
                      <c:pt idx="7">
                        <c:v>1.3219000000000001E-8</c:v>
                      </c:pt>
                      <c:pt idx="8">
                        <c:v>9.6430000000000007E-9</c:v>
                      </c:pt>
                      <c:pt idx="9">
                        <c:v>6.8697E-9</c:v>
                      </c:pt>
                      <c:pt idx="10">
                        <c:v>4.8790000000000002E-9</c:v>
                      </c:pt>
                      <c:pt idx="11">
                        <c:v>3.4675999999999999E-9</c:v>
                      </c:pt>
                      <c:pt idx="12">
                        <c:v>2.4694000000000002E-9</c:v>
                      </c:pt>
                      <c:pt idx="13">
                        <c:v>6.5206000000000002E-10</c:v>
                      </c:pt>
                      <c:pt idx="14">
                        <c:v>1.7954999999999999E-10</c:v>
                      </c:pt>
                      <c:pt idx="15">
                        <c:v>5.1136000000000002E-11</c:v>
                      </c:pt>
                      <c:pt idx="16">
                        <c:v>3.7508999999999999E-11</c:v>
                      </c:pt>
                      <c:pt idx="17">
                        <c:v>2.7548999999999999E-11</c:v>
                      </c:pt>
                      <c:pt idx="18">
                        <c:v>2.0257999999999999E-11</c:v>
                      </c:pt>
                      <c:pt idx="19">
                        <c:v>1.4910999999999999E-11</c:v>
                      </c:pt>
                      <c:pt idx="20">
                        <c:v>4.4090000000000003E-12</c:v>
                      </c:pt>
                      <c:pt idx="21">
                        <c:v>1.311E-12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E28-4C98-AF3D-55EA5937A8A5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ALL!$E$16</c15:sqref>
                        </c15:formulaRef>
                      </c:ext>
                    </c:extLst>
                    <c:strCache>
                      <c:ptCount val="1"/>
                      <c:pt idx="0">
                        <c:v>(l)Se[m]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ALL!$F$16:$AA$16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7.5507999999999999E-3</c:v>
                      </c:pt>
                      <c:pt idx="1">
                        <c:v>3.1889000000000001E-2</c:v>
                      </c:pt>
                      <c:pt idx="2">
                        <c:v>5.2658999999999997E-2</c:v>
                      </c:pt>
                      <c:pt idx="3">
                        <c:v>6.0241000000000003E-2</c:v>
                      </c:pt>
                      <c:pt idx="4">
                        <c:v>7.1516999999999997E-2</c:v>
                      </c:pt>
                      <c:pt idx="5">
                        <c:v>0.10212</c:v>
                      </c:pt>
                      <c:pt idx="6">
                        <c:v>0.15708</c:v>
                      </c:pt>
                      <c:pt idx="7">
                        <c:v>0.46184999999999998</c:v>
                      </c:pt>
                      <c:pt idx="8">
                        <c:v>0.47585</c:v>
                      </c:pt>
                      <c:pt idx="9">
                        <c:v>0.47874</c:v>
                      </c:pt>
                      <c:pt idx="10">
                        <c:v>0.47959000000000002</c:v>
                      </c:pt>
                      <c:pt idx="11">
                        <c:v>0.47986000000000001</c:v>
                      </c:pt>
                      <c:pt idx="12">
                        <c:v>0.47994999999999999</c:v>
                      </c:pt>
                      <c:pt idx="13">
                        <c:v>0.48</c:v>
                      </c:pt>
                      <c:pt idx="14">
                        <c:v>0.48</c:v>
                      </c:pt>
                      <c:pt idx="15">
                        <c:v>0.48</c:v>
                      </c:pt>
                      <c:pt idx="16">
                        <c:v>0.48</c:v>
                      </c:pt>
                      <c:pt idx="17">
                        <c:v>0.48</c:v>
                      </c:pt>
                      <c:pt idx="18">
                        <c:v>0.48</c:v>
                      </c:pt>
                      <c:pt idx="19">
                        <c:v>0.48</c:v>
                      </c:pt>
                      <c:pt idx="20">
                        <c:v>0.48</c:v>
                      </c:pt>
                      <c:pt idx="21">
                        <c:v>0.48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E28-4C98-AF3D-55EA5937A8A5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ALL!$E$17</c15:sqref>
                        </c15:formulaRef>
                      </c:ext>
                    </c:extLst>
                    <c:strCache>
                      <c:ptCount val="1"/>
                      <c:pt idx="0">
                        <c:v>(l)Se[r]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ALL!$F$17:$AA$17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3.0203999999999999E-11</c:v>
                      </c:pt>
                      <c:pt idx="1">
                        <c:v>1.6382999999999999E-10</c:v>
                      </c:pt>
                      <c:pt idx="2">
                        <c:v>3.0786000000000001E-10</c:v>
                      </c:pt>
                      <c:pt idx="3">
                        <c:v>3.6768000000000002E-10</c:v>
                      </c:pt>
                      <c:pt idx="4">
                        <c:v>4.2795999999999999E-10</c:v>
                      </c:pt>
                      <c:pt idx="5">
                        <c:v>5.7186000000000003E-10</c:v>
                      </c:pt>
                      <c:pt idx="6">
                        <c:v>7.9461000000000001E-10</c:v>
                      </c:pt>
                      <c:pt idx="7">
                        <c:v>2.0544999999999999E-9</c:v>
                      </c:pt>
                      <c:pt idx="8">
                        <c:v>1.8229E-9</c:v>
                      </c:pt>
                      <c:pt idx="9">
                        <c:v>1.5537999999999999E-9</c:v>
                      </c:pt>
                      <c:pt idx="10">
                        <c:v>1.3017E-9</c:v>
                      </c:pt>
                      <c:pt idx="11">
                        <c:v>1.0779E-9</c:v>
                      </c:pt>
                      <c:pt idx="12">
                        <c:v>8.8486999999999996E-10</c:v>
                      </c:pt>
                      <c:pt idx="13">
                        <c:v>3.7916999999999999E-10</c:v>
                      </c:pt>
                      <c:pt idx="14">
                        <c:v>1.5362999999999999E-10</c:v>
                      </c:pt>
                      <c:pt idx="15">
                        <c:v>6.0235999999999995E-11</c:v>
                      </c:pt>
                      <c:pt idx="16">
                        <c:v>4.7475999999999998E-11</c:v>
                      </c:pt>
                      <c:pt idx="17">
                        <c:v>3.7364999999999998E-11</c:v>
                      </c:pt>
                      <c:pt idx="18">
                        <c:v>2.9366999999999998E-11</c:v>
                      </c:pt>
                      <c:pt idx="19">
                        <c:v>2.3048E-11</c:v>
                      </c:pt>
                      <c:pt idx="20">
                        <c:v>8.6270000000000003E-12</c:v>
                      </c:pt>
                      <c:pt idx="21">
                        <c:v>3.1578000000000001E-12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E28-4C98-AF3D-55EA5937A8A5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ALL!$E$18</c15:sqref>
                        </c15:formulaRef>
                      </c:ext>
                    </c:extLst>
                    <c:strCache>
                      <c:ptCount val="1"/>
                      <c:pt idx="0">
                        <c:v>(l)Ge[c]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ALL!$F$18:$AA$18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7.8764000000000003E-7</c:v>
                      </c:pt>
                      <c:pt idx="1">
                        <c:v>7.4715999999999998E-6</c:v>
                      </c:pt>
                      <c:pt idx="2">
                        <c:v>9.4738E-5</c:v>
                      </c:pt>
                      <c:pt idx="3">
                        <c:v>9.3227000000000002E-4</c:v>
                      </c:pt>
                      <c:pt idx="4">
                        <c:v>5.9503999999999998E-3</c:v>
                      </c:pt>
                      <c:pt idx="5">
                        <c:v>2.1070999999999999E-2</c:v>
                      </c:pt>
                      <c:pt idx="6">
                        <c:v>4.1383000000000003E-2</c:v>
                      </c:pt>
                      <c:pt idx="7">
                        <c:v>5.2893000000000003E-2</c:v>
                      </c:pt>
                      <c:pt idx="8">
                        <c:v>5.7925999999999998E-2</c:v>
                      </c:pt>
                      <c:pt idx="9">
                        <c:v>5.9372000000000001E-2</c:v>
                      </c:pt>
                      <c:pt idx="10">
                        <c:v>5.9795000000000001E-2</c:v>
                      </c:pt>
                      <c:pt idx="11">
                        <c:v>5.9928000000000002E-2</c:v>
                      </c:pt>
                      <c:pt idx="12">
                        <c:v>5.9972999999999999E-2</c:v>
                      </c:pt>
                      <c:pt idx="13">
                        <c:v>5.9998999999999997E-2</c:v>
                      </c:pt>
                      <c:pt idx="14">
                        <c:v>0.06</c:v>
                      </c:pt>
                      <c:pt idx="15">
                        <c:v>0.06</c:v>
                      </c:pt>
                      <c:pt idx="16">
                        <c:v>0.06</c:v>
                      </c:pt>
                      <c:pt idx="17">
                        <c:v>0.06</c:v>
                      </c:pt>
                      <c:pt idx="18">
                        <c:v>0.06</c:v>
                      </c:pt>
                      <c:pt idx="19">
                        <c:v>0.06</c:v>
                      </c:pt>
                      <c:pt idx="20">
                        <c:v>0.06</c:v>
                      </c:pt>
                      <c:pt idx="21">
                        <c:v>0.06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E28-4C98-AF3D-55EA5937A8A5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ALL!$E$19</c15:sqref>
                        </c15:formulaRef>
                      </c:ext>
                    </c:extLst>
                    <c:strCache>
                      <c:ptCount val="1"/>
                      <c:pt idx="0">
                        <c:v>H (Ar)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ALL!$F$19:$AA$19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-18.88</c:v>
                      </c:pt>
                      <c:pt idx="1">
                        <c:v>-18.87</c:v>
                      </c:pt>
                      <c:pt idx="2">
                        <c:v>-18.899999999999999</c:v>
                      </c:pt>
                      <c:pt idx="3">
                        <c:v>-18.940000000000001</c:v>
                      </c:pt>
                      <c:pt idx="4">
                        <c:v>-18.989999999999998</c:v>
                      </c:pt>
                      <c:pt idx="5">
                        <c:v>-19.04</c:v>
                      </c:pt>
                      <c:pt idx="6">
                        <c:v>-19.07</c:v>
                      </c:pt>
                      <c:pt idx="7">
                        <c:v>-18.96</c:v>
                      </c:pt>
                      <c:pt idx="8">
                        <c:v>-19.03</c:v>
                      </c:pt>
                      <c:pt idx="9">
                        <c:v>-19.100000000000001</c:v>
                      </c:pt>
                      <c:pt idx="10">
                        <c:v>-19.170000000000002</c:v>
                      </c:pt>
                      <c:pt idx="11">
                        <c:v>-19.239999999999998</c:v>
                      </c:pt>
                      <c:pt idx="12">
                        <c:v>-19.309999999999999</c:v>
                      </c:pt>
                      <c:pt idx="13">
                        <c:v>-19.57</c:v>
                      </c:pt>
                      <c:pt idx="14">
                        <c:v>-19.82</c:v>
                      </c:pt>
                      <c:pt idx="15">
                        <c:v>-20.05</c:v>
                      </c:pt>
                      <c:pt idx="16">
                        <c:v>-20.11</c:v>
                      </c:pt>
                      <c:pt idx="17">
                        <c:v>-20.16</c:v>
                      </c:pt>
                      <c:pt idx="18">
                        <c:v>-20.21</c:v>
                      </c:pt>
                      <c:pt idx="19">
                        <c:v>-20.260000000000002</c:v>
                      </c:pt>
                      <c:pt idx="20">
                        <c:v>-20.46</c:v>
                      </c:pt>
                      <c:pt idx="21">
                        <c:v>-20.65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E28-4C98-AF3D-55EA5937A8A5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ALL!$E$20</c15:sqref>
                        </c15:formulaRef>
                      </c:ext>
                    </c:extLst>
                    <c:strCache>
                      <c:ptCount val="1"/>
                      <c:pt idx="0">
                        <c:v>H (Ga)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ALL!$F$20:$AA$20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-60.79</c:v>
                      </c:pt>
                      <c:pt idx="1">
                        <c:v>-53.82</c:v>
                      </c:pt>
                      <c:pt idx="2">
                        <c:v>-47.01</c:v>
                      </c:pt>
                      <c:pt idx="3">
                        <c:v>-40.9</c:v>
                      </c:pt>
                      <c:pt idx="4">
                        <c:v>-35.71</c:v>
                      </c:pt>
                      <c:pt idx="5">
                        <c:v>-31.39</c:v>
                      </c:pt>
                      <c:pt idx="6">
                        <c:v>-27.66</c:v>
                      </c:pt>
                      <c:pt idx="7">
                        <c:v>-26.79</c:v>
                      </c:pt>
                      <c:pt idx="8">
                        <c:v>-28.11</c:v>
                      </c:pt>
                      <c:pt idx="9">
                        <c:v>-29.41</c:v>
                      </c:pt>
                      <c:pt idx="10">
                        <c:v>-30.69</c:v>
                      </c:pt>
                      <c:pt idx="11">
                        <c:v>-31.94</c:v>
                      </c:pt>
                      <c:pt idx="12">
                        <c:v>-33.159999999999997</c:v>
                      </c:pt>
                      <c:pt idx="13">
                        <c:v>-37.67</c:v>
                      </c:pt>
                      <c:pt idx="14">
                        <c:v>-41.43</c:v>
                      </c:pt>
                      <c:pt idx="15">
                        <c:v>-44.33</c:v>
                      </c:pt>
                      <c:pt idx="16">
                        <c:v>-44.9</c:v>
                      </c:pt>
                      <c:pt idx="17">
                        <c:v>-45.42</c:v>
                      </c:pt>
                      <c:pt idx="18">
                        <c:v>-45.86</c:v>
                      </c:pt>
                      <c:pt idx="19">
                        <c:v>-46.25</c:v>
                      </c:pt>
                      <c:pt idx="20">
                        <c:v>-47.11</c:v>
                      </c:pt>
                      <c:pt idx="21">
                        <c:v>-46.85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E28-4C98-AF3D-55EA5937A8A5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ALL!$E$21</c15:sqref>
                        </c15:formulaRef>
                      </c:ext>
                    </c:extLst>
                    <c:strCache>
                      <c:ptCount val="1"/>
                      <c:pt idx="0">
                        <c:v>H (Ge)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ALL!$F$21:$AA$21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-16</c:v>
                      </c:pt>
                      <c:pt idx="1">
                        <c:v>-13.92</c:v>
                      </c:pt>
                      <c:pt idx="2">
                        <c:v>-11.54</c:v>
                      </c:pt>
                      <c:pt idx="3">
                        <c:v>-9.3460000000000001</c:v>
                      </c:pt>
                      <c:pt idx="4">
                        <c:v>-7.6120000000000001</c:v>
                      </c:pt>
                      <c:pt idx="5">
                        <c:v>-6.5529999999999999</c:v>
                      </c:pt>
                      <c:pt idx="6">
                        <c:v>-6.1760000000000002</c:v>
                      </c:pt>
                      <c:pt idx="7">
                        <c:v>-6.8330000000000002</c:v>
                      </c:pt>
                      <c:pt idx="8">
                        <c:v>-6.843</c:v>
                      </c:pt>
                      <c:pt idx="9">
                        <c:v>-6.9039999999999999</c:v>
                      </c:pt>
                      <c:pt idx="10">
                        <c:v>-6.9809999999999999</c:v>
                      </c:pt>
                      <c:pt idx="11">
                        <c:v>-7.0620000000000003</c:v>
                      </c:pt>
                      <c:pt idx="12">
                        <c:v>-7.1429999999999998</c:v>
                      </c:pt>
                      <c:pt idx="13">
                        <c:v>-7.4630000000000001</c:v>
                      </c:pt>
                      <c:pt idx="14">
                        <c:v>-7.7649999999999997</c:v>
                      </c:pt>
                      <c:pt idx="15">
                        <c:v>-8.048</c:v>
                      </c:pt>
                      <c:pt idx="16">
                        <c:v>-8.1159999999999997</c:v>
                      </c:pt>
                      <c:pt idx="17">
                        <c:v>-8.1820000000000004</c:v>
                      </c:pt>
                      <c:pt idx="18">
                        <c:v>-8.2479999999999993</c:v>
                      </c:pt>
                      <c:pt idx="19">
                        <c:v>-8.3130000000000006</c:v>
                      </c:pt>
                      <c:pt idx="20">
                        <c:v>-8.5609999999999999</c:v>
                      </c:pt>
                      <c:pt idx="21">
                        <c:v>-8.7949999999999999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E28-4C98-AF3D-55EA5937A8A5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ALL!$E$22</c15:sqref>
                        </c15:formulaRef>
                      </c:ext>
                    </c:extLst>
                    <c:strCache>
                      <c:ptCount val="1"/>
                      <c:pt idx="0">
                        <c:v>H (Se)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ALL!$F$22:$AA$22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-22.14</c:v>
                      </c:pt>
                      <c:pt idx="1">
                        <c:v>-21.3</c:v>
                      </c:pt>
                      <c:pt idx="2">
                        <c:v>-21.39</c:v>
                      </c:pt>
                      <c:pt idx="3">
                        <c:v>-21.8</c:v>
                      </c:pt>
                      <c:pt idx="4">
                        <c:v>-22.19</c:v>
                      </c:pt>
                      <c:pt idx="5">
                        <c:v>-22.48</c:v>
                      </c:pt>
                      <c:pt idx="6">
                        <c:v>-22.79</c:v>
                      </c:pt>
                      <c:pt idx="7">
                        <c:v>-23.04</c:v>
                      </c:pt>
                      <c:pt idx="8">
                        <c:v>-23.53</c:v>
                      </c:pt>
                      <c:pt idx="9">
                        <c:v>-24.03</c:v>
                      </c:pt>
                      <c:pt idx="10">
                        <c:v>-24.51</c:v>
                      </c:pt>
                      <c:pt idx="11">
                        <c:v>-24.99</c:v>
                      </c:pt>
                      <c:pt idx="12">
                        <c:v>-25.47</c:v>
                      </c:pt>
                      <c:pt idx="13">
                        <c:v>-27.28</c:v>
                      </c:pt>
                      <c:pt idx="14">
                        <c:v>-29</c:v>
                      </c:pt>
                      <c:pt idx="15">
                        <c:v>-30.63</c:v>
                      </c:pt>
                      <c:pt idx="16">
                        <c:v>-31.03</c:v>
                      </c:pt>
                      <c:pt idx="17">
                        <c:v>-31.42</c:v>
                      </c:pt>
                      <c:pt idx="18">
                        <c:v>-31.81</c:v>
                      </c:pt>
                      <c:pt idx="19">
                        <c:v>-32.200000000000003</c:v>
                      </c:pt>
                      <c:pt idx="20">
                        <c:v>-33.729999999999997</c:v>
                      </c:pt>
                      <c:pt idx="21">
                        <c:v>-35.22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E28-4C98-AF3D-55EA5937A8A5}"/>
                  </c:ext>
                </c:extLst>
              </c15:ser>
            </c15:filteredScatterSeries>
          </c:ext>
        </c:extLst>
      </c:scatterChart>
      <c:valAx>
        <c:axId val="391630392"/>
        <c:scaling>
          <c:orientation val="minMax"/>
          <c:max val="60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T, K</a:t>
                </a:r>
              </a:p>
            </c:rich>
          </c:tx>
          <c:layout>
            <c:manualLayout>
              <c:xMode val="edge"/>
              <c:yMode val="edge"/>
              <c:x val="0.49154071343380679"/>
              <c:y val="0.937794978491197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631960"/>
        <c:crosses val="autoZero"/>
        <c:crossBetween val="midCat"/>
      </c:valAx>
      <c:valAx>
        <c:axId val="391631960"/>
        <c:scaling>
          <c:orientation val="minMax"/>
          <c:max val="7.0000000000000007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Концент</a:t>
                </a:r>
                <a:r>
                  <a:rPr lang="ru-RU" sz="1800" baseline="0"/>
                  <a:t>рация, моль/(моль*атом)</a:t>
                </a:r>
              </a:p>
            </c:rich>
          </c:tx>
          <c:layout>
            <c:manualLayout>
              <c:xMode val="edge"/>
              <c:yMode val="edge"/>
              <c:x val="1.3359633935008062E-2"/>
              <c:y val="0.156282057463824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630392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08599624283267"/>
          <c:y val="3.4157679606002918E-2"/>
          <c:w val="0.81689447329230103"/>
          <c:h val="0.85597882499481004"/>
        </c:manualLayout>
      </c:layout>
      <c:scatterChart>
        <c:scatterStyle val="smoothMarker"/>
        <c:varyColors val="0"/>
        <c:ser>
          <c:idx val="5"/>
          <c:order val="5"/>
          <c:tx>
            <c:strRef>
              <c:f>ALL!$E$9</c:f>
              <c:strCache>
                <c:ptCount val="1"/>
                <c:pt idx="0">
                  <c:v>(l)GeSe2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ALL!$F$3:$AA$3</c:f>
              <c:numCache>
                <c:formatCode>General</c:formatCode>
                <c:ptCount val="22"/>
                <c:pt idx="0">
                  <c:v>298.2</c:v>
                </c:pt>
                <c:pt idx="1">
                  <c:v>331.5</c:v>
                </c:pt>
                <c:pt idx="2">
                  <c:v>364.9</c:v>
                </c:pt>
                <c:pt idx="3">
                  <c:v>398.3</c:v>
                </c:pt>
                <c:pt idx="4">
                  <c:v>431.7</c:v>
                </c:pt>
                <c:pt idx="5">
                  <c:v>465.1</c:v>
                </c:pt>
                <c:pt idx="6">
                  <c:v>498.5</c:v>
                </c:pt>
                <c:pt idx="7">
                  <c:v>531.79999999999995</c:v>
                </c:pt>
                <c:pt idx="8">
                  <c:v>565.20000000000005</c:v>
                </c:pt>
                <c:pt idx="9">
                  <c:v>598.6</c:v>
                </c:pt>
                <c:pt idx="10">
                  <c:v>632</c:v>
                </c:pt>
                <c:pt idx="11">
                  <c:v>665.4</c:v>
                </c:pt>
                <c:pt idx="12">
                  <c:v>698.8</c:v>
                </c:pt>
                <c:pt idx="13">
                  <c:v>832.3</c:v>
                </c:pt>
                <c:pt idx="14">
                  <c:v>965.8</c:v>
                </c:pt>
                <c:pt idx="15">
                  <c:v>1099</c:v>
                </c:pt>
                <c:pt idx="16">
                  <c:v>1133</c:v>
                </c:pt>
                <c:pt idx="17">
                  <c:v>1166</c:v>
                </c:pt>
                <c:pt idx="18">
                  <c:v>1200</c:v>
                </c:pt>
                <c:pt idx="19">
                  <c:v>1233</c:v>
                </c:pt>
                <c:pt idx="20">
                  <c:v>1366</c:v>
                </c:pt>
                <c:pt idx="21">
                  <c:v>1500</c:v>
                </c:pt>
              </c:numCache>
            </c:numRef>
          </c:xVal>
          <c:yVal>
            <c:numRef>
              <c:f>ALL!$F$9:$AA$9</c:f>
              <c:numCache>
                <c:formatCode>0.00</c:formatCode>
                <c:ptCount val="22"/>
                <c:pt idx="0">
                  <c:v>5.2450999999999998E-2</c:v>
                </c:pt>
                <c:pt idx="1">
                  <c:v>2.8126000000000002E-2</c:v>
                </c:pt>
                <c:pt idx="2">
                  <c:v>7.5303999999999996E-3</c:v>
                </c:pt>
                <c:pt idx="3">
                  <c:v>1.6239E-3</c:v>
                </c:pt>
                <c:pt idx="4">
                  <c:v>3.8434999999999999E-4</c:v>
                </c:pt>
                <c:pt idx="5">
                  <c:v>9.1833E-5</c:v>
                </c:pt>
                <c:pt idx="6">
                  <c:v>1.6246999999999999E-5</c:v>
                </c:pt>
                <c:pt idx="7">
                  <c:v>2.6618999999999999E-6</c:v>
                </c:pt>
                <c:pt idx="8">
                  <c:v>2.8435999999999999E-7</c:v>
                </c:pt>
                <c:pt idx="9">
                  <c:v>3.3676999999999998E-8</c:v>
                </c:pt>
                <c:pt idx="10">
                  <c:v>4.5736E-9</c:v>
                </c:pt>
                <c:pt idx="11">
                  <c:v>7.0760000000000002E-10</c:v>
                </c:pt>
                <c:pt idx="12">
                  <c:v>1.2301E-10</c:v>
                </c:pt>
                <c:pt idx="13">
                  <c:v>2.8091000000000001E-13</c:v>
                </c:pt>
                <c:pt idx="14">
                  <c:v>1.8204000000000002E-15</c:v>
                </c:pt>
                <c:pt idx="15">
                  <c:v>2.3338E-17</c:v>
                </c:pt>
                <c:pt idx="16">
                  <c:v>8.4999999999999995E-18</c:v>
                </c:pt>
                <c:pt idx="17">
                  <c:v>3.1781000000000001E-18</c:v>
                </c:pt>
                <c:pt idx="18">
                  <c:v>1.2172E-18</c:v>
                </c:pt>
                <c:pt idx="19">
                  <c:v>4.7653000000000002E-19</c:v>
                </c:pt>
                <c:pt idx="20">
                  <c:v>1.3479000000000001E-20</c:v>
                </c:pt>
                <c:pt idx="21">
                  <c:v>4.8049000000000002E-22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222-4782-8935-D3231D457017}"/>
            </c:ext>
          </c:extLst>
        </c:ser>
        <c:ser>
          <c:idx val="6"/>
          <c:order val="6"/>
          <c:tx>
            <c:strRef>
              <c:f>ALL!$E$10</c:f>
              <c:strCache>
                <c:ptCount val="1"/>
                <c:pt idx="0">
                  <c:v>(l)GeSe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ALL!$F$3:$AA$3</c:f>
              <c:numCache>
                <c:formatCode>General</c:formatCode>
                <c:ptCount val="22"/>
                <c:pt idx="0">
                  <c:v>298.2</c:v>
                </c:pt>
                <c:pt idx="1">
                  <c:v>331.5</c:v>
                </c:pt>
                <c:pt idx="2">
                  <c:v>364.9</c:v>
                </c:pt>
                <c:pt idx="3">
                  <c:v>398.3</c:v>
                </c:pt>
                <c:pt idx="4">
                  <c:v>431.7</c:v>
                </c:pt>
                <c:pt idx="5">
                  <c:v>465.1</c:v>
                </c:pt>
                <c:pt idx="6">
                  <c:v>498.5</c:v>
                </c:pt>
                <c:pt idx="7">
                  <c:v>531.79999999999995</c:v>
                </c:pt>
                <c:pt idx="8">
                  <c:v>565.20000000000005</c:v>
                </c:pt>
                <c:pt idx="9">
                  <c:v>598.6</c:v>
                </c:pt>
                <c:pt idx="10">
                  <c:v>632</c:v>
                </c:pt>
                <c:pt idx="11">
                  <c:v>665.4</c:v>
                </c:pt>
                <c:pt idx="12">
                  <c:v>698.8</c:v>
                </c:pt>
                <c:pt idx="13">
                  <c:v>832.3</c:v>
                </c:pt>
                <c:pt idx="14">
                  <c:v>965.8</c:v>
                </c:pt>
                <c:pt idx="15">
                  <c:v>1099</c:v>
                </c:pt>
                <c:pt idx="16">
                  <c:v>1133</c:v>
                </c:pt>
                <c:pt idx="17">
                  <c:v>1166</c:v>
                </c:pt>
                <c:pt idx="18">
                  <c:v>1200</c:v>
                </c:pt>
                <c:pt idx="19">
                  <c:v>1233</c:v>
                </c:pt>
                <c:pt idx="20">
                  <c:v>1366</c:v>
                </c:pt>
                <c:pt idx="21">
                  <c:v>1500</c:v>
                </c:pt>
              </c:numCache>
            </c:numRef>
          </c:xVal>
          <c:yVal>
            <c:numRef>
              <c:f>ALL!$F$10:$AA$10</c:f>
              <c:numCache>
                <c:formatCode>0.00</c:formatCode>
                <c:ptCount val="22"/>
                <c:pt idx="0">
                  <c:v>6.7547999999999997E-2</c:v>
                </c:pt>
                <c:pt idx="1">
                  <c:v>9.1858999999999996E-2</c:v>
                </c:pt>
                <c:pt idx="2">
                  <c:v>0.11228</c:v>
                </c:pt>
                <c:pt idx="3">
                  <c:v>0.11651</c:v>
                </c:pt>
                <c:pt idx="4">
                  <c:v>0.10771</c:v>
                </c:pt>
                <c:pt idx="5">
                  <c:v>7.7765000000000001E-2</c:v>
                </c:pt>
                <c:pt idx="6">
                  <c:v>3.7217E-2</c:v>
                </c:pt>
                <c:pt idx="7">
                  <c:v>1.4212000000000001E-2</c:v>
                </c:pt>
                <c:pt idx="8">
                  <c:v>4.1484E-3</c:v>
                </c:pt>
                <c:pt idx="9">
                  <c:v>1.2566999999999999E-3</c:v>
                </c:pt>
                <c:pt idx="10">
                  <c:v>4.1047000000000002E-4</c:v>
                </c:pt>
                <c:pt idx="11">
                  <c:v>1.4464999999999999E-4</c:v>
                </c:pt>
                <c:pt idx="12">
                  <c:v>5.4611999999999998E-5</c:v>
                </c:pt>
                <c:pt idx="13">
                  <c:v>1.9085999999999998E-6</c:v>
                </c:pt>
                <c:pt idx="14">
                  <c:v>1.2335E-7</c:v>
                </c:pt>
                <c:pt idx="15">
                  <c:v>1.1891E-8</c:v>
                </c:pt>
                <c:pt idx="16">
                  <c:v>6.9399E-9</c:v>
                </c:pt>
                <c:pt idx="17">
                  <c:v>4.1128000000000001E-9</c:v>
                </c:pt>
                <c:pt idx="18">
                  <c:v>2.4718000000000001E-9</c:v>
                </c:pt>
                <c:pt idx="19">
                  <c:v>1.5047E-9</c:v>
                </c:pt>
                <c:pt idx="20">
                  <c:v>2.3035999999999999E-10</c:v>
                </c:pt>
                <c:pt idx="21">
                  <c:v>4.0387000000000002E-11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222-4782-8935-D3231D457017}"/>
            </c:ext>
          </c:extLst>
        </c:ser>
        <c:ser>
          <c:idx val="7"/>
          <c:order val="7"/>
          <c:tx>
            <c:strRef>
              <c:f>ALL!$E$11</c:f>
              <c:strCache>
                <c:ptCount val="1"/>
                <c:pt idx="0">
                  <c:v>(l)Ga2Se3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ALL!$F$3:$AA$3</c:f>
              <c:numCache>
                <c:formatCode>General</c:formatCode>
                <c:ptCount val="22"/>
                <c:pt idx="0">
                  <c:v>298.2</c:v>
                </c:pt>
                <c:pt idx="1">
                  <c:v>331.5</c:v>
                </c:pt>
                <c:pt idx="2">
                  <c:v>364.9</c:v>
                </c:pt>
                <c:pt idx="3">
                  <c:v>398.3</c:v>
                </c:pt>
                <c:pt idx="4">
                  <c:v>431.7</c:v>
                </c:pt>
                <c:pt idx="5">
                  <c:v>465.1</c:v>
                </c:pt>
                <c:pt idx="6">
                  <c:v>498.5</c:v>
                </c:pt>
                <c:pt idx="7">
                  <c:v>531.79999999999995</c:v>
                </c:pt>
                <c:pt idx="8">
                  <c:v>565.20000000000005</c:v>
                </c:pt>
                <c:pt idx="9">
                  <c:v>598.6</c:v>
                </c:pt>
                <c:pt idx="10">
                  <c:v>632</c:v>
                </c:pt>
                <c:pt idx="11">
                  <c:v>665.4</c:v>
                </c:pt>
                <c:pt idx="12">
                  <c:v>698.8</c:v>
                </c:pt>
                <c:pt idx="13">
                  <c:v>832.3</c:v>
                </c:pt>
                <c:pt idx="14">
                  <c:v>965.8</c:v>
                </c:pt>
                <c:pt idx="15">
                  <c:v>1099</c:v>
                </c:pt>
                <c:pt idx="16">
                  <c:v>1133</c:v>
                </c:pt>
                <c:pt idx="17">
                  <c:v>1166</c:v>
                </c:pt>
                <c:pt idx="18">
                  <c:v>1200</c:v>
                </c:pt>
                <c:pt idx="19">
                  <c:v>1233</c:v>
                </c:pt>
                <c:pt idx="20">
                  <c:v>1366</c:v>
                </c:pt>
                <c:pt idx="21">
                  <c:v>1500</c:v>
                </c:pt>
              </c:numCache>
            </c:numRef>
          </c:xVal>
          <c:yVal>
            <c:numRef>
              <c:f>ALL!$F$11:$AA$11</c:f>
              <c:numCache>
                <c:formatCode>0.00</c:formatCode>
                <c:ptCount val="22"/>
                <c:pt idx="0">
                  <c:v>3.8941000000000003E-2</c:v>
                </c:pt>
                <c:pt idx="1">
                  <c:v>4.3164000000000001E-2</c:v>
                </c:pt>
                <c:pt idx="2">
                  <c:v>4.6331999999999998E-2</c:v>
                </c:pt>
                <c:pt idx="3">
                  <c:v>4.7402E-2</c:v>
                </c:pt>
                <c:pt idx="4">
                  <c:v>4.8917000000000002E-2</c:v>
                </c:pt>
                <c:pt idx="5">
                  <c:v>5.2613E-2</c:v>
                </c:pt>
                <c:pt idx="6">
                  <c:v>5.6087999999999999E-2</c:v>
                </c:pt>
                <c:pt idx="7">
                  <c:v>1.0441999999999999E-3</c:v>
                </c:pt>
                <c:pt idx="8">
                  <c:v>1.0938E-7</c:v>
                </c:pt>
                <c:pt idx="9">
                  <c:v>2.1668999999999999E-11</c:v>
                </c:pt>
                <c:pt idx="10">
                  <c:v>7.6620999999999996E-15</c:v>
                </c:pt>
                <c:pt idx="11">
                  <c:v>4.5167E-18</c:v>
                </c:pt>
                <c:pt idx="12">
                  <c:v>4.1988000000000002E-21</c:v>
                </c:pt>
                <c:pt idx="13">
                  <c:v>1.3557999999999999E-31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222-4782-8935-D3231D457017}"/>
            </c:ext>
          </c:extLst>
        </c:ser>
        <c:ser>
          <c:idx val="8"/>
          <c:order val="8"/>
          <c:tx>
            <c:strRef>
              <c:f>ALL!$E$12</c:f>
              <c:strCache>
                <c:ptCount val="1"/>
                <c:pt idx="0">
                  <c:v>(l)Ge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ALL!$F$3:$AA$3</c:f>
              <c:numCache>
                <c:formatCode>General</c:formatCode>
                <c:ptCount val="22"/>
                <c:pt idx="0">
                  <c:v>298.2</c:v>
                </c:pt>
                <c:pt idx="1">
                  <c:v>331.5</c:v>
                </c:pt>
                <c:pt idx="2">
                  <c:v>364.9</c:v>
                </c:pt>
                <c:pt idx="3">
                  <c:v>398.3</c:v>
                </c:pt>
                <c:pt idx="4">
                  <c:v>431.7</c:v>
                </c:pt>
                <c:pt idx="5">
                  <c:v>465.1</c:v>
                </c:pt>
                <c:pt idx="6">
                  <c:v>498.5</c:v>
                </c:pt>
                <c:pt idx="7">
                  <c:v>531.79999999999995</c:v>
                </c:pt>
                <c:pt idx="8">
                  <c:v>565.20000000000005</c:v>
                </c:pt>
                <c:pt idx="9">
                  <c:v>598.6</c:v>
                </c:pt>
                <c:pt idx="10">
                  <c:v>632</c:v>
                </c:pt>
                <c:pt idx="11">
                  <c:v>665.4</c:v>
                </c:pt>
                <c:pt idx="12">
                  <c:v>698.8</c:v>
                </c:pt>
                <c:pt idx="13">
                  <c:v>832.3</c:v>
                </c:pt>
                <c:pt idx="14">
                  <c:v>965.8</c:v>
                </c:pt>
                <c:pt idx="15">
                  <c:v>1099</c:v>
                </c:pt>
                <c:pt idx="16">
                  <c:v>1133</c:v>
                </c:pt>
                <c:pt idx="17">
                  <c:v>1166</c:v>
                </c:pt>
                <c:pt idx="18">
                  <c:v>1200</c:v>
                </c:pt>
                <c:pt idx="19">
                  <c:v>1233</c:v>
                </c:pt>
                <c:pt idx="20">
                  <c:v>1366</c:v>
                </c:pt>
                <c:pt idx="21">
                  <c:v>1500</c:v>
                </c:pt>
              </c:numCache>
            </c:numRef>
          </c:xVal>
          <c:yVal>
            <c:numRef>
              <c:f>ALL!$F$12:$AA$12</c:f>
              <c:numCache>
                <c:formatCode>0.00</c:formatCode>
                <c:ptCount val="22"/>
                <c:pt idx="0">
                  <c:v>7.8764000000000003E-7</c:v>
                </c:pt>
                <c:pt idx="1">
                  <c:v>7.4715999999999998E-6</c:v>
                </c:pt>
                <c:pt idx="2">
                  <c:v>9.4738E-5</c:v>
                </c:pt>
                <c:pt idx="3">
                  <c:v>9.3227000000000002E-4</c:v>
                </c:pt>
                <c:pt idx="4">
                  <c:v>5.9503999999999998E-3</c:v>
                </c:pt>
                <c:pt idx="5">
                  <c:v>2.1070999999999999E-2</c:v>
                </c:pt>
                <c:pt idx="6">
                  <c:v>4.1383000000000003E-2</c:v>
                </c:pt>
                <c:pt idx="7">
                  <c:v>5.2893000000000003E-2</c:v>
                </c:pt>
                <c:pt idx="8">
                  <c:v>5.7925999999999998E-2</c:v>
                </c:pt>
                <c:pt idx="9">
                  <c:v>5.9372000000000001E-2</c:v>
                </c:pt>
                <c:pt idx="10">
                  <c:v>5.9795000000000001E-2</c:v>
                </c:pt>
                <c:pt idx="11">
                  <c:v>5.9928000000000002E-2</c:v>
                </c:pt>
                <c:pt idx="12">
                  <c:v>5.9972999999999999E-2</c:v>
                </c:pt>
                <c:pt idx="13">
                  <c:v>5.9998999999999997E-2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222-4782-8935-D3231D457017}"/>
            </c:ext>
          </c:extLst>
        </c:ser>
        <c:ser>
          <c:idx val="9"/>
          <c:order val="9"/>
          <c:tx>
            <c:strRef>
              <c:f>ALL!$E$13</c:f>
              <c:strCache>
                <c:ptCount val="1"/>
                <c:pt idx="0">
                  <c:v>(l)Ga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ALL!$F$3:$AA$3</c:f>
              <c:numCache>
                <c:formatCode>General</c:formatCode>
                <c:ptCount val="22"/>
                <c:pt idx="0">
                  <c:v>298.2</c:v>
                </c:pt>
                <c:pt idx="1">
                  <c:v>331.5</c:v>
                </c:pt>
                <c:pt idx="2">
                  <c:v>364.9</c:v>
                </c:pt>
                <c:pt idx="3">
                  <c:v>398.3</c:v>
                </c:pt>
                <c:pt idx="4">
                  <c:v>431.7</c:v>
                </c:pt>
                <c:pt idx="5">
                  <c:v>465.1</c:v>
                </c:pt>
                <c:pt idx="6">
                  <c:v>498.5</c:v>
                </c:pt>
                <c:pt idx="7">
                  <c:v>531.79999999999995</c:v>
                </c:pt>
                <c:pt idx="8">
                  <c:v>565.20000000000005</c:v>
                </c:pt>
                <c:pt idx="9">
                  <c:v>598.6</c:v>
                </c:pt>
                <c:pt idx="10">
                  <c:v>632</c:v>
                </c:pt>
                <c:pt idx="11">
                  <c:v>665.4</c:v>
                </c:pt>
                <c:pt idx="12">
                  <c:v>698.8</c:v>
                </c:pt>
                <c:pt idx="13">
                  <c:v>832.3</c:v>
                </c:pt>
                <c:pt idx="14">
                  <c:v>965.8</c:v>
                </c:pt>
                <c:pt idx="15">
                  <c:v>1099</c:v>
                </c:pt>
                <c:pt idx="16">
                  <c:v>1133</c:v>
                </c:pt>
                <c:pt idx="17">
                  <c:v>1166</c:v>
                </c:pt>
                <c:pt idx="18">
                  <c:v>1200</c:v>
                </c:pt>
                <c:pt idx="19">
                  <c:v>1233</c:v>
                </c:pt>
                <c:pt idx="20">
                  <c:v>1366</c:v>
                </c:pt>
                <c:pt idx="21">
                  <c:v>1500</c:v>
                </c:pt>
              </c:numCache>
            </c:numRef>
          </c:xVal>
          <c:yVal>
            <c:numRef>
              <c:f>ALL!$F$13:$AA$13</c:f>
              <c:numCache>
                <c:formatCode>0.00</c:formatCode>
                <c:ptCount val="22"/>
                <c:pt idx="0">
                  <c:v>6.9119E-21</c:v>
                </c:pt>
                <c:pt idx="1">
                  <c:v>3.1046E-17</c:v>
                </c:pt>
                <c:pt idx="2">
                  <c:v>1.1613000000000001E-13</c:v>
                </c:pt>
                <c:pt idx="3">
                  <c:v>2.0468999999999999E-10</c:v>
                </c:pt>
                <c:pt idx="4">
                  <c:v>1.4782000000000001E-7</c:v>
                </c:pt>
                <c:pt idx="5">
                  <c:v>4.8347000000000003E-5</c:v>
                </c:pt>
                <c:pt idx="6">
                  <c:v>9.5520999999999991E-3</c:v>
                </c:pt>
                <c:pt idx="7">
                  <c:v>0.19738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222-4782-8935-D3231D457017}"/>
            </c:ext>
          </c:extLst>
        </c:ser>
        <c:ser>
          <c:idx val="12"/>
          <c:order val="12"/>
          <c:tx>
            <c:strRef>
              <c:f>ALL!$E$16</c:f>
              <c:strCache>
                <c:ptCount val="1"/>
                <c:pt idx="0">
                  <c:v>(l)Se[m]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ALL!$F$3:$AA$3</c:f>
              <c:numCache>
                <c:formatCode>General</c:formatCode>
                <c:ptCount val="22"/>
                <c:pt idx="0">
                  <c:v>298.2</c:v>
                </c:pt>
                <c:pt idx="1">
                  <c:v>331.5</c:v>
                </c:pt>
                <c:pt idx="2">
                  <c:v>364.9</c:v>
                </c:pt>
                <c:pt idx="3">
                  <c:v>398.3</c:v>
                </c:pt>
                <c:pt idx="4">
                  <c:v>431.7</c:v>
                </c:pt>
                <c:pt idx="5">
                  <c:v>465.1</c:v>
                </c:pt>
                <c:pt idx="6">
                  <c:v>498.5</c:v>
                </c:pt>
                <c:pt idx="7">
                  <c:v>531.79999999999995</c:v>
                </c:pt>
                <c:pt idx="8">
                  <c:v>565.20000000000005</c:v>
                </c:pt>
                <c:pt idx="9">
                  <c:v>598.6</c:v>
                </c:pt>
                <c:pt idx="10">
                  <c:v>632</c:v>
                </c:pt>
                <c:pt idx="11">
                  <c:v>665.4</c:v>
                </c:pt>
                <c:pt idx="12">
                  <c:v>698.8</c:v>
                </c:pt>
                <c:pt idx="13">
                  <c:v>832.3</c:v>
                </c:pt>
                <c:pt idx="14">
                  <c:v>965.8</c:v>
                </c:pt>
                <c:pt idx="15">
                  <c:v>1099</c:v>
                </c:pt>
                <c:pt idx="16">
                  <c:v>1133</c:v>
                </c:pt>
                <c:pt idx="17">
                  <c:v>1166</c:v>
                </c:pt>
                <c:pt idx="18">
                  <c:v>1200</c:v>
                </c:pt>
                <c:pt idx="19">
                  <c:v>1233</c:v>
                </c:pt>
                <c:pt idx="20">
                  <c:v>1366</c:v>
                </c:pt>
                <c:pt idx="21">
                  <c:v>1500</c:v>
                </c:pt>
              </c:numCache>
            </c:numRef>
          </c:xVal>
          <c:yVal>
            <c:numRef>
              <c:f>ALL!$F$16:$AA$16</c:f>
              <c:numCache>
                <c:formatCode>0.00</c:formatCode>
                <c:ptCount val="22"/>
                <c:pt idx="0">
                  <c:v>7.5507999999999999E-3</c:v>
                </c:pt>
                <c:pt idx="1">
                  <c:v>3.1889000000000001E-2</c:v>
                </c:pt>
                <c:pt idx="2">
                  <c:v>5.2658999999999997E-2</c:v>
                </c:pt>
                <c:pt idx="3">
                  <c:v>6.0241000000000003E-2</c:v>
                </c:pt>
                <c:pt idx="4">
                  <c:v>7.1516999999999997E-2</c:v>
                </c:pt>
                <c:pt idx="5">
                  <c:v>0.10212</c:v>
                </c:pt>
                <c:pt idx="6">
                  <c:v>0.15708</c:v>
                </c:pt>
                <c:pt idx="7">
                  <c:v>0.46184999999999998</c:v>
                </c:pt>
                <c:pt idx="8">
                  <c:v>0.47585</c:v>
                </c:pt>
                <c:pt idx="9">
                  <c:v>0.47874</c:v>
                </c:pt>
                <c:pt idx="10">
                  <c:v>0.47959000000000002</c:v>
                </c:pt>
                <c:pt idx="11">
                  <c:v>0.47986000000000001</c:v>
                </c:pt>
                <c:pt idx="12">
                  <c:v>0.47994999999999999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0.48</c:v>
                </c:pt>
                <c:pt idx="18">
                  <c:v>0.48</c:v>
                </c:pt>
                <c:pt idx="19">
                  <c:v>0.48</c:v>
                </c:pt>
                <c:pt idx="20">
                  <c:v>0.48</c:v>
                </c:pt>
                <c:pt idx="21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222-4782-8935-D3231D457017}"/>
            </c:ext>
          </c:extLst>
        </c:ser>
        <c:ser>
          <c:idx val="14"/>
          <c:order val="14"/>
          <c:tx>
            <c:strRef>
              <c:f>ALL!$E$18</c:f>
              <c:strCache>
                <c:ptCount val="1"/>
                <c:pt idx="0">
                  <c:v>(l)Ge[c]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ALL!$F$3:$AA$3</c:f>
              <c:numCache>
                <c:formatCode>General</c:formatCode>
                <c:ptCount val="22"/>
                <c:pt idx="0">
                  <c:v>298.2</c:v>
                </c:pt>
                <c:pt idx="1">
                  <c:v>331.5</c:v>
                </c:pt>
                <c:pt idx="2">
                  <c:v>364.9</c:v>
                </c:pt>
                <c:pt idx="3">
                  <c:v>398.3</c:v>
                </c:pt>
                <c:pt idx="4">
                  <c:v>431.7</c:v>
                </c:pt>
                <c:pt idx="5">
                  <c:v>465.1</c:v>
                </c:pt>
                <c:pt idx="6">
                  <c:v>498.5</c:v>
                </c:pt>
                <c:pt idx="7">
                  <c:v>531.79999999999995</c:v>
                </c:pt>
                <c:pt idx="8">
                  <c:v>565.20000000000005</c:v>
                </c:pt>
                <c:pt idx="9">
                  <c:v>598.6</c:v>
                </c:pt>
                <c:pt idx="10">
                  <c:v>632</c:v>
                </c:pt>
                <c:pt idx="11">
                  <c:v>665.4</c:v>
                </c:pt>
                <c:pt idx="12">
                  <c:v>698.8</c:v>
                </c:pt>
                <c:pt idx="13">
                  <c:v>832.3</c:v>
                </c:pt>
                <c:pt idx="14">
                  <c:v>965.8</c:v>
                </c:pt>
                <c:pt idx="15">
                  <c:v>1099</c:v>
                </c:pt>
                <c:pt idx="16">
                  <c:v>1133</c:v>
                </c:pt>
                <c:pt idx="17">
                  <c:v>1166</c:v>
                </c:pt>
                <c:pt idx="18">
                  <c:v>1200</c:v>
                </c:pt>
                <c:pt idx="19">
                  <c:v>1233</c:v>
                </c:pt>
                <c:pt idx="20">
                  <c:v>1366</c:v>
                </c:pt>
                <c:pt idx="21">
                  <c:v>1500</c:v>
                </c:pt>
              </c:numCache>
            </c:numRef>
          </c:xVal>
          <c:yVal>
            <c:numRef>
              <c:f>ALL!$F$18:$AA$18</c:f>
              <c:numCache>
                <c:formatCode>0.00</c:formatCode>
                <c:ptCount val="22"/>
                <c:pt idx="0">
                  <c:v>7.8764000000000003E-7</c:v>
                </c:pt>
                <c:pt idx="1">
                  <c:v>7.4715999999999998E-6</c:v>
                </c:pt>
                <c:pt idx="2">
                  <c:v>9.4738E-5</c:v>
                </c:pt>
                <c:pt idx="3">
                  <c:v>9.3227000000000002E-4</c:v>
                </c:pt>
                <c:pt idx="4">
                  <c:v>5.9503999999999998E-3</c:v>
                </c:pt>
                <c:pt idx="5">
                  <c:v>2.1070999999999999E-2</c:v>
                </c:pt>
                <c:pt idx="6">
                  <c:v>4.1383000000000003E-2</c:v>
                </c:pt>
                <c:pt idx="7">
                  <c:v>5.2893000000000003E-2</c:v>
                </c:pt>
                <c:pt idx="8">
                  <c:v>5.7925999999999998E-2</c:v>
                </c:pt>
                <c:pt idx="9">
                  <c:v>5.9372000000000001E-2</c:v>
                </c:pt>
                <c:pt idx="10">
                  <c:v>5.9795000000000001E-2</c:v>
                </c:pt>
                <c:pt idx="11">
                  <c:v>5.9928000000000002E-2</c:v>
                </c:pt>
                <c:pt idx="12">
                  <c:v>5.9972999999999999E-2</c:v>
                </c:pt>
                <c:pt idx="13">
                  <c:v>5.9998999999999997E-2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BAC-4CB7-97BC-1D8D71FFD184}"/>
            </c:ext>
          </c:extLst>
        </c:ser>
        <c:ser>
          <c:idx val="19"/>
          <c:order val="19"/>
          <c:tx>
            <c:v>1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73E-4C8D-8433-0EC37F558984}"/>
              </c:ext>
            </c:extLst>
          </c:dPt>
          <c:xVal>
            <c:numRef>
              <c:f>ALL!$E$34:$E$35</c:f>
              <c:numCache>
                <c:formatCode>General</c:formatCode>
                <c:ptCount val="2"/>
                <c:pt idx="0">
                  <c:v>460</c:v>
                </c:pt>
                <c:pt idx="1">
                  <c:v>460</c:v>
                </c:pt>
              </c:numCache>
            </c:numRef>
          </c:xVal>
          <c:yVal>
            <c:numRef>
              <c:f>ALL!$F$34:$F$35</c:f>
              <c:numCache>
                <c:formatCode>General</c:formatCode>
                <c:ptCount val="2"/>
                <c:pt idx="0">
                  <c:v>-60.79</c:v>
                </c:pt>
                <c:pt idx="1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BAC-4CB7-97BC-1D8D71FFD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630784"/>
        <c:axId val="3916205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ALL!$E$4</c15:sqref>
                        </c15:formulaRef>
                      </c:ext>
                    </c:extLst>
                    <c:strCache>
                      <c:ptCount val="1"/>
                      <c:pt idx="0">
                        <c:v>*GeSe</c:v>
                      </c:pt>
                    </c:strCache>
                  </c:strRef>
                </c:tx>
                <c:spPr>
                  <a:ln w="1905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ALL!$F$4:$AA$4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3.4126E-9</c:v>
                      </c:pt>
                      <c:pt idx="1">
                        <c:v>6.8971000000000001E-9</c:v>
                      </c:pt>
                      <c:pt idx="2">
                        <c:v>1.2251999999999999E-8</c:v>
                      </c:pt>
                      <c:pt idx="3">
                        <c:v>9.8437000000000007E-9</c:v>
                      </c:pt>
                      <c:pt idx="4">
                        <c:v>7.0928999999999998E-9</c:v>
                      </c:pt>
                      <c:pt idx="5">
                        <c:v>1.4511000000000001E-11</c:v>
                      </c:pt>
                      <c:pt idx="6">
                        <c:v>7.7667000000000001E-23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222-4782-8935-D3231D45701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ALL!$E$5</c15:sqref>
                        </c15:formulaRef>
                      </c:ext>
                    </c:extLst>
                    <c:strCache>
                      <c:ptCount val="1"/>
                      <c:pt idx="0">
                        <c:v>*Se[m]</c:v>
                      </c:pt>
                    </c:strCache>
                  </c:strRef>
                </c:tx>
                <c:spPr>
                  <a:ln w="19050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ALL!$F$5:$AA$5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7.6016999999999998E-31</c:v>
                      </c:pt>
                      <c:pt idx="1">
                        <c:v>2.9062E-21</c:v>
                      </c:pt>
                      <c:pt idx="2">
                        <c:v>1.2167E-17</c:v>
                      </c:pt>
                      <c:pt idx="3">
                        <c:v>3.46E-16</c:v>
                      </c:pt>
                      <c:pt idx="4">
                        <c:v>7.1997000000000001E-13</c:v>
                      </c:pt>
                      <c:pt idx="5">
                        <c:v>1.5125000000000001E-9</c:v>
                      </c:pt>
                      <c:pt idx="6">
                        <c:v>7.1831999999999998E-9</c:v>
                      </c:pt>
                      <c:pt idx="7">
                        <c:v>2.7564000000000001E-8</c:v>
                      </c:pt>
                      <c:pt idx="8">
                        <c:v>2.1766000000000001E-8</c:v>
                      </c:pt>
                      <c:pt idx="9">
                        <c:v>2.3666000000000002E-8</c:v>
                      </c:pt>
                      <c:pt idx="10">
                        <c:v>2.4103000000000001E-8</c:v>
                      </c:pt>
                      <c:pt idx="11">
                        <c:v>2.3997E-8</c:v>
                      </c:pt>
                      <c:pt idx="12">
                        <c:v>2.3738999999999998E-8</c:v>
                      </c:pt>
                      <c:pt idx="13">
                        <c:v>2.1979000000000001E-8</c:v>
                      </c:pt>
                      <c:pt idx="14">
                        <c:v>2.1196E-8</c:v>
                      </c:pt>
                      <c:pt idx="15">
                        <c:v>2.1174999999999999E-8</c:v>
                      </c:pt>
                      <c:pt idx="16">
                        <c:v>2.1165999999999999E-8</c:v>
                      </c:pt>
                      <c:pt idx="17">
                        <c:v>2.1155E-8</c:v>
                      </c:pt>
                      <c:pt idx="18">
                        <c:v>2.1212999999999999E-8</c:v>
                      </c:pt>
                      <c:pt idx="19">
                        <c:v>2.1276999999999999E-8</c:v>
                      </c:pt>
                      <c:pt idx="20">
                        <c:v>2.1562000000000001E-8</c:v>
                      </c:pt>
                      <c:pt idx="21">
                        <c:v>2.1891000000000001E-8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222-4782-8935-D3231D45701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ALL!$E$6</c15:sqref>
                        </c15:formulaRef>
                      </c:ext>
                    </c:extLst>
                    <c:strCache>
                      <c:ptCount val="1"/>
                      <c:pt idx="0">
                        <c:v>Ga2Se3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ALL!$F$6:$AA$6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6.1059000000000002E-2</c:v>
                      </c:pt>
                      <c:pt idx="1">
                        <c:v>5.6835999999999998E-2</c:v>
                      </c:pt>
                      <c:pt idx="2">
                        <c:v>5.3668E-2</c:v>
                      </c:pt>
                      <c:pt idx="3">
                        <c:v>5.2597999999999999E-2</c:v>
                      </c:pt>
                      <c:pt idx="4">
                        <c:v>5.1083000000000003E-2</c:v>
                      </c:pt>
                      <c:pt idx="5">
                        <c:v>4.7363000000000002E-2</c:v>
                      </c:pt>
                      <c:pt idx="6">
                        <c:v>3.9135999999999997E-2</c:v>
                      </c:pt>
                      <c:pt idx="7">
                        <c:v>2.6801E-4</c:v>
                      </c:pt>
                      <c:pt idx="8">
                        <c:v>2.7487E-8</c:v>
                      </c:pt>
                      <c:pt idx="9">
                        <c:v>5.4257999999999998E-12</c:v>
                      </c:pt>
                      <c:pt idx="10">
                        <c:v>1.9164999999999999E-15</c:v>
                      </c:pt>
                      <c:pt idx="11">
                        <c:v>1.1293999999999999E-18</c:v>
                      </c:pt>
                      <c:pt idx="12">
                        <c:v>1.0498000000000001E-21</c:v>
                      </c:pt>
                      <c:pt idx="13">
                        <c:v>3.3894E-32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222-4782-8935-D3231D45701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ALL!$E$7</c15:sqref>
                        </c15:formulaRef>
                      </c:ext>
                    </c:extLst>
                    <c:strCache>
                      <c:ptCount val="1"/>
                      <c:pt idx="0">
                        <c:v>Ge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ALL!$F$7:$AA$7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4.7876999999999999E-34</c:v>
                      </c:pt>
                      <c:pt idx="7">
                        <c:v>6.4196999999999995E-32</c:v>
                      </c:pt>
                      <c:pt idx="8">
                        <c:v>1.0090000000000001E-29</c:v>
                      </c:pt>
                      <c:pt idx="9">
                        <c:v>8.6744000000000001E-28</c:v>
                      </c:pt>
                      <c:pt idx="10">
                        <c:v>4.6054000000000001E-26</c:v>
                      </c:pt>
                      <c:pt idx="11">
                        <c:v>1.6372E-24</c:v>
                      </c:pt>
                      <c:pt idx="12">
                        <c:v>4.1365000000000001E-23</c:v>
                      </c:pt>
                      <c:pt idx="13">
                        <c:v>1.2665E-18</c:v>
                      </c:pt>
                      <c:pt idx="14">
                        <c:v>2.2310000000000002E-15</c:v>
                      </c:pt>
                      <c:pt idx="15">
                        <c:v>6.3804999999999999E-13</c:v>
                      </c:pt>
                      <c:pt idx="16">
                        <c:v>2.1290999999999999E-12</c:v>
                      </c:pt>
                      <c:pt idx="17">
                        <c:v>6.6288000000000002E-12</c:v>
                      </c:pt>
                      <c:pt idx="18">
                        <c:v>1.9369000000000001E-11</c:v>
                      </c:pt>
                      <c:pt idx="19">
                        <c:v>5.3384000000000003E-11</c:v>
                      </c:pt>
                      <c:pt idx="20">
                        <c:v>1.8718000000000001E-9</c:v>
                      </c:pt>
                      <c:pt idx="21">
                        <c:v>3.4675999999999999E-8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22-4782-8935-D3231D45701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ALL!$E$8</c15:sqref>
                        </c15:formulaRef>
                      </c:ext>
                    </c:extLst>
                    <c:strCache>
                      <c:ptCount val="1"/>
                      <c:pt idx="0">
                        <c:v>Ar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ALL!$F$8:$AA$8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0.2</c:v>
                      </c:pt>
                      <c:pt idx="1">
                        <c:v>0.2</c:v>
                      </c:pt>
                      <c:pt idx="2">
                        <c:v>0.2</c:v>
                      </c:pt>
                      <c:pt idx="3">
                        <c:v>0.2</c:v>
                      </c:pt>
                      <c:pt idx="4">
                        <c:v>0.2</c:v>
                      </c:pt>
                      <c:pt idx="5">
                        <c:v>0.2</c:v>
                      </c:pt>
                      <c:pt idx="6">
                        <c:v>0.2</c:v>
                      </c:pt>
                      <c:pt idx="7">
                        <c:v>0.2</c:v>
                      </c:pt>
                      <c:pt idx="8">
                        <c:v>0.2</c:v>
                      </c:pt>
                      <c:pt idx="9">
                        <c:v>0.2</c:v>
                      </c:pt>
                      <c:pt idx="10">
                        <c:v>0.2</c:v>
                      </c:pt>
                      <c:pt idx="11">
                        <c:v>0.2</c:v>
                      </c:pt>
                      <c:pt idx="12">
                        <c:v>0.2</c:v>
                      </c:pt>
                      <c:pt idx="13">
                        <c:v>0.2</c:v>
                      </c:pt>
                      <c:pt idx="14">
                        <c:v>0.2</c:v>
                      </c:pt>
                      <c:pt idx="15">
                        <c:v>0.2</c:v>
                      </c:pt>
                      <c:pt idx="16">
                        <c:v>0.2</c:v>
                      </c:pt>
                      <c:pt idx="17">
                        <c:v>0.2</c:v>
                      </c:pt>
                      <c:pt idx="18">
                        <c:v>0.2</c:v>
                      </c:pt>
                      <c:pt idx="19">
                        <c:v>0.2</c:v>
                      </c:pt>
                      <c:pt idx="20">
                        <c:v>0.2</c:v>
                      </c:pt>
                      <c:pt idx="21">
                        <c:v>0.2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222-4782-8935-D3231D457017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ALL!$E$14</c15:sqref>
                        </c15:formulaRef>
                      </c:ext>
                    </c:extLst>
                    <c:strCache>
                      <c:ptCount val="1"/>
                      <c:pt idx="0">
                        <c:v>(l)Se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ALL!$F$14:$AA$14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6.5137E-9</c:v>
                      </c:pt>
                      <c:pt idx="1">
                        <c:v>1.8022999999999999E-8</c:v>
                      </c:pt>
                      <c:pt idx="2">
                        <c:v>1.9216000000000001E-8</c:v>
                      </c:pt>
                      <c:pt idx="3">
                        <c:v>1.4127999999999999E-8</c:v>
                      </c:pt>
                      <c:pt idx="4">
                        <c:v>1.0792E-8</c:v>
                      </c:pt>
                      <c:pt idx="5">
                        <c:v>9.9617999999999992E-9</c:v>
                      </c:pt>
                      <c:pt idx="6">
                        <c:v>1.0096E-8</c:v>
                      </c:pt>
                      <c:pt idx="7">
                        <c:v>2.1419000000000001E-8</c:v>
                      </c:pt>
                      <c:pt idx="8">
                        <c:v>1.5926E-8</c:v>
                      </c:pt>
                      <c:pt idx="9">
                        <c:v>1.1574E-8</c:v>
                      </c:pt>
                      <c:pt idx="10">
                        <c:v>8.3898000000000001E-9</c:v>
                      </c:pt>
                      <c:pt idx="11">
                        <c:v>6.0866000000000001E-9</c:v>
                      </c:pt>
                      <c:pt idx="12">
                        <c:v>4.4243000000000001E-9</c:v>
                      </c:pt>
                      <c:pt idx="13">
                        <c:v>1.2651999999999999E-9</c:v>
                      </c:pt>
                      <c:pt idx="14">
                        <c:v>3.7555000000000001E-10</c:v>
                      </c:pt>
                      <c:pt idx="15">
                        <c:v>1.1495E-10</c:v>
                      </c:pt>
                      <c:pt idx="16">
                        <c:v>8.5818999999999999E-11</c:v>
                      </c:pt>
                      <c:pt idx="17">
                        <c:v>6.4141000000000006E-11</c:v>
                      </c:pt>
                      <c:pt idx="18">
                        <c:v>4.7985000000000003E-11</c:v>
                      </c:pt>
                      <c:pt idx="19">
                        <c:v>3.5928000000000001E-11</c:v>
                      </c:pt>
                      <c:pt idx="20">
                        <c:v>1.135E-11</c:v>
                      </c:pt>
                      <c:pt idx="21">
                        <c:v>3.5938999999999999E-12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22-4782-8935-D3231D457017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ALL!$E$15</c15:sqref>
                        </c15:formulaRef>
                      </c:ext>
                    </c:extLst>
                    <c:strCache>
                      <c:ptCount val="1"/>
                      <c:pt idx="0">
                        <c:v>(l)Se[a]</c:v>
                      </c:pt>
                    </c:strCache>
                  </c:strRef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ALL!$F$15:$AA$15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1.8050999999999999E-9</c:v>
                      </c:pt>
                      <c:pt idx="1">
                        <c:v>6.1321000000000004E-9</c:v>
                      </c:pt>
                      <c:pt idx="2">
                        <c:v>7.7454999999999998E-9</c:v>
                      </c:pt>
                      <c:pt idx="3">
                        <c:v>6.5640999999999997E-9</c:v>
                      </c:pt>
                      <c:pt idx="4">
                        <c:v>5.6573000000000003E-9</c:v>
                      </c:pt>
                      <c:pt idx="5">
                        <c:v>5.7921000000000003E-9</c:v>
                      </c:pt>
                      <c:pt idx="6">
                        <c:v>6.3408999999999999E-9</c:v>
                      </c:pt>
                      <c:pt idx="7">
                        <c:v>1.3219000000000001E-8</c:v>
                      </c:pt>
                      <c:pt idx="8">
                        <c:v>9.6430000000000007E-9</c:v>
                      </c:pt>
                      <c:pt idx="9">
                        <c:v>6.8697E-9</c:v>
                      </c:pt>
                      <c:pt idx="10">
                        <c:v>4.8790000000000002E-9</c:v>
                      </c:pt>
                      <c:pt idx="11">
                        <c:v>3.4675999999999999E-9</c:v>
                      </c:pt>
                      <c:pt idx="12">
                        <c:v>2.4694000000000002E-9</c:v>
                      </c:pt>
                      <c:pt idx="13">
                        <c:v>6.5206000000000002E-10</c:v>
                      </c:pt>
                      <c:pt idx="14">
                        <c:v>1.7954999999999999E-10</c:v>
                      </c:pt>
                      <c:pt idx="15">
                        <c:v>5.1136000000000002E-11</c:v>
                      </c:pt>
                      <c:pt idx="16">
                        <c:v>3.7508999999999999E-11</c:v>
                      </c:pt>
                      <c:pt idx="17">
                        <c:v>2.7548999999999999E-11</c:v>
                      </c:pt>
                      <c:pt idx="18">
                        <c:v>2.0257999999999999E-11</c:v>
                      </c:pt>
                      <c:pt idx="19">
                        <c:v>1.4910999999999999E-11</c:v>
                      </c:pt>
                      <c:pt idx="20">
                        <c:v>4.4090000000000003E-12</c:v>
                      </c:pt>
                      <c:pt idx="21">
                        <c:v>1.311E-12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22-4782-8935-D3231D457017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ALL!$E$17</c15:sqref>
                        </c15:formulaRef>
                      </c:ext>
                    </c:extLst>
                    <c:strCache>
                      <c:ptCount val="1"/>
                      <c:pt idx="0">
                        <c:v>(l)Se[r]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ALL!$F$17:$AA$17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3.0203999999999999E-11</c:v>
                      </c:pt>
                      <c:pt idx="1">
                        <c:v>1.6382999999999999E-10</c:v>
                      </c:pt>
                      <c:pt idx="2">
                        <c:v>3.0786000000000001E-10</c:v>
                      </c:pt>
                      <c:pt idx="3">
                        <c:v>3.6768000000000002E-10</c:v>
                      </c:pt>
                      <c:pt idx="4">
                        <c:v>4.2795999999999999E-10</c:v>
                      </c:pt>
                      <c:pt idx="5">
                        <c:v>5.7186000000000003E-10</c:v>
                      </c:pt>
                      <c:pt idx="6">
                        <c:v>7.9461000000000001E-10</c:v>
                      </c:pt>
                      <c:pt idx="7">
                        <c:v>2.0544999999999999E-9</c:v>
                      </c:pt>
                      <c:pt idx="8">
                        <c:v>1.8229E-9</c:v>
                      </c:pt>
                      <c:pt idx="9">
                        <c:v>1.5537999999999999E-9</c:v>
                      </c:pt>
                      <c:pt idx="10">
                        <c:v>1.3017E-9</c:v>
                      </c:pt>
                      <c:pt idx="11">
                        <c:v>1.0779E-9</c:v>
                      </c:pt>
                      <c:pt idx="12">
                        <c:v>8.8486999999999996E-10</c:v>
                      </c:pt>
                      <c:pt idx="13">
                        <c:v>3.7916999999999999E-10</c:v>
                      </c:pt>
                      <c:pt idx="14">
                        <c:v>1.5362999999999999E-10</c:v>
                      </c:pt>
                      <c:pt idx="15">
                        <c:v>6.0235999999999995E-11</c:v>
                      </c:pt>
                      <c:pt idx="16">
                        <c:v>4.7475999999999998E-11</c:v>
                      </c:pt>
                      <c:pt idx="17">
                        <c:v>3.7364999999999998E-11</c:v>
                      </c:pt>
                      <c:pt idx="18">
                        <c:v>2.9366999999999998E-11</c:v>
                      </c:pt>
                      <c:pt idx="19">
                        <c:v>2.3048E-11</c:v>
                      </c:pt>
                      <c:pt idx="20">
                        <c:v>8.6270000000000003E-12</c:v>
                      </c:pt>
                      <c:pt idx="21">
                        <c:v>3.1578000000000001E-12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BAC-4CB7-97BC-1D8D71FFD184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ALL!$E$19</c15:sqref>
                        </c15:formulaRef>
                      </c:ext>
                    </c:extLst>
                    <c:strCache>
                      <c:ptCount val="1"/>
                      <c:pt idx="0">
                        <c:v>H (Ar)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ALL!$F$19:$AA$19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-18.88</c:v>
                      </c:pt>
                      <c:pt idx="1">
                        <c:v>-18.87</c:v>
                      </c:pt>
                      <c:pt idx="2">
                        <c:v>-18.899999999999999</c:v>
                      </c:pt>
                      <c:pt idx="3">
                        <c:v>-18.940000000000001</c:v>
                      </c:pt>
                      <c:pt idx="4">
                        <c:v>-18.989999999999998</c:v>
                      </c:pt>
                      <c:pt idx="5">
                        <c:v>-19.04</c:v>
                      </c:pt>
                      <c:pt idx="6">
                        <c:v>-19.07</c:v>
                      </c:pt>
                      <c:pt idx="7">
                        <c:v>-18.96</c:v>
                      </c:pt>
                      <c:pt idx="8">
                        <c:v>-19.03</c:v>
                      </c:pt>
                      <c:pt idx="9">
                        <c:v>-19.100000000000001</c:v>
                      </c:pt>
                      <c:pt idx="10">
                        <c:v>-19.170000000000002</c:v>
                      </c:pt>
                      <c:pt idx="11">
                        <c:v>-19.239999999999998</c:v>
                      </c:pt>
                      <c:pt idx="12">
                        <c:v>-19.309999999999999</c:v>
                      </c:pt>
                      <c:pt idx="13">
                        <c:v>-19.57</c:v>
                      </c:pt>
                      <c:pt idx="14">
                        <c:v>-19.82</c:v>
                      </c:pt>
                      <c:pt idx="15">
                        <c:v>-20.05</c:v>
                      </c:pt>
                      <c:pt idx="16">
                        <c:v>-20.11</c:v>
                      </c:pt>
                      <c:pt idx="17">
                        <c:v>-20.16</c:v>
                      </c:pt>
                      <c:pt idx="18">
                        <c:v>-20.21</c:v>
                      </c:pt>
                      <c:pt idx="19">
                        <c:v>-20.260000000000002</c:v>
                      </c:pt>
                      <c:pt idx="20">
                        <c:v>-20.46</c:v>
                      </c:pt>
                      <c:pt idx="21">
                        <c:v>-20.65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BAC-4CB7-97BC-1D8D71FFD184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ALL!$E$20</c15:sqref>
                        </c15:formulaRef>
                      </c:ext>
                    </c:extLst>
                    <c:strCache>
                      <c:ptCount val="1"/>
                      <c:pt idx="0">
                        <c:v>H (Ga)</c:v>
                      </c:pt>
                    </c:strCache>
                  </c:strRef>
                </c:tx>
                <c:spPr>
                  <a:ln w="19050" cap="rnd">
                    <a:solidFill>
                      <a:schemeClr val="bg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ALL!$F$20:$AA$20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-60.79</c:v>
                      </c:pt>
                      <c:pt idx="1">
                        <c:v>-53.82</c:v>
                      </c:pt>
                      <c:pt idx="2">
                        <c:v>-47.01</c:v>
                      </c:pt>
                      <c:pt idx="3">
                        <c:v>-40.9</c:v>
                      </c:pt>
                      <c:pt idx="4">
                        <c:v>-35.71</c:v>
                      </c:pt>
                      <c:pt idx="5">
                        <c:v>-31.39</c:v>
                      </c:pt>
                      <c:pt idx="6">
                        <c:v>-27.66</c:v>
                      </c:pt>
                      <c:pt idx="7">
                        <c:v>-26.79</c:v>
                      </c:pt>
                      <c:pt idx="8">
                        <c:v>-28.11</c:v>
                      </c:pt>
                      <c:pt idx="9">
                        <c:v>-29.41</c:v>
                      </c:pt>
                      <c:pt idx="10">
                        <c:v>-30.69</c:v>
                      </c:pt>
                      <c:pt idx="11">
                        <c:v>-31.94</c:v>
                      </c:pt>
                      <c:pt idx="12">
                        <c:v>-33.159999999999997</c:v>
                      </c:pt>
                      <c:pt idx="13">
                        <c:v>-37.67</c:v>
                      </c:pt>
                      <c:pt idx="14">
                        <c:v>-41.43</c:v>
                      </c:pt>
                      <c:pt idx="15">
                        <c:v>-44.33</c:v>
                      </c:pt>
                      <c:pt idx="16">
                        <c:v>-44.9</c:v>
                      </c:pt>
                      <c:pt idx="17">
                        <c:v>-45.42</c:v>
                      </c:pt>
                      <c:pt idx="18">
                        <c:v>-45.86</c:v>
                      </c:pt>
                      <c:pt idx="19">
                        <c:v>-46.25</c:v>
                      </c:pt>
                      <c:pt idx="20">
                        <c:v>-47.11</c:v>
                      </c:pt>
                      <c:pt idx="21">
                        <c:v>-46.85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BAC-4CB7-97BC-1D8D71FFD184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ALL!$E$21</c15:sqref>
                        </c15:formulaRef>
                      </c:ext>
                    </c:extLst>
                    <c:strCache>
                      <c:ptCount val="1"/>
                      <c:pt idx="0">
                        <c:v>H (Ge)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ALL!$F$21:$AA$21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-16</c:v>
                      </c:pt>
                      <c:pt idx="1">
                        <c:v>-13.92</c:v>
                      </c:pt>
                      <c:pt idx="2">
                        <c:v>-11.54</c:v>
                      </c:pt>
                      <c:pt idx="3">
                        <c:v>-9.3460000000000001</c:v>
                      </c:pt>
                      <c:pt idx="4">
                        <c:v>-7.6120000000000001</c:v>
                      </c:pt>
                      <c:pt idx="5">
                        <c:v>-6.5529999999999999</c:v>
                      </c:pt>
                      <c:pt idx="6">
                        <c:v>-6.1760000000000002</c:v>
                      </c:pt>
                      <c:pt idx="7">
                        <c:v>-6.8330000000000002</c:v>
                      </c:pt>
                      <c:pt idx="8">
                        <c:v>-6.843</c:v>
                      </c:pt>
                      <c:pt idx="9">
                        <c:v>-6.9039999999999999</c:v>
                      </c:pt>
                      <c:pt idx="10">
                        <c:v>-6.9809999999999999</c:v>
                      </c:pt>
                      <c:pt idx="11">
                        <c:v>-7.0620000000000003</c:v>
                      </c:pt>
                      <c:pt idx="12">
                        <c:v>-7.1429999999999998</c:v>
                      </c:pt>
                      <c:pt idx="13">
                        <c:v>-7.4630000000000001</c:v>
                      </c:pt>
                      <c:pt idx="14">
                        <c:v>-7.7649999999999997</c:v>
                      </c:pt>
                      <c:pt idx="15">
                        <c:v>-8.048</c:v>
                      </c:pt>
                      <c:pt idx="16">
                        <c:v>-8.1159999999999997</c:v>
                      </c:pt>
                      <c:pt idx="17">
                        <c:v>-8.1820000000000004</c:v>
                      </c:pt>
                      <c:pt idx="18">
                        <c:v>-8.2479999999999993</c:v>
                      </c:pt>
                      <c:pt idx="19">
                        <c:v>-8.3130000000000006</c:v>
                      </c:pt>
                      <c:pt idx="20">
                        <c:v>-8.5609999999999999</c:v>
                      </c:pt>
                      <c:pt idx="21">
                        <c:v>-8.7949999999999999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BAC-4CB7-97BC-1D8D71FFD184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ALL!$E$22</c15:sqref>
                        </c15:formulaRef>
                      </c:ext>
                    </c:extLst>
                    <c:strCache>
                      <c:ptCount val="1"/>
                      <c:pt idx="0">
                        <c:v>H (Se)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ALL!$F$22:$AA$22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-22.14</c:v>
                      </c:pt>
                      <c:pt idx="1">
                        <c:v>-21.3</c:v>
                      </c:pt>
                      <c:pt idx="2">
                        <c:v>-21.39</c:v>
                      </c:pt>
                      <c:pt idx="3">
                        <c:v>-21.8</c:v>
                      </c:pt>
                      <c:pt idx="4">
                        <c:v>-22.19</c:v>
                      </c:pt>
                      <c:pt idx="5">
                        <c:v>-22.48</c:v>
                      </c:pt>
                      <c:pt idx="6">
                        <c:v>-22.79</c:v>
                      </c:pt>
                      <c:pt idx="7">
                        <c:v>-23.04</c:v>
                      </c:pt>
                      <c:pt idx="8">
                        <c:v>-23.53</c:v>
                      </c:pt>
                      <c:pt idx="9">
                        <c:v>-24.03</c:v>
                      </c:pt>
                      <c:pt idx="10">
                        <c:v>-24.51</c:v>
                      </c:pt>
                      <c:pt idx="11">
                        <c:v>-24.99</c:v>
                      </c:pt>
                      <c:pt idx="12">
                        <c:v>-25.47</c:v>
                      </c:pt>
                      <c:pt idx="13">
                        <c:v>-27.28</c:v>
                      </c:pt>
                      <c:pt idx="14">
                        <c:v>-29</c:v>
                      </c:pt>
                      <c:pt idx="15">
                        <c:v>-30.63</c:v>
                      </c:pt>
                      <c:pt idx="16">
                        <c:v>-31.03</c:v>
                      </c:pt>
                      <c:pt idx="17">
                        <c:v>-31.42</c:v>
                      </c:pt>
                      <c:pt idx="18">
                        <c:v>-31.81</c:v>
                      </c:pt>
                      <c:pt idx="19">
                        <c:v>-32.200000000000003</c:v>
                      </c:pt>
                      <c:pt idx="20">
                        <c:v>-33.729999999999997</c:v>
                      </c:pt>
                      <c:pt idx="21">
                        <c:v>-35.22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BAC-4CB7-97BC-1D8D71FFD184}"/>
                  </c:ext>
                </c:extLst>
              </c15:ser>
            </c15:filteredScatterSeries>
          </c:ext>
        </c:extLst>
      </c:scatterChart>
      <c:valAx>
        <c:axId val="391630784"/>
        <c:scaling>
          <c:orientation val="minMax"/>
          <c:max val="15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T, K</a:t>
                </a:r>
                <a:endParaRPr lang="ru-RU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620592"/>
        <c:crosses val="autoZero"/>
        <c:crossBetween val="midCat"/>
      </c:valAx>
      <c:valAx>
        <c:axId val="391620592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Концентрация, моль/(моль*атом)</a:t>
                </a:r>
              </a:p>
            </c:rich>
          </c:tx>
          <c:layout>
            <c:manualLayout>
              <c:xMode val="edge"/>
              <c:yMode val="edge"/>
              <c:x val="6.4921680368266281E-3"/>
              <c:y val="0.21130983627046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630784"/>
        <c:crosses val="autoZero"/>
        <c:crossBetween val="midCat"/>
      </c:valAx>
      <c:spPr>
        <a:noFill/>
        <a:ln w="25400"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17120796687222"/>
          <c:y val="3.4157679606002918E-2"/>
          <c:w val="0.82577964395932668"/>
          <c:h val="0.85597882499481004"/>
        </c:manualLayout>
      </c:layout>
      <c:scatterChart>
        <c:scatterStyle val="smoothMarker"/>
        <c:varyColors val="0"/>
        <c:ser>
          <c:idx val="6"/>
          <c:order val="6"/>
          <c:tx>
            <c:strRef>
              <c:f>ALL!$E$10</c:f>
              <c:strCache>
                <c:ptCount val="1"/>
                <c:pt idx="0">
                  <c:v>(l)GeSe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ALL!$F$3:$AA$3</c:f>
              <c:numCache>
                <c:formatCode>General</c:formatCode>
                <c:ptCount val="22"/>
                <c:pt idx="0">
                  <c:v>298.2</c:v>
                </c:pt>
                <c:pt idx="1">
                  <c:v>331.5</c:v>
                </c:pt>
                <c:pt idx="2">
                  <c:v>364.9</c:v>
                </c:pt>
                <c:pt idx="3">
                  <c:v>398.3</c:v>
                </c:pt>
                <c:pt idx="4">
                  <c:v>431.7</c:v>
                </c:pt>
                <c:pt idx="5">
                  <c:v>465.1</c:v>
                </c:pt>
                <c:pt idx="6">
                  <c:v>498.5</c:v>
                </c:pt>
                <c:pt idx="7">
                  <c:v>531.79999999999995</c:v>
                </c:pt>
                <c:pt idx="8">
                  <c:v>565.20000000000005</c:v>
                </c:pt>
                <c:pt idx="9">
                  <c:v>598.6</c:v>
                </c:pt>
                <c:pt idx="10">
                  <c:v>632</c:v>
                </c:pt>
                <c:pt idx="11">
                  <c:v>665.4</c:v>
                </c:pt>
                <c:pt idx="12">
                  <c:v>698.8</c:v>
                </c:pt>
                <c:pt idx="13">
                  <c:v>832.3</c:v>
                </c:pt>
                <c:pt idx="14">
                  <c:v>965.8</c:v>
                </c:pt>
                <c:pt idx="15">
                  <c:v>1099</c:v>
                </c:pt>
                <c:pt idx="16">
                  <c:v>1133</c:v>
                </c:pt>
                <c:pt idx="17">
                  <c:v>1166</c:v>
                </c:pt>
                <c:pt idx="18">
                  <c:v>1200</c:v>
                </c:pt>
                <c:pt idx="19">
                  <c:v>1233</c:v>
                </c:pt>
                <c:pt idx="20">
                  <c:v>1366</c:v>
                </c:pt>
                <c:pt idx="21">
                  <c:v>1500</c:v>
                </c:pt>
              </c:numCache>
            </c:numRef>
          </c:xVal>
          <c:yVal>
            <c:numRef>
              <c:f>ALL!$F$10:$AA$10</c:f>
              <c:numCache>
                <c:formatCode>0.00</c:formatCode>
                <c:ptCount val="22"/>
                <c:pt idx="0">
                  <c:v>6.7547999999999997E-2</c:v>
                </c:pt>
                <c:pt idx="1">
                  <c:v>9.1858999999999996E-2</c:v>
                </c:pt>
                <c:pt idx="2">
                  <c:v>0.11228</c:v>
                </c:pt>
                <c:pt idx="3">
                  <c:v>0.11651</c:v>
                </c:pt>
                <c:pt idx="4">
                  <c:v>0.10771</c:v>
                </c:pt>
                <c:pt idx="5">
                  <c:v>7.7765000000000001E-2</c:v>
                </c:pt>
                <c:pt idx="6">
                  <c:v>3.7217E-2</c:v>
                </c:pt>
                <c:pt idx="7">
                  <c:v>1.4212000000000001E-2</c:v>
                </c:pt>
                <c:pt idx="8">
                  <c:v>4.1484E-3</c:v>
                </c:pt>
                <c:pt idx="9">
                  <c:v>1.2566999999999999E-3</c:v>
                </c:pt>
                <c:pt idx="10">
                  <c:v>4.1047000000000002E-4</c:v>
                </c:pt>
                <c:pt idx="11">
                  <c:v>1.4464999999999999E-4</c:v>
                </c:pt>
                <c:pt idx="12">
                  <c:v>5.4611999999999998E-5</c:v>
                </c:pt>
                <c:pt idx="13">
                  <c:v>1.9085999999999998E-6</c:v>
                </c:pt>
                <c:pt idx="14">
                  <c:v>1.2335E-7</c:v>
                </c:pt>
                <c:pt idx="15">
                  <c:v>1.1891E-8</c:v>
                </c:pt>
                <c:pt idx="16">
                  <c:v>6.9399E-9</c:v>
                </c:pt>
                <c:pt idx="17">
                  <c:v>4.1128000000000001E-9</c:v>
                </c:pt>
                <c:pt idx="18">
                  <c:v>2.4718000000000001E-9</c:v>
                </c:pt>
                <c:pt idx="19">
                  <c:v>1.5047E-9</c:v>
                </c:pt>
                <c:pt idx="20">
                  <c:v>2.3035999999999999E-10</c:v>
                </c:pt>
                <c:pt idx="21">
                  <c:v>4.0387000000000002E-11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A2-4921-BB82-E259C6E04A07}"/>
            </c:ext>
          </c:extLst>
        </c:ser>
        <c:ser>
          <c:idx val="7"/>
          <c:order val="7"/>
          <c:tx>
            <c:strRef>
              <c:f>ALL!$E$11</c:f>
              <c:strCache>
                <c:ptCount val="1"/>
                <c:pt idx="0">
                  <c:v>(l)Ga2Se3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ALL!$F$3:$AA$3</c:f>
              <c:numCache>
                <c:formatCode>General</c:formatCode>
                <c:ptCount val="22"/>
                <c:pt idx="0">
                  <c:v>298.2</c:v>
                </c:pt>
                <c:pt idx="1">
                  <c:v>331.5</c:v>
                </c:pt>
                <c:pt idx="2">
                  <c:v>364.9</c:v>
                </c:pt>
                <c:pt idx="3">
                  <c:v>398.3</c:v>
                </c:pt>
                <c:pt idx="4">
                  <c:v>431.7</c:v>
                </c:pt>
                <c:pt idx="5">
                  <c:v>465.1</c:v>
                </c:pt>
                <c:pt idx="6">
                  <c:v>498.5</c:v>
                </c:pt>
                <c:pt idx="7">
                  <c:v>531.79999999999995</c:v>
                </c:pt>
                <c:pt idx="8">
                  <c:v>565.20000000000005</c:v>
                </c:pt>
                <c:pt idx="9">
                  <c:v>598.6</c:v>
                </c:pt>
                <c:pt idx="10">
                  <c:v>632</c:v>
                </c:pt>
                <c:pt idx="11">
                  <c:v>665.4</c:v>
                </c:pt>
                <c:pt idx="12">
                  <c:v>698.8</c:v>
                </c:pt>
                <c:pt idx="13">
                  <c:v>832.3</c:v>
                </c:pt>
                <c:pt idx="14">
                  <c:v>965.8</c:v>
                </c:pt>
                <c:pt idx="15">
                  <c:v>1099</c:v>
                </c:pt>
                <c:pt idx="16">
                  <c:v>1133</c:v>
                </c:pt>
                <c:pt idx="17">
                  <c:v>1166</c:v>
                </c:pt>
                <c:pt idx="18">
                  <c:v>1200</c:v>
                </c:pt>
                <c:pt idx="19">
                  <c:v>1233</c:v>
                </c:pt>
                <c:pt idx="20">
                  <c:v>1366</c:v>
                </c:pt>
                <c:pt idx="21">
                  <c:v>1500</c:v>
                </c:pt>
              </c:numCache>
              <c:extLst xmlns:c15="http://schemas.microsoft.com/office/drawing/2012/chart"/>
            </c:numRef>
          </c:xVal>
          <c:yVal>
            <c:numRef>
              <c:f>ALL!$F$11:$AA$11</c:f>
              <c:numCache>
                <c:formatCode>0.00</c:formatCode>
                <c:ptCount val="22"/>
                <c:pt idx="0">
                  <c:v>3.8941000000000003E-2</c:v>
                </c:pt>
                <c:pt idx="1">
                  <c:v>4.3164000000000001E-2</c:v>
                </c:pt>
                <c:pt idx="2">
                  <c:v>4.6331999999999998E-2</c:v>
                </c:pt>
                <c:pt idx="3">
                  <c:v>4.7402E-2</c:v>
                </c:pt>
                <c:pt idx="4">
                  <c:v>4.8917000000000002E-2</c:v>
                </c:pt>
                <c:pt idx="5">
                  <c:v>5.2613E-2</c:v>
                </c:pt>
                <c:pt idx="6">
                  <c:v>5.6087999999999999E-2</c:v>
                </c:pt>
                <c:pt idx="7">
                  <c:v>1.0441999999999999E-3</c:v>
                </c:pt>
                <c:pt idx="8">
                  <c:v>1.0938E-7</c:v>
                </c:pt>
                <c:pt idx="9">
                  <c:v>2.1668999999999999E-11</c:v>
                </c:pt>
                <c:pt idx="10">
                  <c:v>7.6620999999999996E-15</c:v>
                </c:pt>
                <c:pt idx="11">
                  <c:v>4.5167E-18</c:v>
                </c:pt>
                <c:pt idx="12">
                  <c:v>4.1988000000000002E-21</c:v>
                </c:pt>
                <c:pt idx="13">
                  <c:v>1.3557999999999999E-31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01A2-4921-BB82-E259C6E04A07}"/>
            </c:ext>
          </c:extLst>
        </c:ser>
        <c:ser>
          <c:idx val="8"/>
          <c:order val="8"/>
          <c:tx>
            <c:strRef>
              <c:f>ALL!$E$12</c:f>
              <c:strCache>
                <c:ptCount val="1"/>
                <c:pt idx="0">
                  <c:v>(l)Ge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ALL!$F$3:$AA$3</c:f>
              <c:numCache>
                <c:formatCode>General</c:formatCode>
                <c:ptCount val="22"/>
                <c:pt idx="0">
                  <c:v>298.2</c:v>
                </c:pt>
                <c:pt idx="1">
                  <c:v>331.5</c:v>
                </c:pt>
                <c:pt idx="2">
                  <c:v>364.9</c:v>
                </c:pt>
                <c:pt idx="3">
                  <c:v>398.3</c:v>
                </c:pt>
                <c:pt idx="4">
                  <c:v>431.7</c:v>
                </c:pt>
                <c:pt idx="5">
                  <c:v>465.1</c:v>
                </c:pt>
                <c:pt idx="6">
                  <c:v>498.5</c:v>
                </c:pt>
                <c:pt idx="7">
                  <c:v>531.79999999999995</c:v>
                </c:pt>
                <c:pt idx="8">
                  <c:v>565.20000000000005</c:v>
                </c:pt>
                <c:pt idx="9">
                  <c:v>598.6</c:v>
                </c:pt>
                <c:pt idx="10">
                  <c:v>632</c:v>
                </c:pt>
                <c:pt idx="11">
                  <c:v>665.4</c:v>
                </c:pt>
                <c:pt idx="12">
                  <c:v>698.8</c:v>
                </c:pt>
                <c:pt idx="13">
                  <c:v>832.3</c:v>
                </c:pt>
                <c:pt idx="14">
                  <c:v>965.8</c:v>
                </c:pt>
                <c:pt idx="15">
                  <c:v>1099</c:v>
                </c:pt>
                <c:pt idx="16">
                  <c:v>1133</c:v>
                </c:pt>
                <c:pt idx="17">
                  <c:v>1166</c:v>
                </c:pt>
                <c:pt idx="18">
                  <c:v>1200</c:v>
                </c:pt>
                <c:pt idx="19">
                  <c:v>1233</c:v>
                </c:pt>
                <c:pt idx="20">
                  <c:v>1366</c:v>
                </c:pt>
                <c:pt idx="21">
                  <c:v>1500</c:v>
                </c:pt>
              </c:numCache>
            </c:numRef>
          </c:xVal>
          <c:yVal>
            <c:numRef>
              <c:f>ALL!$F$12:$AA$12</c:f>
              <c:numCache>
                <c:formatCode>0.00</c:formatCode>
                <c:ptCount val="22"/>
                <c:pt idx="0">
                  <c:v>7.8764000000000003E-7</c:v>
                </c:pt>
                <c:pt idx="1">
                  <c:v>7.4715999999999998E-6</c:v>
                </c:pt>
                <c:pt idx="2">
                  <c:v>9.4738E-5</c:v>
                </c:pt>
                <c:pt idx="3">
                  <c:v>9.3227000000000002E-4</c:v>
                </c:pt>
                <c:pt idx="4">
                  <c:v>5.9503999999999998E-3</c:v>
                </c:pt>
                <c:pt idx="5">
                  <c:v>2.1070999999999999E-2</c:v>
                </c:pt>
                <c:pt idx="6">
                  <c:v>4.1383000000000003E-2</c:v>
                </c:pt>
                <c:pt idx="7">
                  <c:v>5.2893000000000003E-2</c:v>
                </c:pt>
                <c:pt idx="8">
                  <c:v>5.7925999999999998E-2</c:v>
                </c:pt>
                <c:pt idx="9">
                  <c:v>5.9372000000000001E-2</c:v>
                </c:pt>
                <c:pt idx="10">
                  <c:v>5.9795000000000001E-2</c:v>
                </c:pt>
                <c:pt idx="11">
                  <c:v>5.9928000000000002E-2</c:v>
                </c:pt>
                <c:pt idx="12">
                  <c:v>5.9972999999999999E-2</c:v>
                </c:pt>
                <c:pt idx="13">
                  <c:v>5.9998999999999997E-2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01A2-4921-BB82-E259C6E04A07}"/>
            </c:ext>
          </c:extLst>
        </c:ser>
        <c:ser>
          <c:idx val="9"/>
          <c:order val="9"/>
          <c:tx>
            <c:strRef>
              <c:f>ALL!$E$13</c:f>
              <c:strCache>
                <c:ptCount val="1"/>
                <c:pt idx="0">
                  <c:v>(l)Ga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ALL!$F$3:$AA$3</c:f>
              <c:numCache>
                <c:formatCode>General</c:formatCode>
                <c:ptCount val="22"/>
                <c:pt idx="0">
                  <c:v>298.2</c:v>
                </c:pt>
                <c:pt idx="1">
                  <c:v>331.5</c:v>
                </c:pt>
                <c:pt idx="2">
                  <c:v>364.9</c:v>
                </c:pt>
                <c:pt idx="3">
                  <c:v>398.3</c:v>
                </c:pt>
                <c:pt idx="4">
                  <c:v>431.7</c:v>
                </c:pt>
                <c:pt idx="5">
                  <c:v>465.1</c:v>
                </c:pt>
                <c:pt idx="6">
                  <c:v>498.5</c:v>
                </c:pt>
                <c:pt idx="7">
                  <c:v>531.79999999999995</c:v>
                </c:pt>
                <c:pt idx="8">
                  <c:v>565.20000000000005</c:v>
                </c:pt>
                <c:pt idx="9">
                  <c:v>598.6</c:v>
                </c:pt>
                <c:pt idx="10">
                  <c:v>632</c:v>
                </c:pt>
                <c:pt idx="11">
                  <c:v>665.4</c:v>
                </c:pt>
                <c:pt idx="12">
                  <c:v>698.8</c:v>
                </c:pt>
                <c:pt idx="13">
                  <c:v>832.3</c:v>
                </c:pt>
                <c:pt idx="14">
                  <c:v>965.8</c:v>
                </c:pt>
                <c:pt idx="15">
                  <c:v>1099</c:v>
                </c:pt>
                <c:pt idx="16">
                  <c:v>1133</c:v>
                </c:pt>
                <c:pt idx="17">
                  <c:v>1166</c:v>
                </c:pt>
                <c:pt idx="18">
                  <c:v>1200</c:v>
                </c:pt>
                <c:pt idx="19">
                  <c:v>1233</c:v>
                </c:pt>
                <c:pt idx="20">
                  <c:v>1366</c:v>
                </c:pt>
                <c:pt idx="21">
                  <c:v>1500</c:v>
                </c:pt>
              </c:numCache>
            </c:numRef>
          </c:xVal>
          <c:yVal>
            <c:numRef>
              <c:f>ALL!$F$13:$AA$13</c:f>
              <c:numCache>
                <c:formatCode>0.00</c:formatCode>
                <c:ptCount val="22"/>
                <c:pt idx="0">
                  <c:v>6.9119E-21</c:v>
                </c:pt>
                <c:pt idx="1">
                  <c:v>3.1046E-17</c:v>
                </c:pt>
                <c:pt idx="2">
                  <c:v>1.1613000000000001E-13</c:v>
                </c:pt>
                <c:pt idx="3">
                  <c:v>2.0468999999999999E-10</c:v>
                </c:pt>
                <c:pt idx="4">
                  <c:v>1.4782000000000001E-7</c:v>
                </c:pt>
                <c:pt idx="5">
                  <c:v>4.8347000000000003E-5</c:v>
                </c:pt>
                <c:pt idx="6">
                  <c:v>9.5520999999999991E-3</c:v>
                </c:pt>
                <c:pt idx="7">
                  <c:v>0.19738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01A2-4921-BB82-E259C6E04A07}"/>
            </c:ext>
          </c:extLst>
        </c:ser>
        <c:ser>
          <c:idx val="12"/>
          <c:order val="12"/>
          <c:tx>
            <c:strRef>
              <c:f>ALL!$E$16</c:f>
              <c:strCache>
                <c:ptCount val="1"/>
                <c:pt idx="0">
                  <c:v>(l)Se[m]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ALL!$F$3:$AA$3</c:f>
              <c:numCache>
                <c:formatCode>General</c:formatCode>
                <c:ptCount val="22"/>
                <c:pt idx="0">
                  <c:v>298.2</c:v>
                </c:pt>
                <c:pt idx="1">
                  <c:v>331.5</c:v>
                </c:pt>
                <c:pt idx="2">
                  <c:v>364.9</c:v>
                </c:pt>
                <c:pt idx="3">
                  <c:v>398.3</c:v>
                </c:pt>
                <c:pt idx="4">
                  <c:v>431.7</c:v>
                </c:pt>
                <c:pt idx="5">
                  <c:v>465.1</c:v>
                </c:pt>
                <c:pt idx="6">
                  <c:v>498.5</c:v>
                </c:pt>
                <c:pt idx="7">
                  <c:v>531.79999999999995</c:v>
                </c:pt>
                <c:pt idx="8">
                  <c:v>565.20000000000005</c:v>
                </c:pt>
                <c:pt idx="9">
                  <c:v>598.6</c:v>
                </c:pt>
                <c:pt idx="10">
                  <c:v>632</c:v>
                </c:pt>
                <c:pt idx="11">
                  <c:v>665.4</c:v>
                </c:pt>
                <c:pt idx="12">
                  <c:v>698.8</c:v>
                </c:pt>
                <c:pt idx="13">
                  <c:v>832.3</c:v>
                </c:pt>
                <c:pt idx="14">
                  <c:v>965.8</c:v>
                </c:pt>
                <c:pt idx="15">
                  <c:v>1099</c:v>
                </c:pt>
                <c:pt idx="16">
                  <c:v>1133</c:v>
                </c:pt>
                <c:pt idx="17">
                  <c:v>1166</c:v>
                </c:pt>
                <c:pt idx="18">
                  <c:v>1200</c:v>
                </c:pt>
                <c:pt idx="19">
                  <c:v>1233</c:v>
                </c:pt>
                <c:pt idx="20">
                  <c:v>1366</c:v>
                </c:pt>
                <c:pt idx="21">
                  <c:v>1500</c:v>
                </c:pt>
              </c:numCache>
            </c:numRef>
          </c:xVal>
          <c:yVal>
            <c:numRef>
              <c:f>ALL!$F$16:$AA$16</c:f>
              <c:numCache>
                <c:formatCode>0.00</c:formatCode>
                <c:ptCount val="22"/>
                <c:pt idx="0">
                  <c:v>7.5507999999999999E-3</c:v>
                </c:pt>
                <c:pt idx="1">
                  <c:v>3.1889000000000001E-2</c:v>
                </c:pt>
                <c:pt idx="2">
                  <c:v>5.2658999999999997E-2</c:v>
                </c:pt>
                <c:pt idx="3">
                  <c:v>6.0241000000000003E-2</c:v>
                </c:pt>
                <c:pt idx="4">
                  <c:v>7.1516999999999997E-2</c:v>
                </c:pt>
                <c:pt idx="5">
                  <c:v>0.10212</c:v>
                </c:pt>
                <c:pt idx="6">
                  <c:v>0.15708</c:v>
                </c:pt>
                <c:pt idx="7">
                  <c:v>0.46184999999999998</c:v>
                </c:pt>
                <c:pt idx="8">
                  <c:v>0.47585</c:v>
                </c:pt>
                <c:pt idx="9">
                  <c:v>0.47874</c:v>
                </c:pt>
                <c:pt idx="10">
                  <c:v>0.47959000000000002</c:v>
                </c:pt>
                <c:pt idx="11">
                  <c:v>0.47986000000000001</c:v>
                </c:pt>
                <c:pt idx="12">
                  <c:v>0.47994999999999999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0.48</c:v>
                </c:pt>
                <c:pt idx="18">
                  <c:v>0.48</c:v>
                </c:pt>
                <c:pt idx="19">
                  <c:v>0.48</c:v>
                </c:pt>
                <c:pt idx="20">
                  <c:v>0.48</c:v>
                </c:pt>
                <c:pt idx="21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1A2-4921-BB82-E259C6E04A07}"/>
            </c:ext>
          </c:extLst>
        </c:ser>
        <c:ser>
          <c:idx val="14"/>
          <c:order val="14"/>
          <c:tx>
            <c:strRef>
              <c:f>ALL!$E$18</c:f>
              <c:strCache>
                <c:ptCount val="1"/>
                <c:pt idx="0">
                  <c:v>(l)Ge[c]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ALL!$F$3:$AA$3</c:f>
              <c:numCache>
                <c:formatCode>General</c:formatCode>
                <c:ptCount val="22"/>
                <c:pt idx="0">
                  <c:v>298.2</c:v>
                </c:pt>
                <c:pt idx="1">
                  <c:v>331.5</c:v>
                </c:pt>
                <c:pt idx="2">
                  <c:v>364.9</c:v>
                </c:pt>
                <c:pt idx="3">
                  <c:v>398.3</c:v>
                </c:pt>
                <c:pt idx="4">
                  <c:v>431.7</c:v>
                </c:pt>
                <c:pt idx="5">
                  <c:v>465.1</c:v>
                </c:pt>
                <c:pt idx="6">
                  <c:v>498.5</c:v>
                </c:pt>
                <c:pt idx="7">
                  <c:v>531.79999999999995</c:v>
                </c:pt>
                <c:pt idx="8">
                  <c:v>565.20000000000005</c:v>
                </c:pt>
                <c:pt idx="9">
                  <c:v>598.6</c:v>
                </c:pt>
                <c:pt idx="10">
                  <c:v>632</c:v>
                </c:pt>
                <c:pt idx="11">
                  <c:v>665.4</c:v>
                </c:pt>
                <c:pt idx="12">
                  <c:v>698.8</c:v>
                </c:pt>
                <c:pt idx="13">
                  <c:v>832.3</c:v>
                </c:pt>
                <c:pt idx="14">
                  <c:v>965.8</c:v>
                </c:pt>
                <c:pt idx="15">
                  <c:v>1099</c:v>
                </c:pt>
                <c:pt idx="16">
                  <c:v>1133</c:v>
                </c:pt>
                <c:pt idx="17">
                  <c:v>1166</c:v>
                </c:pt>
                <c:pt idx="18">
                  <c:v>1200</c:v>
                </c:pt>
                <c:pt idx="19">
                  <c:v>1233</c:v>
                </c:pt>
                <c:pt idx="20">
                  <c:v>1366</c:v>
                </c:pt>
                <c:pt idx="21">
                  <c:v>1500</c:v>
                </c:pt>
              </c:numCache>
            </c:numRef>
          </c:xVal>
          <c:yVal>
            <c:numRef>
              <c:f>ALL!$F$18:$AA$18</c:f>
              <c:numCache>
                <c:formatCode>0.00</c:formatCode>
                <c:ptCount val="22"/>
                <c:pt idx="0">
                  <c:v>7.8764000000000003E-7</c:v>
                </c:pt>
                <c:pt idx="1">
                  <c:v>7.4715999999999998E-6</c:v>
                </c:pt>
                <c:pt idx="2">
                  <c:v>9.4738E-5</c:v>
                </c:pt>
                <c:pt idx="3">
                  <c:v>9.3227000000000002E-4</c:v>
                </c:pt>
                <c:pt idx="4">
                  <c:v>5.9503999999999998E-3</c:v>
                </c:pt>
                <c:pt idx="5">
                  <c:v>2.1070999999999999E-2</c:v>
                </c:pt>
                <c:pt idx="6">
                  <c:v>4.1383000000000003E-2</c:v>
                </c:pt>
                <c:pt idx="7">
                  <c:v>5.2893000000000003E-2</c:v>
                </c:pt>
                <c:pt idx="8">
                  <c:v>5.7925999999999998E-2</c:v>
                </c:pt>
                <c:pt idx="9">
                  <c:v>5.9372000000000001E-2</c:v>
                </c:pt>
                <c:pt idx="10">
                  <c:v>5.9795000000000001E-2</c:v>
                </c:pt>
                <c:pt idx="11">
                  <c:v>5.9928000000000002E-2</c:v>
                </c:pt>
                <c:pt idx="12">
                  <c:v>5.9972999999999999E-2</c:v>
                </c:pt>
                <c:pt idx="13">
                  <c:v>5.9998999999999997E-2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77C-4E72-ABAB-0C979D2D4DC6}"/>
            </c:ext>
          </c:extLst>
        </c:ser>
        <c:ser>
          <c:idx val="19"/>
          <c:order val="19"/>
          <c:tx>
            <c:v>1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427-4208-8020-CBB951B8FE2E}"/>
              </c:ext>
            </c:extLst>
          </c:dPt>
          <c:xVal>
            <c:numRef>
              <c:f>ALL!$E$34:$E$35</c:f>
              <c:numCache>
                <c:formatCode>General</c:formatCode>
                <c:ptCount val="2"/>
                <c:pt idx="0">
                  <c:v>460</c:v>
                </c:pt>
                <c:pt idx="1">
                  <c:v>460</c:v>
                </c:pt>
              </c:numCache>
            </c:numRef>
          </c:xVal>
          <c:yVal>
            <c:numRef>
              <c:f>ALL!$F$34:$F$35</c:f>
              <c:numCache>
                <c:formatCode>General</c:formatCode>
                <c:ptCount val="2"/>
                <c:pt idx="0">
                  <c:v>-60.79</c:v>
                </c:pt>
                <c:pt idx="1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77C-4E72-ABAB-0C979D2D4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630784"/>
        <c:axId val="3916205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ALL!$E$4</c15:sqref>
                        </c15:formulaRef>
                      </c:ext>
                    </c:extLst>
                    <c:strCache>
                      <c:ptCount val="1"/>
                      <c:pt idx="0">
                        <c:v>*GeSe</c:v>
                      </c:pt>
                    </c:strCache>
                  </c:strRef>
                </c:tx>
                <c:spPr>
                  <a:ln w="1905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ALL!$F$4:$AA$4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3.4126E-9</c:v>
                      </c:pt>
                      <c:pt idx="1">
                        <c:v>6.8971000000000001E-9</c:v>
                      </c:pt>
                      <c:pt idx="2">
                        <c:v>1.2251999999999999E-8</c:v>
                      </c:pt>
                      <c:pt idx="3">
                        <c:v>9.8437000000000007E-9</c:v>
                      </c:pt>
                      <c:pt idx="4">
                        <c:v>7.0928999999999998E-9</c:v>
                      </c:pt>
                      <c:pt idx="5">
                        <c:v>1.4511000000000001E-11</c:v>
                      </c:pt>
                      <c:pt idx="6">
                        <c:v>7.7667000000000001E-23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01A2-4921-BB82-E259C6E04A0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ALL!$E$5</c15:sqref>
                        </c15:formulaRef>
                      </c:ext>
                    </c:extLst>
                    <c:strCache>
                      <c:ptCount val="1"/>
                      <c:pt idx="0">
                        <c:v>*Se[m]</c:v>
                      </c:pt>
                    </c:strCache>
                  </c:strRef>
                </c:tx>
                <c:spPr>
                  <a:ln w="19050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ALL!$F$5:$AA$5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7.6016999999999998E-31</c:v>
                      </c:pt>
                      <c:pt idx="1">
                        <c:v>2.9062E-21</c:v>
                      </c:pt>
                      <c:pt idx="2">
                        <c:v>1.2167E-17</c:v>
                      </c:pt>
                      <c:pt idx="3">
                        <c:v>3.46E-16</c:v>
                      </c:pt>
                      <c:pt idx="4">
                        <c:v>7.1997000000000001E-13</c:v>
                      </c:pt>
                      <c:pt idx="5">
                        <c:v>1.5125000000000001E-9</c:v>
                      </c:pt>
                      <c:pt idx="6">
                        <c:v>7.1831999999999998E-9</c:v>
                      </c:pt>
                      <c:pt idx="7">
                        <c:v>2.7564000000000001E-8</c:v>
                      </c:pt>
                      <c:pt idx="8">
                        <c:v>2.1766000000000001E-8</c:v>
                      </c:pt>
                      <c:pt idx="9">
                        <c:v>2.3666000000000002E-8</c:v>
                      </c:pt>
                      <c:pt idx="10">
                        <c:v>2.4103000000000001E-8</c:v>
                      </c:pt>
                      <c:pt idx="11">
                        <c:v>2.3997E-8</c:v>
                      </c:pt>
                      <c:pt idx="12">
                        <c:v>2.3738999999999998E-8</c:v>
                      </c:pt>
                      <c:pt idx="13">
                        <c:v>2.1979000000000001E-8</c:v>
                      </c:pt>
                      <c:pt idx="14">
                        <c:v>2.1196E-8</c:v>
                      </c:pt>
                      <c:pt idx="15">
                        <c:v>2.1174999999999999E-8</c:v>
                      </c:pt>
                      <c:pt idx="16">
                        <c:v>2.1165999999999999E-8</c:v>
                      </c:pt>
                      <c:pt idx="17">
                        <c:v>2.1155E-8</c:v>
                      </c:pt>
                      <c:pt idx="18">
                        <c:v>2.1212999999999999E-8</c:v>
                      </c:pt>
                      <c:pt idx="19">
                        <c:v>2.1276999999999999E-8</c:v>
                      </c:pt>
                      <c:pt idx="20">
                        <c:v>2.1562000000000001E-8</c:v>
                      </c:pt>
                      <c:pt idx="21">
                        <c:v>2.1891000000000001E-8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1A2-4921-BB82-E259C6E04A0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ALL!$E$6</c15:sqref>
                        </c15:formulaRef>
                      </c:ext>
                    </c:extLst>
                    <c:strCache>
                      <c:ptCount val="1"/>
                      <c:pt idx="0">
                        <c:v>Ga2Se3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ALL!$F$6:$AA$6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6.1059000000000002E-2</c:v>
                      </c:pt>
                      <c:pt idx="1">
                        <c:v>5.6835999999999998E-2</c:v>
                      </c:pt>
                      <c:pt idx="2">
                        <c:v>5.3668E-2</c:v>
                      </c:pt>
                      <c:pt idx="3">
                        <c:v>5.2597999999999999E-2</c:v>
                      </c:pt>
                      <c:pt idx="4">
                        <c:v>5.1083000000000003E-2</c:v>
                      </c:pt>
                      <c:pt idx="5">
                        <c:v>4.7363000000000002E-2</c:v>
                      </c:pt>
                      <c:pt idx="6">
                        <c:v>3.9135999999999997E-2</c:v>
                      </c:pt>
                      <c:pt idx="7">
                        <c:v>2.6801E-4</c:v>
                      </c:pt>
                      <c:pt idx="8">
                        <c:v>2.7487E-8</c:v>
                      </c:pt>
                      <c:pt idx="9">
                        <c:v>5.4257999999999998E-12</c:v>
                      </c:pt>
                      <c:pt idx="10">
                        <c:v>1.9164999999999999E-15</c:v>
                      </c:pt>
                      <c:pt idx="11">
                        <c:v>1.1293999999999999E-18</c:v>
                      </c:pt>
                      <c:pt idx="12">
                        <c:v>1.0498000000000001E-21</c:v>
                      </c:pt>
                      <c:pt idx="13">
                        <c:v>3.3894E-32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1A2-4921-BB82-E259C6E04A0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ALL!$E$7</c15:sqref>
                        </c15:formulaRef>
                      </c:ext>
                    </c:extLst>
                    <c:strCache>
                      <c:ptCount val="1"/>
                      <c:pt idx="0">
                        <c:v>Ge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ALL!$F$7:$AA$7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4.7876999999999999E-34</c:v>
                      </c:pt>
                      <c:pt idx="7">
                        <c:v>6.4196999999999995E-32</c:v>
                      </c:pt>
                      <c:pt idx="8">
                        <c:v>1.0090000000000001E-29</c:v>
                      </c:pt>
                      <c:pt idx="9">
                        <c:v>8.6744000000000001E-28</c:v>
                      </c:pt>
                      <c:pt idx="10">
                        <c:v>4.6054000000000001E-26</c:v>
                      </c:pt>
                      <c:pt idx="11">
                        <c:v>1.6372E-24</c:v>
                      </c:pt>
                      <c:pt idx="12">
                        <c:v>4.1365000000000001E-23</c:v>
                      </c:pt>
                      <c:pt idx="13">
                        <c:v>1.2665E-18</c:v>
                      </c:pt>
                      <c:pt idx="14">
                        <c:v>2.2310000000000002E-15</c:v>
                      </c:pt>
                      <c:pt idx="15">
                        <c:v>6.3804999999999999E-13</c:v>
                      </c:pt>
                      <c:pt idx="16">
                        <c:v>2.1290999999999999E-12</c:v>
                      </c:pt>
                      <c:pt idx="17">
                        <c:v>6.6288000000000002E-12</c:v>
                      </c:pt>
                      <c:pt idx="18">
                        <c:v>1.9369000000000001E-11</c:v>
                      </c:pt>
                      <c:pt idx="19">
                        <c:v>5.3384000000000003E-11</c:v>
                      </c:pt>
                      <c:pt idx="20">
                        <c:v>1.8718000000000001E-9</c:v>
                      </c:pt>
                      <c:pt idx="21">
                        <c:v>3.4675999999999999E-8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1A2-4921-BB82-E259C6E04A0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ALL!$E$8</c15:sqref>
                        </c15:formulaRef>
                      </c:ext>
                    </c:extLst>
                    <c:strCache>
                      <c:ptCount val="1"/>
                      <c:pt idx="0">
                        <c:v>Ar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ALL!$F$8:$AA$8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0.2</c:v>
                      </c:pt>
                      <c:pt idx="1">
                        <c:v>0.2</c:v>
                      </c:pt>
                      <c:pt idx="2">
                        <c:v>0.2</c:v>
                      </c:pt>
                      <c:pt idx="3">
                        <c:v>0.2</c:v>
                      </c:pt>
                      <c:pt idx="4">
                        <c:v>0.2</c:v>
                      </c:pt>
                      <c:pt idx="5">
                        <c:v>0.2</c:v>
                      </c:pt>
                      <c:pt idx="6">
                        <c:v>0.2</c:v>
                      </c:pt>
                      <c:pt idx="7">
                        <c:v>0.2</c:v>
                      </c:pt>
                      <c:pt idx="8">
                        <c:v>0.2</c:v>
                      </c:pt>
                      <c:pt idx="9">
                        <c:v>0.2</c:v>
                      </c:pt>
                      <c:pt idx="10">
                        <c:v>0.2</c:v>
                      </c:pt>
                      <c:pt idx="11">
                        <c:v>0.2</c:v>
                      </c:pt>
                      <c:pt idx="12">
                        <c:v>0.2</c:v>
                      </c:pt>
                      <c:pt idx="13">
                        <c:v>0.2</c:v>
                      </c:pt>
                      <c:pt idx="14">
                        <c:v>0.2</c:v>
                      </c:pt>
                      <c:pt idx="15">
                        <c:v>0.2</c:v>
                      </c:pt>
                      <c:pt idx="16">
                        <c:v>0.2</c:v>
                      </c:pt>
                      <c:pt idx="17">
                        <c:v>0.2</c:v>
                      </c:pt>
                      <c:pt idx="18">
                        <c:v>0.2</c:v>
                      </c:pt>
                      <c:pt idx="19">
                        <c:v>0.2</c:v>
                      </c:pt>
                      <c:pt idx="20">
                        <c:v>0.2</c:v>
                      </c:pt>
                      <c:pt idx="21">
                        <c:v>0.2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1A2-4921-BB82-E259C6E04A0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ALL!$E$9</c15:sqref>
                        </c15:formulaRef>
                      </c:ext>
                    </c:extLst>
                    <c:strCache>
                      <c:ptCount val="1"/>
                      <c:pt idx="0">
                        <c:v>(l)GeSe2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ALL!$F$9:$AA$9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5.2450999999999998E-2</c:v>
                      </c:pt>
                      <c:pt idx="1">
                        <c:v>2.8126000000000002E-2</c:v>
                      </c:pt>
                      <c:pt idx="2">
                        <c:v>7.5303999999999996E-3</c:v>
                      </c:pt>
                      <c:pt idx="3">
                        <c:v>1.6239E-3</c:v>
                      </c:pt>
                      <c:pt idx="4">
                        <c:v>3.8434999999999999E-4</c:v>
                      </c:pt>
                      <c:pt idx="5">
                        <c:v>9.1833E-5</c:v>
                      </c:pt>
                      <c:pt idx="6">
                        <c:v>1.6246999999999999E-5</c:v>
                      </c:pt>
                      <c:pt idx="7">
                        <c:v>2.6618999999999999E-6</c:v>
                      </c:pt>
                      <c:pt idx="8">
                        <c:v>2.8435999999999999E-7</c:v>
                      </c:pt>
                      <c:pt idx="9">
                        <c:v>3.3676999999999998E-8</c:v>
                      </c:pt>
                      <c:pt idx="10">
                        <c:v>4.5736E-9</c:v>
                      </c:pt>
                      <c:pt idx="11">
                        <c:v>7.0760000000000002E-10</c:v>
                      </c:pt>
                      <c:pt idx="12">
                        <c:v>1.2301E-10</c:v>
                      </c:pt>
                      <c:pt idx="13">
                        <c:v>2.8091000000000001E-13</c:v>
                      </c:pt>
                      <c:pt idx="14">
                        <c:v>1.8204000000000002E-15</c:v>
                      </c:pt>
                      <c:pt idx="15">
                        <c:v>2.3338E-17</c:v>
                      </c:pt>
                      <c:pt idx="16">
                        <c:v>8.4999999999999995E-18</c:v>
                      </c:pt>
                      <c:pt idx="17">
                        <c:v>3.1781000000000001E-18</c:v>
                      </c:pt>
                      <c:pt idx="18">
                        <c:v>1.2172E-18</c:v>
                      </c:pt>
                      <c:pt idx="19">
                        <c:v>4.7653000000000002E-19</c:v>
                      </c:pt>
                      <c:pt idx="20">
                        <c:v>1.3479000000000001E-20</c:v>
                      </c:pt>
                      <c:pt idx="21">
                        <c:v>4.8049000000000002E-22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1A2-4921-BB82-E259C6E04A07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ALL!$E$14</c15:sqref>
                        </c15:formulaRef>
                      </c:ext>
                    </c:extLst>
                    <c:strCache>
                      <c:ptCount val="1"/>
                      <c:pt idx="0">
                        <c:v>(l)Se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ALL!$F$14:$AA$14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6.5137E-9</c:v>
                      </c:pt>
                      <c:pt idx="1">
                        <c:v>1.8022999999999999E-8</c:v>
                      </c:pt>
                      <c:pt idx="2">
                        <c:v>1.9216000000000001E-8</c:v>
                      </c:pt>
                      <c:pt idx="3">
                        <c:v>1.4127999999999999E-8</c:v>
                      </c:pt>
                      <c:pt idx="4">
                        <c:v>1.0792E-8</c:v>
                      </c:pt>
                      <c:pt idx="5">
                        <c:v>9.9617999999999992E-9</c:v>
                      </c:pt>
                      <c:pt idx="6">
                        <c:v>1.0096E-8</c:v>
                      </c:pt>
                      <c:pt idx="7">
                        <c:v>2.1419000000000001E-8</c:v>
                      </c:pt>
                      <c:pt idx="8">
                        <c:v>1.5926E-8</c:v>
                      </c:pt>
                      <c:pt idx="9">
                        <c:v>1.1574E-8</c:v>
                      </c:pt>
                      <c:pt idx="10">
                        <c:v>8.3898000000000001E-9</c:v>
                      </c:pt>
                      <c:pt idx="11">
                        <c:v>6.0866000000000001E-9</c:v>
                      </c:pt>
                      <c:pt idx="12">
                        <c:v>4.4243000000000001E-9</c:v>
                      </c:pt>
                      <c:pt idx="13">
                        <c:v>1.2651999999999999E-9</c:v>
                      </c:pt>
                      <c:pt idx="14">
                        <c:v>3.7555000000000001E-10</c:v>
                      </c:pt>
                      <c:pt idx="15">
                        <c:v>1.1495E-10</c:v>
                      </c:pt>
                      <c:pt idx="16">
                        <c:v>8.5818999999999999E-11</c:v>
                      </c:pt>
                      <c:pt idx="17">
                        <c:v>6.4141000000000006E-11</c:v>
                      </c:pt>
                      <c:pt idx="18">
                        <c:v>4.7985000000000003E-11</c:v>
                      </c:pt>
                      <c:pt idx="19">
                        <c:v>3.5928000000000001E-11</c:v>
                      </c:pt>
                      <c:pt idx="20">
                        <c:v>1.135E-11</c:v>
                      </c:pt>
                      <c:pt idx="21">
                        <c:v>3.5938999999999999E-12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1A2-4921-BB82-E259C6E04A07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ALL!$E$15</c15:sqref>
                        </c15:formulaRef>
                      </c:ext>
                    </c:extLst>
                    <c:strCache>
                      <c:ptCount val="1"/>
                      <c:pt idx="0">
                        <c:v>(l)Se[a]</c:v>
                      </c:pt>
                    </c:strCache>
                  </c:strRef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ALL!$F$15:$AA$15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1.8050999999999999E-9</c:v>
                      </c:pt>
                      <c:pt idx="1">
                        <c:v>6.1321000000000004E-9</c:v>
                      </c:pt>
                      <c:pt idx="2">
                        <c:v>7.7454999999999998E-9</c:v>
                      </c:pt>
                      <c:pt idx="3">
                        <c:v>6.5640999999999997E-9</c:v>
                      </c:pt>
                      <c:pt idx="4">
                        <c:v>5.6573000000000003E-9</c:v>
                      </c:pt>
                      <c:pt idx="5">
                        <c:v>5.7921000000000003E-9</c:v>
                      </c:pt>
                      <c:pt idx="6">
                        <c:v>6.3408999999999999E-9</c:v>
                      </c:pt>
                      <c:pt idx="7">
                        <c:v>1.3219000000000001E-8</c:v>
                      </c:pt>
                      <c:pt idx="8">
                        <c:v>9.6430000000000007E-9</c:v>
                      </c:pt>
                      <c:pt idx="9">
                        <c:v>6.8697E-9</c:v>
                      </c:pt>
                      <c:pt idx="10">
                        <c:v>4.8790000000000002E-9</c:v>
                      </c:pt>
                      <c:pt idx="11">
                        <c:v>3.4675999999999999E-9</c:v>
                      </c:pt>
                      <c:pt idx="12">
                        <c:v>2.4694000000000002E-9</c:v>
                      </c:pt>
                      <c:pt idx="13">
                        <c:v>6.5206000000000002E-10</c:v>
                      </c:pt>
                      <c:pt idx="14">
                        <c:v>1.7954999999999999E-10</c:v>
                      </c:pt>
                      <c:pt idx="15">
                        <c:v>5.1136000000000002E-11</c:v>
                      </c:pt>
                      <c:pt idx="16">
                        <c:v>3.7508999999999999E-11</c:v>
                      </c:pt>
                      <c:pt idx="17">
                        <c:v>2.7548999999999999E-11</c:v>
                      </c:pt>
                      <c:pt idx="18">
                        <c:v>2.0257999999999999E-11</c:v>
                      </c:pt>
                      <c:pt idx="19">
                        <c:v>1.4910999999999999E-11</c:v>
                      </c:pt>
                      <c:pt idx="20">
                        <c:v>4.4090000000000003E-12</c:v>
                      </c:pt>
                      <c:pt idx="21">
                        <c:v>1.311E-12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1A2-4921-BB82-E259C6E04A07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ALL!$E$17</c15:sqref>
                        </c15:formulaRef>
                      </c:ext>
                    </c:extLst>
                    <c:strCache>
                      <c:ptCount val="1"/>
                      <c:pt idx="0">
                        <c:v>(l)Se[r]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ALL!$F$17:$AA$17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3.0203999999999999E-11</c:v>
                      </c:pt>
                      <c:pt idx="1">
                        <c:v>1.6382999999999999E-10</c:v>
                      </c:pt>
                      <c:pt idx="2">
                        <c:v>3.0786000000000001E-10</c:v>
                      </c:pt>
                      <c:pt idx="3">
                        <c:v>3.6768000000000002E-10</c:v>
                      </c:pt>
                      <c:pt idx="4">
                        <c:v>4.2795999999999999E-10</c:v>
                      </c:pt>
                      <c:pt idx="5">
                        <c:v>5.7186000000000003E-10</c:v>
                      </c:pt>
                      <c:pt idx="6">
                        <c:v>7.9461000000000001E-10</c:v>
                      </c:pt>
                      <c:pt idx="7">
                        <c:v>2.0544999999999999E-9</c:v>
                      </c:pt>
                      <c:pt idx="8">
                        <c:v>1.8229E-9</c:v>
                      </c:pt>
                      <c:pt idx="9">
                        <c:v>1.5537999999999999E-9</c:v>
                      </c:pt>
                      <c:pt idx="10">
                        <c:v>1.3017E-9</c:v>
                      </c:pt>
                      <c:pt idx="11">
                        <c:v>1.0779E-9</c:v>
                      </c:pt>
                      <c:pt idx="12">
                        <c:v>8.8486999999999996E-10</c:v>
                      </c:pt>
                      <c:pt idx="13">
                        <c:v>3.7916999999999999E-10</c:v>
                      </c:pt>
                      <c:pt idx="14">
                        <c:v>1.5362999999999999E-10</c:v>
                      </c:pt>
                      <c:pt idx="15">
                        <c:v>6.0235999999999995E-11</c:v>
                      </c:pt>
                      <c:pt idx="16">
                        <c:v>4.7475999999999998E-11</c:v>
                      </c:pt>
                      <c:pt idx="17">
                        <c:v>3.7364999999999998E-11</c:v>
                      </c:pt>
                      <c:pt idx="18">
                        <c:v>2.9366999999999998E-11</c:v>
                      </c:pt>
                      <c:pt idx="19">
                        <c:v>2.3048E-11</c:v>
                      </c:pt>
                      <c:pt idx="20">
                        <c:v>8.6270000000000003E-12</c:v>
                      </c:pt>
                      <c:pt idx="21">
                        <c:v>3.1578000000000001E-12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7C-4E72-ABAB-0C979D2D4DC6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ALL!$E$19</c15:sqref>
                        </c15:formulaRef>
                      </c:ext>
                    </c:extLst>
                    <c:strCache>
                      <c:ptCount val="1"/>
                      <c:pt idx="0">
                        <c:v>H (Ar)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ALL!$F$19:$AA$19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-18.88</c:v>
                      </c:pt>
                      <c:pt idx="1">
                        <c:v>-18.87</c:v>
                      </c:pt>
                      <c:pt idx="2">
                        <c:v>-18.899999999999999</c:v>
                      </c:pt>
                      <c:pt idx="3">
                        <c:v>-18.940000000000001</c:v>
                      </c:pt>
                      <c:pt idx="4">
                        <c:v>-18.989999999999998</c:v>
                      </c:pt>
                      <c:pt idx="5">
                        <c:v>-19.04</c:v>
                      </c:pt>
                      <c:pt idx="6">
                        <c:v>-19.07</c:v>
                      </c:pt>
                      <c:pt idx="7">
                        <c:v>-18.96</c:v>
                      </c:pt>
                      <c:pt idx="8">
                        <c:v>-19.03</c:v>
                      </c:pt>
                      <c:pt idx="9">
                        <c:v>-19.100000000000001</c:v>
                      </c:pt>
                      <c:pt idx="10">
                        <c:v>-19.170000000000002</c:v>
                      </c:pt>
                      <c:pt idx="11">
                        <c:v>-19.239999999999998</c:v>
                      </c:pt>
                      <c:pt idx="12">
                        <c:v>-19.309999999999999</c:v>
                      </c:pt>
                      <c:pt idx="13">
                        <c:v>-19.57</c:v>
                      </c:pt>
                      <c:pt idx="14">
                        <c:v>-19.82</c:v>
                      </c:pt>
                      <c:pt idx="15">
                        <c:v>-20.05</c:v>
                      </c:pt>
                      <c:pt idx="16">
                        <c:v>-20.11</c:v>
                      </c:pt>
                      <c:pt idx="17">
                        <c:v>-20.16</c:v>
                      </c:pt>
                      <c:pt idx="18">
                        <c:v>-20.21</c:v>
                      </c:pt>
                      <c:pt idx="19">
                        <c:v>-20.260000000000002</c:v>
                      </c:pt>
                      <c:pt idx="20">
                        <c:v>-20.46</c:v>
                      </c:pt>
                      <c:pt idx="21">
                        <c:v>-20.65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77C-4E72-ABAB-0C979D2D4DC6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ALL!$E$20</c15:sqref>
                        </c15:formulaRef>
                      </c:ext>
                    </c:extLst>
                    <c:strCache>
                      <c:ptCount val="1"/>
                      <c:pt idx="0">
                        <c:v>H (Ga)</c:v>
                      </c:pt>
                    </c:strCache>
                  </c:strRef>
                </c:tx>
                <c:spPr>
                  <a:ln w="19050" cap="rnd">
                    <a:solidFill>
                      <a:schemeClr val="bg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ALL!$F$20:$AA$20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-60.79</c:v>
                      </c:pt>
                      <c:pt idx="1">
                        <c:v>-53.82</c:v>
                      </c:pt>
                      <c:pt idx="2">
                        <c:v>-47.01</c:v>
                      </c:pt>
                      <c:pt idx="3">
                        <c:v>-40.9</c:v>
                      </c:pt>
                      <c:pt idx="4">
                        <c:v>-35.71</c:v>
                      </c:pt>
                      <c:pt idx="5">
                        <c:v>-31.39</c:v>
                      </c:pt>
                      <c:pt idx="6">
                        <c:v>-27.66</c:v>
                      </c:pt>
                      <c:pt idx="7">
                        <c:v>-26.79</c:v>
                      </c:pt>
                      <c:pt idx="8">
                        <c:v>-28.11</c:v>
                      </c:pt>
                      <c:pt idx="9">
                        <c:v>-29.41</c:v>
                      </c:pt>
                      <c:pt idx="10">
                        <c:v>-30.69</c:v>
                      </c:pt>
                      <c:pt idx="11">
                        <c:v>-31.94</c:v>
                      </c:pt>
                      <c:pt idx="12">
                        <c:v>-33.159999999999997</c:v>
                      </c:pt>
                      <c:pt idx="13">
                        <c:v>-37.67</c:v>
                      </c:pt>
                      <c:pt idx="14">
                        <c:v>-41.43</c:v>
                      </c:pt>
                      <c:pt idx="15">
                        <c:v>-44.33</c:v>
                      </c:pt>
                      <c:pt idx="16">
                        <c:v>-44.9</c:v>
                      </c:pt>
                      <c:pt idx="17">
                        <c:v>-45.42</c:v>
                      </c:pt>
                      <c:pt idx="18">
                        <c:v>-45.86</c:v>
                      </c:pt>
                      <c:pt idx="19">
                        <c:v>-46.25</c:v>
                      </c:pt>
                      <c:pt idx="20">
                        <c:v>-47.11</c:v>
                      </c:pt>
                      <c:pt idx="21">
                        <c:v>-46.85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77C-4E72-ABAB-0C979D2D4DC6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ALL!$E$21</c15:sqref>
                        </c15:formulaRef>
                      </c:ext>
                    </c:extLst>
                    <c:strCache>
                      <c:ptCount val="1"/>
                      <c:pt idx="0">
                        <c:v>H (Ge)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ALL!$F$21:$AA$21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-16</c:v>
                      </c:pt>
                      <c:pt idx="1">
                        <c:v>-13.92</c:v>
                      </c:pt>
                      <c:pt idx="2">
                        <c:v>-11.54</c:v>
                      </c:pt>
                      <c:pt idx="3">
                        <c:v>-9.3460000000000001</c:v>
                      </c:pt>
                      <c:pt idx="4">
                        <c:v>-7.6120000000000001</c:v>
                      </c:pt>
                      <c:pt idx="5">
                        <c:v>-6.5529999999999999</c:v>
                      </c:pt>
                      <c:pt idx="6">
                        <c:v>-6.1760000000000002</c:v>
                      </c:pt>
                      <c:pt idx="7">
                        <c:v>-6.8330000000000002</c:v>
                      </c:pt>
                      <c:pt idx="8">
                        <c:v>-6.843</c:v>
                      </c:pt>
                      <c:pt idx="9">
                        <c:v>-6.9039999999999999</c:v>
                      </c:pt>
                      <c:pt idx="10">
                        <c:v>-6.9809999999999999</c:v>
                      </c:pt>
                      <c:pt idx="11">
                        <c:v>-7.0620000000000003</c:v>
                      </c:pt>
                      <c:pt idx="12">
                        <c:v>-7.1429999999999998</c:v>
                      </c:pt>
                      <c:pt idx="13">
                        <c:v>-7.4630000000000001</c:v>
                      </c:pt>
                      <c:pt idx="14">
                        <c:v>-7.7649999999999997</c:v>
                      </c:pt>
                      <c:pt idx="15">
                        <c:v>-8.048</c:v>
                      </c:pt>
                      <c:pt idx="16">
                        <c:v>-8.1159999999999997</c:v>
                      </c:pt>
                      <c:pt idx="17">
                        <c:v>-8.1820000000000004</c:v>
                      </c:pt>
                      <c:pt idx="18">
                        <c:v>-8.2479999999999993</c:v>
                      </c:pt>
                      <c:pt idx="19">
                        <c:v>-8.3130000000000006</c:v>
                      </c:pt>
                      <c:pt idx="20">
                        <c:v>-8.5609999999999999</c:v>
                      </c:pt>
                      <c:pt idx="21">
                        <c:v>-8.7949999999999999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77C-4E72-ABAB-0C979D2D4DC6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ALL!$E$22</c15:sqref>
                        </c15:formulaRef>
                      </c:ext>
                    </c:extLst>
                    <c:strCache>
                      <c:ptCount val="1"/>
                      <c:pt idx="0">
                        <c:v>H (Se)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ALL!$F$3:$AA$3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298.2</c:v>
                      </c:pt>
                      <c:pt idx="1">
                        <c:v>331.5</c:v>
                      </c:pt>
                      <c:pt idx="2">
                        <c:v>364.9</c:v>
                      </c:pt>
                      <c:pt idx="3">
                        <c:v>398.3</c:v>
                      </c:pt>
                      <c:pt idx="4">
                        <c:v>431.7</c:v>
                      </c:pt>
                      <c:pt idx="5">
                        <c:v>465.1</c:v>
                      </c:pt>
                      <c:pt idx="6">
                        <c:v>498.5</c:v>
                      </c:pt>
                      <c:pt idx="7">
                        <c:v>531.79999999999995</c:v>
                      </c:pt>
                      <c:pt idx="8">
                        <c:v>565.20000000000005</c:v>
                      </c:pt>
                      <c:pt idx="9">
                        <c:v>598.6</c:v>
                      </c:pt>
                      <c:pt idx="10">
                        <c:v>632</c:v>
                      </c:pt>
                      <c:pt idx="11">
                        <c:v>665.4</c:v>
                      </c:pt>
                      <c:pt idx="12">
                        <c:v>698.8</c:v>
                      </c:pt>
                      <c:pt idx="13">
                        <c:v>832.3</c:v>
                      </c:pt>
                      <c:pt idx="14">
                        <c:v>965.8</c:v>
                      </c:pt>
                      <c:pt idx="15">
                        <c:v>1099</c:v>
                      </c:pt>
                      <c:pt idx="16">
                        <c:v>1133</c:v>
                      </c:pt>
                      <c:pt idx="17">
                        <c:v>1166</c:v>
                      </c:pt>
                      <c:pt idx="18">
                        <c:v>1200</c:v>
                      </c:pt>
                      <c:pt idx="19">
                        <c:v>1233</c:v>
                      </c:pt>
                      <c:pt idx="20">
                        <c:v>1366</c:v>
                      </c:pt>
                      <c:pt idx="21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ALL!$F$22:$AA$22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-22.14</c:v>
                      </c:pt>
                      <c:pt idx="1">
                        <c:v>-21.3</c:v>
                      </c:pt>
                      <c:pt idx="2">
                        <c:v>-21.39</c:v>
                      </c:pt>
                      <c:pt idx="3">
                        <c:v>-21.8</c:v>
                      </c:pt>
                      <c:pt idx="4">
                        <c:v>-22.19</c:v>
                      </c:pt>
                      <c:pt idx="5">
                        <c:v>-22.48</c:v>
                      </c:pt>
                      <c:pt idx="6">
                        <c:v>-22.79</c:v>
                      </c:pt>
                      <c:pt idx="7">
                        <c:v>-23.04</c:v>
                      </c:pt>
                      <c:pt idx="8">
                        <c:v>-23.53</c:v>
                      </c:pt>
                      <c:pt idx="9">
                        <c:v>-24.03</c:v>
                      </c:pt>
                      <c:pt idx="10">
                        <c:v>-24.51</c:v>
                      </c:pt>
                      <c:pt idx="11">
                        <c:v>-24.99</c:v>
                      </c:pt>
                      <c:pt idx="12">
                        <c:v>-25.47</c:v>
                      </c:pt>
                      <c:pt idx="13">
                        <c:v>-27.28</c:v>
                      </c:pt>
                      <c:pt idx="14">
                        <c:v>-29</c:v>
                      </c:pt>
                      <c:pt idx="15">
                        <c:v>-30.63</c:v>
                      </c:pt>
                      <c:pt idx="16">
                        <c:v>-31.03</c:v>
                      </c:pt>
                      <c:pt idx="17">
                        <c:v>-31.42</c:v>
                      </c:pt>
                      <c:pt idx="18">
                        <c:v>-31.81</c:v>
                      </c:pt>
                      <c:pt idx="19">
                        <c:v>-32.200000000000003</c:v>
                      </c:pt>
                      <c:pt idx="20">
                        <c:v>-33.729999999999997</c:v>
                      </c:pt>
                      <c:pt idx="21">
                        <c:v>-35.22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77C-4E72-ABAB-0C979D2D4DC6}"/>
                  </c:ext>
                </c:extLst>
              </c15:ser>
            </c15:filteredScatterSeries>
          </c:ext>
        </c:extLst>
      </c:scatterChart>
      <c:valAx>
        <c:axId val="391630784"/>
        <c:scaling>
          <c:orientation val="minMax"/>
          <c:max val="60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T, K</a:t>
                </a:r>
                <a:endParaRPr lang="ru-RU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620592"/>
        <c:crosses val="autoZero"/>
        <c:crossBetween val="midCat"/>
      </c:valAx>
      <c:valAx>
        <c:axId val="391620592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Концентрация, моль/(моль*атом)</a:t>
                </a:r>
              </a:p>
            </c:rich>
          </c:tx>
          <c:layout>
            <c:manualLayout>
              <c:xMode val="edge"/>
              <c:yMode val="edge"/>
              <c:x val="6.4921680368266281E-3"/>
              <c:y val="0.21130983627046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630784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579004454016617E-2"/>
          <c:y val="9.3034716533807502E-2"/>
          <c:w val="0.92172545969724562"/>
          <c:h val="0.8226108093903293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FLUID!$F$37:$X$37</c:f>
              <c:numCache>
                <c:formatCode>General</c:formatCode>
                <c:ptCount val="3"/>
                <c:pt idx="0">
                  <c:v>298.2</c:v>
                </c:pt>
                <c:pt idx="1">
                  <c:v>431.7</c:v>
                </c:pt>
                <c:pt idx="2">
                  <c:v>1500</c:v>
                </c:pt>
              </c:numCache>
            </c:numRef>
          </c:xVal>
          <c:yVal>
            <c:numRef>
              <c:f>FLUID!$F$38:$X$38</c:f>
              <c:numCache>
                <c:formatCode>0.0E+00</c:formatCode>
                <c:ptCount val="3"/>
                <c:pt idx="0">
                  <c:v>-60.345724742100003</c:v>
                </c:pt>
                <c:pt idx="1">
                  <c:v>-120.44752017981</c:v>
                </c:pt>
                <c:pt idx="2">
                  <c:v>-932.94094425000003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4-4F3D-BB67-7329A9535A9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FLUID!$F$37:$X$37</c:f>
              <c:numCache>
                <c:formatCode>General</c:formatCode>
                <c:ptCount val="3"/>
                <c:pt idx="0">
                  <c:v>298.2</c:v>
                </c:pt>
                <c:pt idx="1">
                  <c:v>431.7</c:v>
                </c:pt>
                <c:pt idx="2">
                  <c:v>1500</c:v>
                </c:pt>
              </c:numCache>
            </c:numRef>
          </c:xVal>
          <c:yVal>
            <c:numRef>
              <c:f>FLUID!#REF!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A6-4624-9A08-961B994CB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620984"/>
        <c:axId val="391622160"/>
      </c:scatterChart>
      <c:valAx>
        <c:axId val="391620984"/>
        <c:scaling>
          <c:orientation val="minMax"/>
          <c:max val="150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\K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622160"/>
        <c:crosses val="autoZero"/>
        <c:crossBetween val="midCat"/>
      </c:valAx>
      <c:valAx>
        <c:axId val="391622160"/>
        <c:scaling>
          <c:orientation val="minMax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\J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620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46356433855136"/>
          <c:y val="3.4270725866223706E-2"/>
          <c:w val="0.80410716007831429"/>
          <c:h val="0.845782199163479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FLUID!$E$115</c:f>
              <c:strCache>
                <c:ptCount val="1"/>
                <c:pt idx="0">
                  <c:v>Раствор (жид):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FLUID!$F$114:$AC$114</c:f>
              <c:numCache>
                <c:formatCode>General</c:formatCode>
                <c:ptCount val="24"/>
                <c:pt idx="0">
                  <c:v>298.2</c:v>
                </c:pt>
                <c:pt idx="1">
                  <c:v>431.7</c:v>
                </c:pt>
                <c:pt idx="2">
                  <c:v>465.1</c:v>
                </c:pt>
                <c:pt idx="3">
                  <c:v>498.5</c:v>
                </c:pt>
                <c:pt idx="4">
                  <c:v>531.79999999999995</c:v>
                </c:pt>
                <c:pt idx="5">
                  <c:v>565.20000000000005</c:v>
                </c:pt>
                <c:pt idx="6">
                  <c:v>698.8</c:v>
                </c:pt>
                <c:pt idx="7">
                  <c:v>732.2</c:v>
                </c:pt>
                <c:pt idx="8">
                  <c:v>765.5</c:v>
                </c:pt>
                <c:pt idx="9">
                  <c:v>798.9</c:v>
                </c:pt>
                <c:pt idx="10">
                  <c:v>832.3</c:v>
                </c:pt>
                <c:pt idx="11">
                  <c:v>965.8</c:v>
                </c:pt>
                <c:pt idx="12">
                  <c:v>999.2</c:v>
                </c:pt>
                <c:pt idx="13">
                  <c:v>1033</c:v>
                </c:pt>
                <c:pt idx="14">
                  <c:v>1066</c:v>
                </c:pt>
                <c:pt idx="15">
                  <c:v>1099</c:v>
                </c:pt>
                <c:pt idx="16">
                  <c:v>1233</c:v>
                </c:pt>
                <c:pt idx="17">
                  <c:v>1366</c:v>
                </c:pt>
                <c:pt idx="18">
                  <c:v>1500</c:v>
                </c:pt>
              </c:numCache>
            </c:numRef>
          </c:xVal>
          <c:yVal>
            <c:numRef>
              <c:f>FLUID!$F$115:$AC$115</c:f>
              <c:numCache>
                <c:formatCode>0.00E+00</c:formatCode>
                <c:ptCount val="24"/>
                <c:pt idx="0">
                  <c:v>-60.34572474210001</c:v>
                </c:pt>
                <c:pt idx="1">
                  <c:v>-120.41777178326494</c:v>
                </c:pt>
                <c:pt idx="2">
                  <c:v>-136.93468438201671</c:v>
                </c:pt>
                <c:pt idx="3">
                  <c:v>-153.64911057165588</c:v>
                </c:pt>
                <c:pt idx="4">
                  <c:v>-169.95523988903386</c:v>
                </c:pt>
                <c:pt idx="5">
                  <c:v>-184.71901989958698</c:v>
                </c:pt>
                <c:pt idx="6">
                  <c:v>-204.00506052011042</c:v>
                </c:pt>
                <c:pt idx="7">
                  <c:v>-205.13368370881298</c:v>
                </c:pt>
                <c:pt idx="8">
                  <c:v>-207.05595494185272</c:v>
                </c:pt>
                <c:pt idx="9">
                  <c:v>-208.79765702959429</c:v>
                </c:pt>
                <c:pt idx="10">
                  <c:v>-208.535629440767</c:v>
                </c:pt>
                <c:pt idx="11">
                  <c:v>-161.02703822643409</c:v>
                </c:pt>
                <c:pt idx="12">
                  <c:v>-142.94150639238987</c:v>
                </c:pt>
                <c:pt idx="13">
                  <c:v>-126.7334933093542</c:v>
                </c:pt>
                <c:pt idx="14">
                  <c:v>-114.79157304561214</c:v>
                </c:pt>
                <c:pt idx="15">
                  <c:v>-106.20726785624076</c:v>
                </c:pt>
                <c:pt idx="16">
                  <c:v>-93.941861314135522</c:v>
                </c:pt>
                <c:pt idx="17">
                  <c:v>-97.429159832689763</c:v>
                </c:pt>
                <c:pt idx="18">
                  <c:v>-106.55745882405002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3E-4D85-82BF-0FF4C0641EE2}"/>
            </c:ext>
          </c:extLst>
        </c:ser>
        <c:ser>
          <c:idx val="3"/>
          <c:order val="3"/>
          <c:tx>
            <c:strRef>
              <c:f>FLUID!$E$118</c:f>
              <c:strCache>
                <c:ptCount val="1"/>
                <c:pt idx="0">
                  <c:v>Раствор + газовая без Ar: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FLUID!$F$114:$AC$114</c:f>
              <c:numCache>
                <c:formatCode>General</c:formatCode>
                <c:ptCount val="24"/>
                <c:pt idx="0">
                  <c:v>298.2</c:v>
                </c:pt>
                <c:pt idx="1">
                  <c:v>431.7</c:v>
                </c:pt>
                <c:pt idx="2">
                  <c:v>465.1</c:v>
                </c:pt>
                <c:pt idx="3">
                  <c:v>498.5</c:v>
                </c:pt>
                <c:pt idx="4">
                  <c:v>531.79999999999995</c:v>
                </c:pt>
                <c:pt idx="5">
                  <c:v>565.20000000000005</c:v>
                </c:pt>
                <c:pt idx="6">
                  <c:v>698.8</c:v>
                </c:pt>
                <c:pt idx="7">
                  <c:v>732.2</c:v>
                </c:pt>
                <c:pt idx="8">
                  <c:v>765.5</c:v>
                </c:pt>
                <c:pt idx="9">
                  <c:v>798.9</c:v>
                </c:pt>
                <c:pt idx="10">
                  <c:v>832.3</c:v>
                </c:pt>
                <c:pt idx="11">
                  <c:v>965.8</c:v>
                </c:pt>
                <c:pt idx="12">
                  <c:v>999.2</c:v>
                </c:pt>
                <c:pt idx="13">
                  <c:v>1033</c:v>
                </c:pt>
                <c:pt idx="14">
                  <c:v>1066</c:v>
                </c:pt>
                <c:pt idx="15">
                  <c:v>1099</c:v>
                </c:pt>
                <c:pt idx="16">
                  <c:v>1233</c:v>
                </c:pt>
                <c:pt idx="17">
                  <c:v>1366</c:v>
                </c:pt>
                <c:pt idx="18">
                  <c:v>1500</c:v>
                </c:pt>
              </c:numCache>
            </c:numRef>
          </c:xVal>
          <c:yVal>
            <c:numRef>
              <c:f>FLUID!$F$118:$AC$118</c:f>
              <c:numCache>
                <c:formatCode>0.00E+00</c:formatCode>
                <c:ptCount val="24"/>
                <c:pt idx="0">
                  <c:v>-60.345725656216956</c:v>
                </c:pt>
                <c:pt idx="1">
                  <c:v>-120.44616130864313</c:v>
                </c:pt>
                <c:pt idx="2">
                  <c:v>-137.0769498079417</c:v>
                </c:pt>
                <c:pt idx="3">
                  <c:v>-154.21492421467786</c:v>
                </c:pt>
                <c:pt idx="4">
                  <c:v>-171.81571523377457</c:v>
                </c:pt>
                <c:pt idx="5">
                  <c:v>-189.91096007018012</c:v>
                </c:pt>
                <c:pt idx="6">
                  <c:v>-267.49770465185719</c:v>
                </c:pt>
                <c:pt idx="7">
                  <c:v>-288.62975640753996</c:v>
                </c:pt>
                <c:pt idx="8">
                  <c:v>-310.33454051052735</c:v>
                </c:pt>
                <c:pt idx="9">
                  <c:v>-332.60091829327058</c:v>
                </c:pt>
                <c:pt idx="10">
                  <c:v>-355.30950260187956</c:v>
                </c:pt>
                <c:pt idx="11">
                  <c:v>-451.56067475357418</c:v>
                </c:pt>
                <c:pt idx="12">
                  <c:v>-477.72853419097896</c:v>
                </c:pt>
                <c:pt idx="13">
                  <c:v>-504.80619647477761</c:v>
                </c:pt>
                <c:pt idx="14">
                  <c:v>-532.59447340111444</c:v>
                </c:pt>
                <c:pt idx="15">
                  <c:v>-561.20024868851135</c:v>
                </c:pt>
                <c:pt idx="16">
                  <c:v>-681.64636546640099</c:v>
                </c:pt>
                <c:pt idx="17">
                  <c:v>-805.91761293595289</c:v>
                </c:pt>
                <c:pt idx="18">
                  <c:v>-932.92946396771265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3E-4D85-82BF-0FF4C0641EE2}"/>
            </c:ext>
          </c:extLst>
        </c:ser>
        <c:ser>
          <c:idx val="6"/>
          <c:order val="5"/>
          <c:tx>
            <c:strRef>
              <c:f>FLUID!$E$120</c:f>
              <c:strCache>
                <c:ptCount val="1"/>
                <c:pt idx="0">
                  <c:v>Температура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3B-4D65-88DE-B2A538552FB6}"/>
              </c:ext>
            </c:extLst>
          </c:dPt>
          <c:xVal>
            <c:numRef>
              <c:f>FLUID!$F$120:$F$121</c:f>
              <c:numCache>
                <c:formatCode>General</c:formatCode>
                <c:ptCount val="2"/>
                <c:pt idx="0">
                  <c:v>460</c:v>
                </c:pt>
                <c:pt idx="1">
                  <c:v>460</c:v>
                </c:pt>
              </c:numCache>
            </c:numRef>
          </c:xVal>
          <c:yVal>
            <c:numRef>
              <c:f>FLUID!$G$120:$G$121</c:f>
              <c:numCache>
                <c:formatCode>General</c:formatCode>
                <c:ptCount val="2"/>
                <c:pt idx="0">
                  <c:v>-10000000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F2-4490-83AC-9926410857E6}"/>
            </c:ext>
          </c:extLst>
        </c:ser>
        <c:ser>
          <c:idx val="5"/>
          <c:order val="6"/>
          <c:tx>
            <c:v>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FLUID!$F$37:$X$37</c:f>
              <c:numCache>
                <c:formatCode>General</c:formatCode>
                <c:ptCount val="19"/>
                <c:pt idx="0">
                  <c:v>298.2</c:v>
                </c:pt>
                <c:pt idx="1">
                  <c:v>431.7</c:v>
                </c:pt>
                <c:pt idx="2">
                  <c:v>465.1</c:v>
                </c:pt>
                <c:pt idx="3">
                  <c:v>498.5</c:v>
                </c:pt>
                <c:pt idx="4">
                  <c:v>531.79999999999995</c:v>
                </c:pt>
                <c:pt idx="5">
                  <c:v>565.20000000000005</c:v>
                </c:pt>
                <c:pt idx="6">
                  <c:v>698.8</c:v>
                </c:pt>
                <c:pt idx="7">
                  <c:v>732.2</c:v>
                </c:pt>
                <c:pt idx="8">
                  <c:v>765.5</c:v>
                </c:pt>
                <c:pt idx="9">
                  <c:v>798.9</c:v>
                </c:pt>
                <c:pt idx="10">
                  <c:v>832.3</c:v>
                </c:pt>
                <c:pt idx="11">
                  <c:v>965.8</c:v>
                </c:pt>
                <c:pt idx="12">
                  <c:v>999.2</c:v>
                </c:pt>
                <c:pt idx="13">
                  <c:v>1033</c:v>
                </c:pt>
                <c:pt idx="14">
                  <c:v>1066</c:v>
                </c:pt>
                <c:pt idx="15">
                  <c:v>1099</c:v>
                </c:pt>
                <c:pt idx="16">
                  <c:v>1233</c:v>
                </c:pt>
                <c:pt idx="17">
                  <c:v>1366</c:v>
                </c:pt>
                <c:pt idx="18">
                  <c:v>1500</c:v>
                </c:pt>
              </c:numCache>
            </c:numRef>
          </c:xVal>
          <c:yVal>
            <c:numRef>
              <c:f>FLUID!$F$38:$X$38</c:f>
              <c:numCache>
                <c:formatCode>0.0E+00</c:formatCode>
                <c:ptCount val="19"/>
                <c:pt idx="0">
                  <c:v>-60.345724742100003</c:v>
                </c:pt>
                <c:pt idx="1">
                  <c:v>-120.44752017981</c:v>
                </c:pt>
                <c:pt idx="2">
                  <c:v>-137.07748511079299</c:v>
                </c:pt>
                <c:pt idx="3">
                  <c:v>-154.21586962194999</c:v>
                </c:pt>
                <c:pt idx="4">
                  <c:v>-171.81651844380005</c:v>
                </c:pt>
                <c:pt idx="5">
                  <c:v>-189.91191687660006</c:v>
                </c:pt>
                <c:pt idx="6">
                  <c:v>-267.49840977980006</c:v>
                </c:pt>
                <c:pt idx="7">
                  <c:v>-288.62827312130008</c:v>
                </c:pt>
                <c:pt idx="8">
                  <c:v>-310.33458989375004</c:v>
                </c:pt>
                <c:pt idx="9">
                  <c:v>-332.60095919160005</c:v>
                </c:pt>
                <c:pt idx="10">
                  <c:v>-355.3086103224</c:v>
                </c:pt>
                <c:pt idx="11">
                  <c:v>-451.55909317530006</c:v>
                </c:pt>
                <c:pt idx="12">
                  <c:v>-477.72620654520006</c:v>
                </c:pt>
                <c:pt idx="13">
                  <c:v>-504.80560791850002</c:v>
                </c:pt>
                <c:pt idx="14">
                  <c:v>-532.58720429200002</c:v>
                </c:pt>
                <c:pt idx="15">
                  <c:v>-561.19702186800009</c:v>
                </c:pt>
                <c:pt idx="16">
                  <c:v>-681.6475869840001</c:v>
                </c:pt>
                <c:pt idx="17">
                  <c:v>-805.91686337500016</c:v>
                </c:pt>
                <c:pt idx="18">
                  <c:v>-932.94094425000003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F2-4A9B-8AC7-FAE801F0B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95336"/>
        <c:axId val="5190949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FLUID!$E$116</c15:sqref>
                        </c15:formulaRef>
                      </c:ext>
                    </c:extLst>
                    <c:strCache>
                      <c:ptCount val="1"/>
                      <c:pt idx="0">
                        <c:v>Газовая без Ar: 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FLUID!$F$114:$AC$114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298.2</c:v>
                      </c:pt>
                      <c:pt idx="1">
                        <c:v>431.7</c:v>
                      </c:pt>
                      <c:pt idx="2">
                        <c:v>465.1</c:v>
                      </c:pt>
                      <c:pt idx="3">
                        <c:v>498.5</c:v>
                      </c:pt>
                      <c:pt idx="4">
                        <c:v>531.79999999999995</c:v>
                      </c:pt>
                      <c:pt idx="5">
                        <c:v>565.20000000000005</c:v>
                      </c:pt>
                      <c:pt idx="6">
                        <c:v>698.8</c:v>
                      </c:pt>
                      <c:pt idx="7">
                        <c:v>732.2</c:v>
                      </c:pt>
                      <c:pt idx="8">
                        <c:v>765.5</c:v>
                      </c:pt>
                      <c:pt idx="9">
                        <c:v>798.9</c:v>
                      </c:pt>
                      <c:pt idx="10">
                        <c:v>832.3</c:v>
                      </c:pt>
                      <c:pt idx="11">
                        <c:v>965.8</c:v>
                      </c:pt>
                      <c:pt idx="12">
                        <c:v>999.2</c:v>
                      </c:pt>
                      <c:pt idx="13">
                        <c:v>1033</c:v>
                      </c:pt>
                      <c:pt idx="14">
                        <c:v>1066</c:v>
                      </c:pt>
                      <c:pt idx="15">
                        <c:v>1099</c:v>
                      </c:pt>
                      <c:pt idx="16">
                        <c:v>1233</c:v>
                      </c:pt>
                      <c:pt idx="17">
                        <c:v>1366</c:v>
                      </c:pt>
                      <c:pt idx="18">
                        <c:v>1500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FLUID!$F$116:$AC$116</c15:sqref>
                        </c15:formulaRef>
                      </c:ext>
                    </c:extLst>
                    <c:numCache>
                      <c:formatCode>0.00E+00</c:formatCode>
                      <c:ptCount val="24"/>
                      <c:pt idx="0">
                        <c:v>-9.1411694747642525E-7</c:v>
                      </c:pt>
                      <c:pt idx="1">
                        <c:v>-2.8389525378194894E-2</c:v>
                      </c:pt>
                      <c:pt idx="2">
                        <c:v>-0.14226542592498001</c:v>
                      </c:pt>
                      <c:pt idx="3">
                        <c:v>-0.56581364302199189</c:v>
                      </c:pt>
                      <c:pt idx="4">
                        <c:v>-1.860475344740709</c:v>
                      </c:pt>
                      <c:pt idx="5">
                        <c:v>-5.1919401705931376</c:v>
                      </c:pt>
                      <c:pt idx="6">
                        <c:v>-63.492644131746765</c:v>
                      </c:pt>
                      <c:pt idx="7">
                        <c:v>-83.496072698726948</c:v>
                      </c:pt>
                      <c:pt idx="8">
                        <c:v>-103.27858556867463</c:v>
                      </c:pt>
                      <c:pt idx="9">
                        <c:v>-123.8032612636763</c:v>
                      </c:pt>
                      <c:pt idx="10">
                        <c:v>-146.77387316111256</c:v>
                      </c:pt>
                      <c:pt idx="11">
                        <c:v>-290.53363652714012</c:v>
                      </c:pt>
                      <c:pt idx="12">
                        <c:v>-334.78702779858907</c:v>
                      </c:pt>
                      <c:pt idx="13">
                        <c:v>-378.07270316542338</c:v>
                      </c:pt>
                      <c:pt idx="14">
                        <c:v>-417.80290035550229</c:v>
                      </c:pt>
                      <c:pt idx="15">
                        <c:v>-454.99298083227058</c:v>
                      </c:pt>
                      <c:pt idx="16">
                        <c:v>-587.70450415226549</c:v>
                      </c:pt>
                      <c:pt idx="17">
                        <c:v>-708.48845310326317</c:v>
                      </c:pt>
                      <c:pt idx="18">
                        <c:v>-826.37200514366259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E33E-4D85-82BF-0FF4C0641EE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FLUID!$E$117</c15:sqref>
                        </c15:formulaRef>
                      </c:ext>
                    </c:extLst>
                    <c:strCache>
                      <c:ptCount val="1"/>
                      <c:pt idx="0">
                        <c:v>Газовая: 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FLUID!$F$114:$AC$114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298.2</c:v>
                      </c:pt>
                      <c:pt idx="1">
                        <c:v>431.7</c:v>
                      </c:pt>
                      <c:pt idx="2">
                        <c:v>465.1</c:v>
                      </c:pt>
                      <c:pt idx="3">
                        <c:v>498.5</c:v>
                      </c:pt>
                      <c:pt idx="4">
                        <c:v>531.79999999999995</c:v>
                      </c:pt>
                      <c:pt idx="5">
                        <c:v>565.20000000000005</c:v>
                      </c:pt>
                      <c:pt idx="6">
                        <c:v>698.8</c:v>
                      </c:pt>
                      <c:pt idx="7">
                        <c:v>732.2</c:v>
                      </c:pt>
                      <c:pt idx="8">
                        <c:v>765.5</c:v>
                      </c:pt>
                      <c:pt idx="9">
                        <c:v>798.9</c:v>
                      </c:pt>
                      <c:pt idx="10">
                        <c:v>832.3</c:v>
                      </c:pt>
                      <c:pt idx="11">
                        <c:v>965.8</c:v>
                      </c:pt>
                      <c:pt idx="12">
                        <c:v>999.2</c:v>
                      </c:pt>
                      <c:pt idx="13">
                        <c:v>1033</c:v>
                      </c:pt>
                      <c:pt idx="14">
                        <c:v>1066</c:v>
                      </c:pt>
                      <c:pt idx="15">
                        <c:v>1099</c:v>
                      </c:pt>
                      <c:pt idx="16">
                        <c:v>1233</c:v>
                      </c:pt>
                      <c:pt idx="17">
                        <c:v>1366</c:v>
                      </c:pt>
                      <c:pt idx="18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FLUID!$F$117:$AC$117</c15:sqref>
                        </c15:formulaRef>
                      </c:ext>
                    </c:extLst>
                    <c:numCache>
                      <c:formatCode>0.00E+00</c:formatCode>
                      <c:ptCount val="24"/>
                      <c:pt idx="0">
                        <c:v>-76.902224879116972</c:v>
                      </c:pt>
                      <c:pt idx="1">
                        <c:v>-112.25601391537823</c:v>
                      </c:pt>
                      <c:pt idx="2">
                        <c:v>-121.50393622342501</c:v>
                      </c:pt>
                      <c:pt idx="3">
                        <c:v>-131.12632851802204</c:v>
                      </c:pt>
                      <c:pt idx="4">
                        <c:v>-141.65834428974074</c:v>
                      </c:pt>
                      <c:pt idx="5">
                        <c:v>-154.47479671059315</c:v>
                      </c:pt>
                      <c:pt idx="6">
                        <c:v>-252.71059847174678</c:v>
                      </c:pt>
                      <c:pt idx="7">
                        <c:v>-282.87404117372699</c:v>
                      </c:pt>
                      <c:pt idx="8">
                        <c:v>-312.89101066867471</c:v>
                      </c:pt>
                      <c:pt idx="9">
                        <c:v>-343.55778275117638</c:v>
                      </c:pt>
                      <c:pt idx="10">
                        <c:v>-376.8691382986126</c:v>
                      </c:pt>
                      <c:pt idx="11">
                        <c:v>-563.82620739714025</c:v>
                      </c:pt>
                      <c:pt idx="12">
                        <c:v>-619.19237135858918</c:v>
                      </c:pt>
                      <c:pt idx="13">
                        <c:v>-673.81641951542338</c:v>
                      </c:pt>
                      <c:pt idx="14">
                        <c:v>-724.47159255550241</c:v>
                      </c:pt>
                      <c:pt idx="15">
                        <c:v>-772.52581445727071</c:v>
                      </c:pt>
                      <c:pt idx="16">
                        <c:v>-948.56710735226557</c:v>
                      </c:pt>
                      <c:pt idx="17">
                        <c:v>-1112.4406754032634</c:v>
                      </c:pt>
                      <c:pt idx="18">
                        <c:v>-1273.8999676436629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33E-4D85-82BF-0FF4C0641EE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FLUID!$E$119</c15:sqref>
                        </c15:formulaRef>
                      </c:ext>
                    </c:extLst>
                    <c:strCache>
                      <c:ptCount val="1"/>
                      <c:pt idx="0">
                        <c:v>Раствор + газовая: 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FLUID!$F$114:$AC$114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298.2</c:v>
                      </c:pt>
                      <c:pt idx="1">
                        <c:v>431.7</c:v>
                      </c:pt>
                      <c:pt idx="2">
                        <c:v>465.1</c:v>
                      </c:pt>
                      <c:pt idx="3">
                        <c:v>498.5</c:v>
                      </c:pt>
                      <c:pt idx="4">
                        <c:v>531.79999999999995</c:v>
                      </c:pt>
                      <c:pt idx="5">
                        <c:v>565.20000000000005</c:v>
                      </c:pt>
                      <c:pt idx="6">
                        <c:v>698.8</c:v>
                      </c:pt>
                      <c:pt idx="7">
                        <c:v>732.2</c:v>
                      </c:pt>
                      <c:pt idx="8">
                        <c:v>765.5</c:v>
                      </c:pt>
                      <c:pt idx="9">
                        <c:v>798.9</c:v>
                      </c:pt>
                      <c:pt idx="10">
                        <c:v>832.3</c:v>
                      </c:pt>
                      <c:pt idx="11">
                        <c:v>965.8</c:v>
                      </c:pt>
                      <c:pt idx="12">
                        <c:v>999.2</c:v>
                      </c:pt>
                      <c:pt idx="13">
                        <c:v>1033</c:v>
                      </c:pt>
                      <c:pt idx="14">
                        <c:v>1066</c:v>
                      </c:pt>
                      <c:pt idx="15">
                        <c:v>1099</c:v>
                      </c:pt>
                      <c:pt idx="16">
                        <c:v>1233</c:v>
                      </c:pt>
                      <c:pt idx="17">
                        <c:v>1366</c:v>
                      </c:pt>
                      <c:pt idx="18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FLUID!$F$119:$AC$119</c15:sqref>
                        </c15:formulaRef>
                      </c:ext>
                    </c:extLst>
                    <c:numCache>
                      <c:formatCode>0.00E+00</c:formatCode>
                      <c:ptCount val="24"/>
                      <c:pt idx="0">
                        <c:v>-137.24794962121697</c:v>
                      </c:pt>
                      <c:pt idx="1">
                        <c:v>-232.67378569864317</c:v>
                      </c:pt>
                      <c:pt idx="2">
                        <c:v>-258.43862060544171</c:v>
                      </c:pt>
                      <c:pt idx="3">
                        <c:v>-284.77543908967789</c:v>
                      </c:pt>
                      <c:pt idx="4">
                        <c:v>-311.6135841787746</c:v>
                      </c:pt>
                      <c:pt idx="5">
                        <c:v>-339.19381661018014</c:v>
                      </c:pt>
                      <c:pt idx="6">
                        <c:v>-456.7156589918572</c:v>
                      </c:pt>
                      <c:pt idx="7">
                        <c:v>-488.00772488253995</c:v>
                      </c:pt>
                      <c:pt idx="8">
                        <c:v>-519.9469656105274</c:v>
                      </c:pt>
                      <c:pt idx="9">
                        <c:v>-552.35543978077067</c:v>
                      </c:pt>
                      <c:pt idx="10">
                        <c:v>-585.40476773937962</c:v>
                      </c:pt>
                      <c:pt idx="11">
                        <c:v>-724.85324562357437</c:v>
                      </c:pt>
                      <c:pt idx="12">
                        <c:v>-762.13387775097908</c:v>
                      </c:pt>
                      <c:pt idx="13">
                        <c:v>-800.54991282477761</c:v>
                      </c:pt>
                      <c:pt idx="14">
                        <c:v>-839.26316560111457</c:v>
                      </c:pt>
                      <c:pt idx="15">
                        <c:v>-878.73308231351143</c:v>
                      </c:pt>
                      <c:pt idx="16">
                        <c:v>-1042.5089686664012</c:v>
                      </c:pt>
                      <c:pt idx="17">
                        <c:v>-1209.8698352359531</c:v>
                      </c:pt>
                      <c:pt idx="18">
                        <c:v>-1380.4574264677128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33E-4D85-82BF-0FF4C0641EE2}"/>
                  </c:ext>
                </c:extLst>
              </c15:ser>
            </c15:filteredScatterSeries>
          </c:ext>
        </c:extLst>
      </c:scatterChart>
      <c:valAx>
        <c:axId val="519095336"/>
        <c:scaling>
          <c:orientation val="minMax"/>
          <c:max val="15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 baseline="0"/>
                  <a:t>К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094944"/>
        <c:crosses val="autoZero"/>
        <c:crossBetween val="midCat"/>
      </c:valAx>
      <c:valAx>
        <c:axId val="519094944"/>
        <c:scaling>
          <c:orientation val="minMax"/>
          <c:max val="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Энергия Гиббса, Дж/(моль*атом)</a:t>
                </a:r>
                <a:endParaRPr lang="ru-RU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21332268927383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095336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/>
              <a:t>Газовая</a:t>
            </a:r>
            <a:r>
              <a:rPr lang="ru-RU" sz="1800" baseline="0"/>
              <a:t> фаза </a:t>
            </a:r>
            <a:endParaRPr lang="ru-RU" sz="1800"/>
          </a:p>
        </c:rich>
      </c:tx>
      <c:layout>
        <c:manualLayout>
          <c:xMode val="edge"/>
          <c:yMode val="edge"/>
          <c:x val="0.4140374460316642"/>
          <c:y val="1.35660836514627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554091312569232"/>
          <c:y val="8.2117355881280038E-2"/>
          <c:w val="0.83553361749524424"/>
          <c:h val="0.77107340657712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FLUID!$E$4</c:f>
              <c:strCache>
                <c:ptCount val="1"/>
                <c:pt idx="0">
                  <c:v>Se3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FLUID!$F$3:$X$3</c:f>
              <c:numCache>
                <c:formatCode>General</c:formatCode>
                <c:ptCount val="19"/>
                <c:pt idx="0">
                  <c:v>298.2</c:v>
                </c:pt>
                <c:pt idx="1">
                  <c:v>431.7</c:v>
                </c:pt>
                <c:pt idx="2">
                  <c:v>465.1</c:v>
                </c:pt>
                <c:pt idx="3">
                  <c:v>498.5</c:v>
                </c:pt>
                <c:pt idx="4">
                  <c:v>531.79999999999995</c:v>
                </c:pt>
                <c:pt idx="5">
                  <c:v>565.20000000000005</c:v>
                </c:pt>
                <c:pt idx="6">
                  <c:v>698.8</c:v>
                </c:pt>
                <c:pt idx="7">
                  <c:v>732.2</c:v>
                </c:pt>
                <c:pt idx="8">
                  <c:v>765.5</c:v>
                </c:pt>
                <c:pt idx="9">
                  <c:v>798.9</c:v>
                </c:pt>
                <c:pt idx="10">
                  <c:v>832.3</c:v>
                </c:pt>
                <c:pt idx="11">
                  <c:v>965.8</c:v>
                </c:pt>
                <c:pt idx="12">
                  <c:v>999.2</c:v>
                </c:pt>
                <c:pt idx="13">
                  <c:v>1033</c:v>
                </c:pt>
                <c:pt idx="14">
                  <c:v>1066</c:v>
                </c:pt>
                <c:pt idx="15">
                  <c:v>1099</c:v>
                </c:pt>
                <c:pt idx="16">
                  <c:v>1233</c:v>
                </c:pt>
                <c:pt idx="17">
                  <c:v>1366</c:v>
                </c:pt>
                <c:pt idx="18">
                  <c:v>1500</c:v>
                </c:pt>
              </c:numCache>
            </c:numRef>
          </c:xVal>
          <c:yVal>
            <c:numRef>
              <c:f>FLUID!$F$4:$X$4</c:f>
              <c:numCache>
                <c:formatCode>0.0E+00</c:formatCode>
                <c:ptCount val="19"/>
                <c:pt idx="0">
                  <c:v>1.3056000000000001E-22</c:v>
                </c:pt>
                <c:pt idx="1">
                  <c:v>8.4706E-14</c:v>
                </c:pt>
                <c:pt idx="2">
                  <c:v>1.9731000000000001E-12</c:v>
                </c:pt>
                <c:pt idx="3">
                  <c:v>2.9366000000000002E-11</c:v>
                </c:pt>
                <c:pt idx="4">
                  <c:v>3.0681999999999998E-10</c:v>
                </c:pt>
                <c:pt idx="5">
                  <c:v>2.4323E-9</c:v>
                </c:pt>
                <c:pt idx="6">
                  <c:v>1.6574E-6</c:v>
                </c:pt>
                <c:pt idx="7">
                  <c:v>5.8046000000000003E-6</c:v>
                </c:pt>
                <c:pt idx="8">
                  <c:v>1.7708999999999999E-5</c:v>
                </c:pt>
                <c:pt idx="9">
                  <c:v>4.7824000000000002E-5</c:v>
                </c:pt>
                <c:pt idx="10">
                  <c:v>1.1595E-4</c:v>
                </c:pt>
                <c:pt idx="11">
                  <c:v>1.4264E-3</c:v>
                </c:pt>
                <c:pt idx="12">
                  <c:v>1.9935999999999999E-3</c:v>
                </c:pt>
                <c:pt idx="13">
                  <c:v>2.4840000000000001E-3</c:v>
                </c:pt>
                <c:pt idx="14">
                  <c:v>2.7785000000000002E-3</c:v>
                </c:pt>
                <c:pt idx="15">
                  <c:v>2.8771000000000001E-3</c:v>
                </c:pt>
                <c:pt idx="16">
                  <c:v>2.3430999999999999E-3</c:v>
                </c:pt>
                <c:pt idx="17">
                  <c:v>1.7071E-3</c:v>
                </c:pt>
                <c:pt idx="18">
                  <c:v>1.2738999999999999E-3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3E-4D91-BE7D-77FCF35AE101}"/>
            </c:ext>
          </c:extLst>
        </c:ser>
        <c:ser>
          <c:idx val="1"/>
          <c:order val="1"/>
          <c:tx>
            <c:strRef>
              <c:f>FLUID!$E$5</c:f>
              <c:strCache>
                <c:ptCount val="1"/>
                <c:pt idx="0">
                  <c:v>Se4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FLUID!$F$3:$X$3</c:f>
              <c:numCache>
                <c:formatCode>General</c:formatCode>
                <c:ptCount val="19"/>
                <c:pt idx="0">
                  <c:v>298.2</c:v>
                </c:pt>
                <c:pt idx="1">
                  <c:v>431.7</c:v>
                </c:pt>
                <c:pt idx="2">
                  <c:v>465.1</c:v>
                </c:pt>
                <c:pt idx="3">
                  <c:v>498.5</c:v>
                </c:pt>
                <c:pt idx="4">
                  <c:v>531.79999999999995</c:v>
                </c:pt>
                <c:pt idx="5">
                  <c:v>565.20000000000005</c:v>
                </c:pt>
                <c:pt idx="6">
                  <c:v>698.8</c:v>
                </c:pt>
                <c:pt idx="7">
                  <c:v>732.2</c:v>
                </c:pt>
                <c:pt idx="8">
                  <c:v>765.5</c:v>
                </c:pt>
                <c:pt idx="9">
                  <c:v>798.9</c:v>
                </c:pt>
                <c:pt idx="10">
                  <c:v>832.3</c:v>
                </c:pt>
                <c:pt idx="11">
                  <c:v>965.8</c:v>
                </c:pt>
                <c:pt idx="12">
                  <c:v>999.2</c:v>
                </c:pt>
                <c:pt idx="13">
                  <c:v>1033</c:v>
                </c:pt>
                <c:pt idx="14">
                  <c:v>1066</c:v>
                </c:pt>
                <c:pt idx="15">
                  <c:v>1099</c:v>
                </c:pt>
                <c:pt idx="16">
                  <c:v>1233</c:v>
                </c:pt>
                <c:pt idx="17">
                  <c:v>1366</c:v>
                </c:pt>
                <c:pt idx="18">
                  <c:v>1500</c:v>
                </c:pt>
              </c:numCache>
            </c:numRef>
          </c:xVal>
          <c:yVal>
            <c:numRef>
              <c:f>FLUID!$F$5:$X$5</c:f>
              <c:numCache>
                <c:formatCode>0.0E+00</c:formatCode>
                <c:ptCount val="19"/>
                <c:pt idx="0">
                  <c:v>7.6378999999999993E-21</c:v>
                </c:pt>
                <c:pt idx="1">
                  <c:v>5.8909999999999998E-13</c:v>
                </c:pt>
                <c:pt idx="2">
                  <c:v>9.5009000000000004E-12</c:v>
                </c:pt>
                <c:pt idx="3">
                  <c:v>1.0218E-10</c:v>
                </c:pt>
                <c:pt idx="4">
                  <c:v>8.0013999999999999E-10</c:v>
                </c:pt>
                <c:pt idx="5">
                  <c:v>4.9136000000000001E-9</c:v>
                </c:pt>
                <c:pt idx="6">
                  <c:v>1.6022000000000001E-6</c:v>
                </c:pt>
                <c:pt idx="7">
                  <c:v>4.8679999999999998E-6</c:v>
                </c:pt>
                <c:pt idx="8">
                  <c:v>1.2958E-5</c:v>
                </c:pt>
                <c:pt idx="9">
                  <c:v>3.0632000000000001E-5</c:v>
                </c:pt>
                <c:pt idx="10">
                  <c:v>6.5072000000000003E-5</c:v>
                </c:pt>
                <c:pt idx="11">
                  <c:v>4.3741E-4</c:v>
                </c:pt>
                <c:pt idx="12">
                  <c:v>5.0403000000000004E-4</c:v>
                </c:pt>
                <c:pt idx="13">
                  <c:v>5.0903999999999999E-4</c:v>
                </c:pt>
                <c:pt idx="14">
                  <c:v>4.5489E-4</c:v>
                </c:pt>
                <c:pt idx="15">
                  <c:v>3.7399999999999998E-4</c:v>
                </c:pt>
                <c:pt idx="16">
                  <c:v>1.2596999999999999E-4</c:v>
                </c:pt>
                <c:pt idx="17">
                  <c:v>4.3619999999999999E-5</c:v>
                </c:pt>
                <c:pt idx="18">
                  <c:v>1.7612999999999999E-5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3E-4D91-BE7D-77FCF35AE101}"/>
            </c:ext>
          </c:extLst>
        </c:ser>
        <c:ser>
          <c:idx val="2"/>
          <c:order val="2"/>
          <c:tx>
            <c:strRef>
              <c:f>FLUID!$E$6</c:f>
              <c:strCache>
                <c:ptCount val="1"/>
                <c:pt idx="0">
                  <c:v>Se5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FLUID!$F$3:$X$3</c:f>
              <c:numCache>
                <c:formatCode>General</c:formatCode>
                <c:ptCount val="19"/>
                <c:pt idx="0">
                  <c:v>298.2</c:v>
                </c:pt>
                <c:pt idx="1">
                  <c:v>431.7</c:v>
                </c:pt>
                <c:pt idx="2">
                  <c:v>465.1</c:v>
                </c:pt>
                <c:pt idx="3">
                  <c:v>498.5</c:v>
                </c:pt>
                <c:pt idx="4">
                  <c:v>531.79999999999995</c:v>
                </c:pt>
                <c:pt idx="5">
                  <c:v>565.20000000000005</c:v>
                </c:pt>
                <c:pt idx="6">
                  <c:v>698.8</c:v>
                </c:pt>
                <c:pt idx="7">
                  <c:v>732.2</c:v>
                </c:pt>
                <c:pt idx="8">
                  <c:v>765.5</c:v>
                </c:pt>
                <c:pt idx="9">
                  <c:v>798.9</c:v>
                </c:pt>
                <c:pt idx="10">
                  <c:v>832.3</c:v>
                </c:pt>
                <c:pt idx="11">
                  <c:v>965.8</c:v>
                </c:pt>
                <c:pt idx="12">
                  <c:v>999.2</c:v>
                </c:pt>
                <c:pt idx="13">
                  <c:v>1033</c:v>
                </c:pt>
                <c:pt idx="14">
                  <c:v>1066</c:v>
                </c:pt>
                <c:pt idx="15">
                  <c:v>1099</c:v>
                </c:pt>
                <c:pt idx="16">
                  <c:v>1233</c:v>
                </c:pt>
                <c:pt idx="17">
                  <c:v>1366</c:v>
                </c:pt>
                <c:pt idx="18">
                  <c:v>1500</c:v>
                </c:pt>
              </c:numCache>
            </c:numRef>
          </c:xVal>
          <c:yVal>
            <c:numRef>
              <c:f>FLUID!$F$6:$X$6</c:f>
              <c:numCache>
                <c:formatCode>0.0E+00</c:formatCode>
                <c:ptCount val="19"/>
                <c:pt idx="0">
                  <c:v>1.3752E-17</c:v>
                </c:pt>
                <c:pt idx="1">
                  <c:v>1.9065000000000001E-10</c:v>
                </c:pt>
                <c:pt idx="2">
                  <c:v>2.2833000000000002E-9</c:v>
                </c:pt>
                <c:pt idx="3">
                  <c:v>1.8868999999999998E-8</c:v>
                </c:pt>
                <c:pt idx="4">
                  <c:v>1.1695E-7</c:v>
                </c:pt>
                <c:pt idx="5">
                  <c:v>5.8406999999999996E-7</c:v>
                </c:pt>
                <c:pt idx="6">
                  <c:v>1.0599000000000001E-4</c:v>
                </c:pt>
                <c:pt idx="7">
                  <c:v>2.8779000000000001E-4</c:v>
                </c:pt>
                <c:pt idx="8">
                  <c:v>6.8687999999999996E-4</c:v>
                </c:pt>
                <c:pt idx="9">
                  <c:v>1.4574E-3</c:v>
                </c:pt>
                <c:pt idx="10">
                  <c:v>2.7763000000000002E-3</c:v>
                </c:pt>
                <c:pt idx="11">
                  <c:v>1.1018999999999999E-2</c:v>
                </c:pt>
                <c:pt idx="12">
                  <c:v>1.064E-2</c:v>
                </c:pt>
                <c:pt idx="13">
                  <c:v>8.8444000000000005E-3</c:v>
                </c:pt>
                <c:pt idx="14">
                  <c:v>6.4056E-3</c:v>
                </c:pt>
                <c:pt idx="15">
                  <c:v>4.2385000000000001E-3</c:v>
                </c:pt>
                <c:pt idx="16">
                  <c:v>6.1879999999999997E-4</c:v>
                </c:pt>
                <c:pt idx="17">
                  <c:v>1.0581000000000001E-4</c:v>
                </c:pt>
                <c:pt idx="18">
                  <c:v>2.3858000000000001E-5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3E-4D91-BE7D-77FCF35AE101}"/>
            </c:ext>
          </c:extLst>
        </c:ser>
        <c:ser>
          <c:idx val="3"/>
          <c:order val="3"/>
          <c:tx>
            <c:strRef>
              <c:f>FLUID!$E$7</c:f>
              <c:strCache>
                <c:ptCount val="1"/>
                <c:pt idx="0">
                  <c:v>Se6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FLUID!$F$3:$X$3</c:f>
              <c:numCache>
                <c:formatCode>General</c:formatCode>
                <c:ptCount val="19"/>
                <c:pt idx="0">
                  <c:v>298.2</c:v>
                </c:pt>
                <c:pt idx="1">
                  <c:v>431.7</c:v>
                </c:pt>
                <c:pt idx="2">
                  <c:v>465.1</c:v>
                </c:pt>
                <c:pt idx="3">
                  <c:v>498.5</c:v>
                </c:pt>
                <c:pt idx="4">
                  <c:v>531.79999999999995</c:v>
                </c:pt>
                <c:pt idx="5">
                  <c:v>565.20000000000005</c:v>
                </c:pt>
                <c:pt idx="6">
                  <c:v>698.8</c:v>
                </c:pt>
                <c:pt idx="7">
                  <c:v>732.2</c:v>
                </c:pt>
                <c:pt idx="8">
                  <c:v>765.5</c:v>
                </c:pt>
                <c:pt idx="9">
                  <c:v>798.9</c:v>
                </c:pt>
                <c:pt idx="10">
                  <c:v>832.3</c:v>
                </c:pt>
                <c:pt idx="11">
                  <c:v>965.8</c:v>
                </c:pt>
                <c:pt idx="12">
                  <c:v>999.2</c:v>
                </c:pt>
                <c:pt idx="13">
                  <c:v>1033</c:v>
                </c:pt>
                <c:pt idx="14">
                  <c:v>1066</c:v>
                </c:pt>
                <c:pt idx="15">
                  <c:v>1099</c:v>
                </c:pt>
                <c:pt idx="16">
                  <c:v>1233</c:v>
                </c:pt>
                <c:pt idx="17">
                  <c:v>1366</c:v>
                </c:pt>
                <c:pt idx="18">
                  <c:v>1500</c:v>
                </c:pt>
              </c:numCache>
            </c:numRef>
          </c:xVal>
          <c:yVal>
            <c:numRef>
              <c:f>FLUID!$F$7:$X$7</c:f>
              <c:numCache>
                <c:formatCode>0.0E+00</c:formatCode>
                <c:ptCount val="19"/>
                <c:pt idx="0">
                  <c:v>2.3151999999999998E-15</c:v>
                </c:pt>
                <c:pt idx="1">
                  <c:v>1.7347E-9</c:v>
                </c:pt>
                <c:pt idx="2">
                  <c:v>1.2705E-8</c:v>
                </c:pt>
                <c:pt idx="3">
                  <c:v>6.8158999999999995E-8</c:v>
                </c:pt>
                <c:pt idx="4">
                  <c:v>2.8845000000000002E-7</c:v>
                </c:pt>
                <c:pt idx="5">
                  <c:v>1.0280999999999999E-6</c:v>
                </c:pt>
                <c:pt idx="6">
                  <c:v>6.9690999999999994E-5</c:v>
                </c:pt>
                <c:pt idx="7">
                  <c:v>1.5655000000000001E-4</c:v>
                </c:pt>
                <c:pt idx="8">
                  <c:v>3.1220999999999999E-4</c:v>
                </c:pt>
                <c:pt idx="9">
                  <c:v>5.5734999999999997E-4</c:v>
                </c:pt>
                <c:pt idx="10">
                  <c:v>8.9707000000000003E-4</c:v>
                </c:pt>
                <c:pt idx="11">
                  <c:v>1.7256999999999999E-3</c:v>
                </c:pt>
                <c:pt idx="12">
                  <c:v>1.3401999999999999E-3</c:v>
                </c:pt>
                <c:pt idx="13">
                  <c:v>8.8225E-4</c:v>
                </c:pt>
                <c:pt idx="14">
                  <c:v>4.9950000000000005E-4</c:v>
                </c:pt>
                <c:pt idx="15">
                  <c:v>2.5712E-4</c:v>
                </c:pt>
                <c:pt idx="16">
                  <c:v>1.4467999999999999E-5</c:v>
                </c:pt>
                <c:pt idx="17">
                  <c:v>1.1112000000000001E-6</c:v>
                </c:pt>
                <c:pt idx="18">
                  <c:v>1.2944E-7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3E-4D91-BE7D-77FCF35AE101}"/>
            </c:ext>
          </c:extLst>
        </c:ser>
        <c:ser>
          <c:idx val="4"/>
          <c:order val="4"/>
          <c:tx>
            <c:strRef>
              <c:f>FLUID!$E$8</c:f>
              <c:strCache>
                <c:ptCount val="1"/>
                <c:pt idx="0">
                  <c:v>Se7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FLUID!$F$3:$X$3</c:f>
              <c:numCache>
                <c:formatCode>General</c:formatCode>
                <c:ptCount val="19"/>
                <c:pt idx="0">
                  <c:v>298.2</c:v>
                </c:pt>
                <c:pt idx="1">
                  <c:v>431.7</c:v>
                </c:pt>
                <c:pt idx="2">
                  <c:v>465.1</c:v>
                </c:pt>
                <c:pt idx="3">
                  <c:v>498.5</c:v>
                </c:pt>
                <c:pt idx="4">
                  <c:v>531.79999999999995</c:v>
                </c:pt>
                <c:pt idx="5">
                  <c:v>565.20000000000005</c:v>
                </c:pt>
                <c:pt idx="6">
                  <c:v>698.8</c:v>
                </c:pt>
                <c:pt idx="7">
                  <c:v>732.2</c:v>
                </c:pt>
                <c:pt idx="8">
                  <c:v>765.5</c:v>
                </c:pt>
                <c:pt idx="9">
                  <c:v>798.9</c:v>
                </c:pt>
                <c:pt idx="10">
                  <c:v>832.3</c:v>
                </c:pt>
                <c:pt idx="11">
                  <c:v>965.8</c:v>
                </c:pt>
                <c:pt idx="12">
                  <c:v>999.2</c:v>
                </c:pt>
                <c:pt idx="13">
                  <c:v>1033</c:v>
                </c:pt>
                <c:pt idx="14">
                  <c:v>1066</c:v>
                </c:pt>
                <c:pt idx="15">
                  <c:v>1099</c:v>
                </c:pt>
                <c:pt idx="16">
                  <c:v>1233</c:v>
                </c:pt>
                <c:pt idx="17">
                  <c:v>1366</c:v>
                </c:pt>
                <c:pt idx="18">
                  <c:v>1500</c:v>
                </c:pt>
              </c:numCache>
            </c:numRef>
          </c:xVal>
          <c:yVal>
            <c:numRef>
              <c:f>FLUID!$F$8:$X$8</c:f>
              <c:numCache>
                <c:formatCode>0.0E+00</c:formatCode>
                <c:ptCount val="19"/>
                <c:pt idx="0">
                  <c:v>2.5534000000000002E-16</c:v>
                </c:pt>
                <c:pt idx="1">
                  <c:v>3.8947999999999998E-10</c:v>
                </c:pt>
                <c:pt idx="2">
                  <c:v>3.1175E-9</c:v>
                </c:pt>
                <c:pt idx="3">
                  <c:v>1.7949999999999999E-8</c:v>
                </c:pt>
                <c:pt idx="4">
                  <c:v>8.0486999999999998E-8</c:v>
                </c:pt>
                <c:pt idx="5">
                  <c:v>3.0162000000000002E-7</c:v>
                </c:pt>
                <c:pt idx="6">
                  <c:v>2.4817999999999999E-5</c:v>
                </c:pt>
                <c:pt idx="7">
                  <c:v>5.7896999999999998E-5</c:v>
                </c:pt>
                <c:pt idx="8">
                  <c:v>1.1872E-4</c:v>
                </c:pt>
                <c:pt idx="9">
                  <c:v>2.1565000000000001E-4</c:v>
                </c:pt>
                <c:pt idx="10">
                  <c:v>3.4928999999999998E-4</c:v>
                </c:pt>
                <c:pt idx="11">
                  <c:v>5.8067999999999998E-4</c:v>
                </c:pt>
                <c:pt idx="12">
                  <c:v>4.0905999999999999E-4</c:v>
                </c:pt>
                <c:pt idx="13">
                  <c:v>2.3866999999999999E-4</c:v>
                </c:pt>
                <c:pt idx="14">
                  <c:v>1.1739E-4</c:v>
                </c:pt>
                <c:pt idx="15">
                  <c:v>5.1907000000000003E-5</c:v>
                </c:pt>
                <c:pt idx="16">
                  <c:v>1.5858999999999999E-6</c:v>
                </c:pt>
                <c:pt idx="17">
                  <c:v>7.2071999999999998E-8</c:v>
                </c:pt>
                <c:pt idx="18">
                  <c:v>5.4396000000000001E-9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93E-4D91-BE7D-77FCF35AE101}"/>
            </c:ext>
          </c:extLst>
        </c:ser>
        <c:ser>
          <c:idx val="5"/>
          <c:order val="5"/>
          <c:tx>
            <c:strRef>
              <c:f>FLUID!$E$9</c:f>
              <c:strCache>
                <c:ptCount val="1"/>
                <c:pt idx="0">
                  <c:v>Se8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FLUID!$F$3:$X$3</c:f>
              <c:numCache>
                <c:formatCode>General</c:formatCode>
                <c:ptCount val="19"/>
                <c:pt idx="0">
                  <c:v>298.2</c:v>
                </c:pt>
                <c:pt idx="1">
                  <c:v>431.7</c:v>
                </c:pt>
                <c:pt idx="2">
                  <c:v>465.1</c:v>
                </c:pt>
                <c:pt idx="3">
                  <c:v>498.5</c:v>
                </c:pt>
                <c:pt idx="4">
                  <c:v>531.79999999999995</c:v>
                </c:pt>
                <c:pt idx="5">
                  <c:v>565.20000000000005</c:v>
                </c:pt>
                <c:pt idx="6">
                  <c:v>698.8</c:v>
                </c:pt>
                <c:pt idx="7">
                  <c:v>732.2</c:v>
                </c:pt>
                <c:pt idx="8">
                  <c:v>765.5</c:v>
                </c:pt>
                <c:pt idx="9">
                  <c:v>798.9</c:v>
                </c:pt>
                <c:pt idx="10">
                  <c:v>832.3</c:v>
                </c:pt>
                <c:pt idx="11">
                  <c:v>965.8</c:v>
                </c:pt>
                <c:pt idx="12">
                  <c:v>999.2</c:v>
                </c:pt>
                <c:pt idx="13">
                  <c:v>1033</c:v>
                </c:pt>
                <c:pt idx="14">
                  <c:v>1066</c:v>
                </c:pt>
                <c:pt idx="15">
                  <c:v>1099</c:v>
                </c:pt>
                <c:pt idx="16">
                  <c:v>1233</c:v>
                </c:pt>
                <c:pt idx="17">
                  <c:v>1366</c:v>
                </c:pt>
                <c:pt idx="18">
                  <c:v>1500</c:v>
                </c:pt>
              </c:numCache>
            </c:numRef>
          </c:xVal>
          <c:yVal>
            <c:numRef>
              <c:f>FLUID!$F$9:$X$9</c:f>
              <c:numCache>
                <c:formatCode>0.0E+00</c:formatCode>
                <c:ptCount val="19"/>
                <c:pt idx="0">
                  <c:v>5.6206999999999997E-18</c:v>
                </c:pt>
                <c:pt idx="1">
                  <c:v>1.4855E-11</c:v>
                </c:pt>
                <c:pt idx="2">
                  <c:v>1.2668E-10</c:v>
                </c:pt>
                <c:pt idx="3">
                  <c:v>7.6573E-10</c:v>
                </c:pt>
                <c:pt idx="4">
                  <c:v>3.5687999999999999E-9</c:v>
                </c:pt>
                <c:pt idx="5">
                  <c:v>1.3825999999999999E-8</c:v>
                </c:pt>
                <c:pt idx="6">
                  <c:v>1.3120000000000001E-6</c:v>
                </c:pt>
                <c:pt idx="7">
                  <c:v>3.1472999999999999E-6</c:v>
                </c:pt>
                <c:pt idx="8">
                  <c:v>6.5763E-6</c:v>
                </c:pt>
                <c:pt idx="9">
                  <c:v>1.2055999999999999E-5</c:v>
                </c:pt>
                <c:pt idx="10">
                  <c:v>1.9502000000000001E-5</c:v>
                </c:pt>
                <c:pt idx="11">
                  <c:v>2.7330000000000001E-5</c:v>
                </c:pt>
                <c:pt idx="12">
                  <c:v>1.7374E-5</c:v>
                </c:pt>
                <c:pt idx="13">
                  <c:v>8.9414000000000005E-6</c:v>
                </c:pt>
                <c:pt idx="14">
                  <c:v>3.8031999999999999E-6</c:v>
                </c:pt>
                <c:pt idx="15">
                  <c:v>1.4384000000000001E-6</c:v>
                </c:pt>
                <c:pt idx="16">
                  <c:v>2.3513E-8</c:v>
                </c:pt>
                <c:pt idx="17">
                  <c:v>6.2489999999999998E-10</c:v>
                </c:pt>
                <c:pt idx="18">
                  <c:v>3.0264000000000003E-11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93E-4D91-BE7D-77FCF35AE101}"/>
            </c:ext>
          </c:extLst>
        </c:ser>
        <c:ser>
          <c:idx val="6"/>
          <c:order val="6"/>
          <c:tx>
            <c:strRef>
              <c:f>FLUID!$E$10</c:f>
              <c:strCache>
                <c:ptCount val="1"/>
                <c:pt idx="0">
                  <c:v>Se2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D884-467B-B5F1-58A1B26AE59E}"/>
              </c:ext>
            </c:extLst>
          </c:dPt>
          <c:xVal>
            <c:numRef>
              <c:f>FLUID!$F$3:$X$3</c:f>
              <c:numCache>
                <c:formatCode>General</c:formatCode>
                <c:ptCount val="19"/>
                <c:pt idx="0">
                  <c:v>298.2</c:v>
                </c:pt>
                <c:pt idx="1">
                  <c:v>431.7</c:v>
                </c:pt>
                <c:pt idx="2">
                  <c:v>465.1</c:v>
                </c:pt>
                <c:pt idx="3">
                  <c:v>498.5</c:v>
                </c:pt>
                <c:pt idx="4">
                  <c:v>531.79999999999995</c:v>
                </c:pt>
                <c:pt idx="5">
                  <c:v>565.20000000000005</c:v>
                </c:pt>
                <c:pt idx="6">
                  <c:v>698.8</c:v>
                </c:pt>
                <c:pt idx="7">
                  <c:v>732.2</c:v>
                </c:pt>
                <c:pt idx="8">
                  <c:v>765.5</c:v>
                </c:pt>
                <c:pt idx="9">
                  <c:v>798.9</c:v>
                </c:pt>
                <c:pt idx="10">
                  <c:v>832.3</c:v>
                </c:pt>
                <c:pt idx="11">
                  <c:v>965.8</c:v>
                </c:pt>
                <c:pt idx="12">
                  <c:v>999.2</c:v>
                </c:pt>
                <c:pt idx="13">
                  <c:v>1033</c:v>
                </c:pt>
                <c:pt idx="14">
                  <c:v>1066</c:v>
                </c:pt>
                <c:pt idx="15">
                  <c:v>1099</c:v>
                </c:pt>
                <c:pt idx="16">
                  <c:v>1233</c:v>
                </c:pt>
                <c:pt idx="17">
                  <c:v>1366</c:v>
                </c:pt>
                <c:pt idx="18">
                  <c:v>1500</c:v>
                </c:pt>
              </c:numCache>
            </c:numRef>
          </c:xVal>
          <c:yVal>
            <c:numRef>
              <c:f>FLUID!$F$10:$X$10</c:f>
              <c:numCache>
                <c:formatCode>0.0E+00</c:formatCode>
                <c:ptCount val="19"/>
                <c:pt idx="0">
                  <c:v>5.9567000000000001E-18</c:v>
                </c:pt>
                <c:pt idx="1">
                  <c:v>1.1197E-10</c:v>
                </c:pt>
                <c:pt idx="2">
                  <c:v>1.5425E-9</c:v>
                </c:pt>
                <c:pt idx="3">
                  <c:v>1.4734E-8</c:v>
                </c:pt>
                <c:pt idx="4">
                  <c:v>1.0530999999999999E-7</c:v>
                </c:pt>
                <c:pt idx="5">
                  <c:v>5.9993000000000005E-7</c:v>
                </c:pt>
                <c:pt idx="6">
                  <c:v>1.4694E-4</c:v>
                </c:pt>
                <c:pt idx="7">
                  <c:v>4.2429000000000002E-4</c:v>
                </c:pt>
                <c:pt idx="8">
                  <c:v>1.0943000000000001E-3</c:v>
                </c:pt>
                <c:pt idx="9">
                  <c:v>2.5579000000000001E-3</c:v>
                </c:pt>
                <c:pt idx="10">
                  <c:v>5.4903E-3</c:v>
                </c:pt>
                <c:pt idx="11">
                  <c:v>5.3856000000000001E-2</c:v>
                </c:pt>
                <c:pt idx="12">
                  <c:v>7.6957999999999999E-2</c:v>
                </c:pt>
                <c:pt idx="13">
                  <c:v>0.1009</c:v>
                </c:pt>
                <c:pt idx="14">
                  <c:v>0.12180000000000001</c:v>
                </c:pt>
                <c:pt idx="15">
                  <c:v>0.13827999999999999</c:v>
                </c:pt>
                <c:pt idx="16">
                  <c:v>0.16958000000000001</c:v>
                </c:pt>
                <c:pt idx="17">
                  <c:v>0.17902000000000001</c:v>
                </c:pt>
                <c:pt idx="18">
                  <c:v>0.18295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93E-4D91-BE7D-77FCF35AE101}"/>
            </c:ext>
          </c:extLst>
        </c:ser>
        <c:ser>
          <c:idx val="7"/>
          <c:order val="7"/>
          <c:tx>
            <c:strRef>
              <c:f>FLUID!$E$11</c:f>
              <c:strCache>
                <c:ptCount val="1"/>
                <c:pt idx="0">
                  <c:v>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FLUID!$F$3:$X$3</c:f>
              <c:numCache>
                <c:formatCode>General</c:formatCode>
                <c:ptCount val="19"/>
                <c:pt idx="0">
                  <c:v>298.2</c:v>
                </c:pt>
                <c:pt idx="1">
                  <c:v>431.7</c:v>
                </c:pt>
                <c:pt idx="2">
                  <c:v>465.1</c:v>
                </c:pt>
                <c:pt idx="3">
                  <c:v>498.5</c:v>
                </c:pt>
                <c:pt idx="4">
                  <c:v>531.79999999999995</c:v>
                </c:pt>
                <c:pt idx="5">
                  <c:v>565.20000000000005</c:v>
                </c:pt>
                <c:pt idx="6">
                  <c:v>698.8</c:v>
                </c:pt>
                <c:pt idx="7">
                  <c:v>732.2</c:v>
                </c:pt>
                <c:pt idx="8">
                  <c:v>765.5</c:v>
                </c:pt>
                <c:pt idx="9">
                  <c:v>798.9</c:v>
                </c:pt>
                <c:pt idx="10">
                  <c:v>832.3</c:v>
                </c:pt>
                <c:pt idx="11">
                  <c:v>965.8</c:v>
                </c:pt>
                <c:pt idx="12">
                  <c:v>999.2</c:v>
                </c:pt>
                <c:pt idx="13">
                  <c:v>1033</c:v>
                </c:pt>
                <c:pt idx="14">
                  <c:v>1066</c:v>
                </c:pt>
                <c:pt idx="15">
                  <c:v>1099</c:v>
                </c:pt>
                <c:pt idx="16">
                  <c:v>1233</c:v>
                </c:pt>
                <c:pt idx="17">
                  <c:v>1366</c:v>
                </c:pt>
                <c:pt idx="18">
                  <c:v>1500</c:v>
                </c:pt>
              </c:numCache>
            </c:numRef>
          </c:xVal>
          <c:yVal>
            <c:numRef>
              <c:f>FLUID!$F$11:$X$11</c:f>
              <c:numCache>
                <c:formatCode>0.0E+00</c:formatCode>
                <c:ptCount val="19"/>
                <c:pt idx="0">
                  <c:v>6.4033E-36</c:v>
                </c:pt>
                <c:pt idx="1">
                  <c:v>2.5945999999999999E-23</c:v>
                </c:pt>
                <c:pt idx="2">
                  <c:v>2.6408000000000001E-21</c:v>
                </c:pt>
                <c:pt idx="3">
                  <c:v>1.4384E-19</c:v>
                </c:pt>
                <c:pt idx="4">
                  <c:v>4.7421000000000004E-18</c:v>
                </c:pt>
                <c:pt idx="5">
                  <c:v>1.0437E-16</c:v>
                </c:pt>
                <c:pt idx="6">
                  <c:v>1.5332999999999999E-12</c:v>
                </c:pt>
                <c:pt idx="7">
                  <c:v>9.8017999999999997E-12</c:v>
                </c:pt>
                <c:pt idx="8">
                  <c:v>5.2666000000000002E-11</c:v>
                </c:pt>
                <c:pt idx="9">
                  <c:v>2.4358E-10</c:v>
                </c:pt>
                <c:pt idx="10">
                  <c:v>9.9060000000000007E-10</c:v>
                </c:pt>
                <c:pt idx="11">
                  <c:v>9.6452999999999997E-8</c:v>
                </c:pt>
                <c:pt idx="12">
                  <c:v>2.3846999999999999E-7</c:v>
                </c:pt>
                <c:pt idx="13">
                  <c:v>5.384E-7</c:v>
                </c:pt>
                <c:pt idx="14">
                  <c:v>1.1132E-6</c:v>
                </c:pt>
                <c:pt idx="15">
                  <c:v>2.1393E-6</c:v>
                </c:pt>
                <c:pt idx="16">
                  <c:v>1.7793000000000001E-5</c:v>
                </c:pt>
                <c:pt idx="17">
                  <c:v>9.1658999999999998E-5</c:v>
                </c:pt>
                <c:pt idx="18">
                  <c:v>3.4886999999999999E-4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93E-4D91-BE7D-77FCF35AE101}"/>
            </c:ext>
          </c:extLst>
        </c:ser>
        <c:ser>
          <c:idx val="8"/>
          <c:order val="8"/>
          <c:tx>
            <c:strRef>
              <c:f>FLUID!$E$12</c:f>
              <c:strCache>
                <c:ptCount val="1"/>
                <c:pt idx="0">
                  <c:v>Ga2Se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FLUID!$F$3:$X$3</c:f>
              <c:numCache>
                <c:formatCode>General</c:formatCode>
                <c:ptCount val="19"/>
                <c:pt idx="0">
                  <c:v>298.2</c:v>
                </c:pt>
                <c:pt idx="1">
                  <c:v>431.7</c:v>
                </c:pt>
                <c:pt idx="2">
                  <c:v>465.1</c:v>
                </c:pt>
                <c:pt idx="3">
                  <c:v>498.5</c:v>
                </c:pt>
                <c:pt idx="4">
                  <c:v>531.79999999999995</c:v>
                </c:pt>
                <c:pt idx="5">
                  <c:v>565.20000000000005</c:v>
                </c:pt>
                <c:pt idx="6">
                  <c:v>698.8</c:v>
                </c:pt>
                <c:pt idx="7">
                  <c:v>732.2</c:v>
                </c:pt>
                <c:pt idx="8">
                  <c:v>765.5</c:v>
                </c:pt>
                <c:pt idx="9">
                  <c:v>798.9</c:v>
                </c:pt>
                <c:pt idx="10">
                  <c:v>832.3</c:v>
                </c:pt>
                <c:pt idx="11">
                  <c:v>965.8</c:v>
                </c:pt>
                <c:pt idx="12">
                  <c:v>999.2</c:v>
                </c:pt>
                <c:pt idx="13">
                  <c:v>1033</c:v>
                </c:pt>
                <c:pt idx="14">
                  <c:v>1066</c:v>
                </c:pt>
                <c:pt idx="15">
                  <c:v>1099</c:v>
                </c:pt>
                <c:pt idx="16">
                  <c:v>1233</c:v>
                </c:pt>
                <c:pt idx="17">
                  <c:v>1366</c:v>
                </c:pt>
                <c:pt idx="18">
                  <c:v>1500</c:v>
                </c:pt>
              </c:numCache>
            </c:numRef>
          </c:xVal>
          <c:yVal>
            <c:numRef>
              <c:f>FLUID!$F$12:$X$12</c:f>
              <c:numCache>
                <c:formatCode>0.0E+00</c:formatCode>
                <c:ptCount val="19"/>
                <c:pt idx="0">
                  <c:v>2.555E-9</c:v>
                </c:pt>
                <c:pt idx="1">
                  <c:v>4.7712E-5</c:v>
                </c:pt>
                <c:pt idx="2">
                  <c:v>2.1557E-4</c:v>
                </c:pt>
                <c:pt idx="3">
                  <c:v>7.7851000000000005E-4</c:v>
                </c:pt>
                <c:pt idx="4">
                  <c:v>2.3381000000000001E-3</c:v>
                </c:pt>
                <c:pt idx="5">
                  <c:v>5.9845999999999996E-3</c:v>
                </c:pt>
                <c:pt idx="6">
                  <c:v>5.2388999999999998E-2</c:v>
                </c:pt>
                <c:pt idx="7">
                  <c:v>6.318E-2</c:v>
                </c:pt>
                <c:pt idx="8">
                  <c:v>7.1395E-2</c:v>
                </c:pt>
                <c:pt idx="9">
                  <c:v>7.7561000000000005E-2</c:v>
                </c:pt>
                <c:pt idx="10">
                  <c:v>8.2317000000000001E-2</c:v>
                </c:pt>
                <c:pt idx="11">
                  <c:v>9.3668000000000001E-2</c:v>
                </c:pt>
                <c:pt idx="12">
                  <c:v>9.5077999999999996E-2</c:v>
                </c:pt>
                <c:pt idx="13">
                  <c:v>9.6074000000000007E-2</c:v>
                </c:pt>
                <c:pt idx="14">
                  <c:v>9.6721000000000001E-2</c:v>
                </c:pt>
                <c:pt idx="15">
                  <c:v>9.7151000000000001E-2</c:v>
                </c:pt>
                <c:pt idx="16">
                  <c:v>9.7881999999999997E-2</c:v>
                </c:pt>
                <c:pt idx="17">
                  <c:v>9.8086999999999994E-2</c:v>
                </c:pt>
                <c:pt idx="18">
                  <c:v>9.8153000000000004E-2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D-093E-4D91-BE7D-77FCF35AE101}"/>
            </c:ext>
          </c:extLst>
        </c:ser>
        <c:ser>
          <c:idx val="9"/>
          <c:order val="9"/>
          <c:tx>
            <c:strRef>
              <c:f>FLUID!$E$13</c:f>
              <c:strCache>
                <c:ptCount val="1"/>
                <c:pt idx="0">
                  <c:v>Ar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FLUID!$F$3:$X$3</c:f>
              <c:numCache>
                <c:formatCode>General</c:formatCode>
                <c:ptCount val="19"/>
                <c:pt idx="0">
                  <c:v>298.2</c:v>
                </c:pt>
                <c:pt idx="1">
                  <c:v>431.7</c:v>
                </c:pt>
                <c:pt idx="2">
                  <c:v>465.1</c:v>
                </c:pt>
                <c:pt idx="3">
                  <c:v>498.5</c:v>
                </c:pt>
                <c:pt idx="4">
                  <c:v>531.79999999999995</c:v>
                </c:pt>
                <c:pt idx="5">
                  <c:v>565.20000000000005</c:v>
                </c:pt>
                <c:pt idx="6">
                  <c:v>698.8</c:v>
                </c:pt>
                <c:pt idx="7">
                  <c:v>732.2</c:v>
                </c:pt>
                <c:pt idx="8">
                  <c:v>765.5</c:v>
                </c:pt>
                <c:pt idx="9">
                  <c:v>798.9</c:v>
                </c:pt>
                <c:pt idx="10">
                  <c:v>832.3</c:v>
                </c:pt>
                <c:pt idx="11">
                  <c:v>965.8</c:v>
                </c:pt>
                <c:pt idx="12">
                  <c:v>999.2</c:v>
                </c:pt>
                <c:pt idx="13">
                  <c:v>1033</c:v>
                </c:pt>
                <c:pt idx="14">
                  <c:v>1066</c:v>
                </c:pt>
                <c:pt idx="15">
                  <c:v>1099</c:v>
                </c:pt>
                <c:pt idx="16">
                  <c:v>1233</c:v>
                </c:pt>
                <c:pt idx="17">
                  <c:v>1366</c:v>
                </c:pt>
                <c:pt idx="18">
                  <c:v>1500</c:v>
                </c:pt>
              </c:numCache>
            </c:numRef>
          </c:xVal>
          <c:yVal>
            <c:numRef>
              <c:f>FLUID!$F$13:$X$13</c:f>
              <c:numCache>
                <c:formatCode>0.0E+00</c:formatCode>
                <c:ptCount val="19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93E-4D91-BE7D-77FCF35AE101}"/>
            </c:ext>
          </c:extLst>
        </c:ser>
        <c:ser>
          <c:idx val="13"/>
          <c:order val="13"/>
          <c:tx>
            <c:v>1</c:v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FLUID!$E$34:$E$35</c:f>
              <c:numCache>
                <c:formatCode>General</c:formatCode>
                <c:ptCount val="2"/>
                <c:pt idx="0">
                  <c:v>460</c:v>
                </c:pt>
                <c:pt idx="1">
                  <c:v>460</c:v>
                </c:pt>
              </c:numCache>
            </c:numRef>
          </c:xVal>
          <c:yVal>
            <c:numRef>
              <c:f>FLUID!$F$34:$F$35</c:f>
              <c:numCache>
                <c:formatCode>0.0E+00</c:formatCode>
                <c:ptCount val="2"/>
                <c:pt idx="0" formatCode="General">
                  <c:v>-21.53</c:v>
                </c:pt>
                <c:pt idx="1">
                  <c:v>5.367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884-467B-B5F1-58A1B26AE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619416"/>
        <c:axId val="393215344"/>
        <c:extLst>
          <c:ext xmlns:c15="http://schemas.microsoft.com/office/drawing/2012/chart" uri="{02D57815-91ED-43cb-92C2-25804820EDAC}">
            <c15:filteredScatter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FLUID!$E$14</c15:sqref>
                        </c15:formulaRef>
                      </c:ext>
                    </c:extLst>
                    <c:strCache>
                      <c:ptCount val="1"/>
                      <c:pt idx="0">
                        <c:v>(l)Ga[l]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FLUID!$F$3:$X$3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298.2</c:v>
                      </c:pt>
                      <c:pt idx="1">
                        <c:v>431.7</c:v>
                      </c:pt>
                      <c:pt idx="2">
                        <c:v>465.1</c:v>
                      </c:pt>
                      <c:pt idx="3">
                        <c:v>498.5</c:v>
                      </c:pt>
                      <c:pt idx="4">
                        <c:v>531.79999999999995</c:v>
                      </c:pt>
                      <c:pt idx="5">
                        <c:v>565.20000000000005</c:v>
                      </c:pt>
                      <c:pt idx="6">
                        <c:v>698.8</c:v>
                      </c:pt>
                      <c:pt idx="7">
                        <c:v>732.2</c:v>
                      </c:pt>
                      <c:pt idx="8">
                        <c:v>765.5</c:v>
                      </c:pt>
                      <c:pt idx="9">
                        <c:v>798.9</c:v>
                      </c:pt>
                      <c:pt idx="10">
                        <c:v>832.3</c:v>
                      </c:pt>
                      <c:pt idx="11">
                        <c:v>965.8</c:v>
                      </c:pt>
                      <c:pt idx="12">
                        <c:v>999.2</c:v>
                      </c:pt>
                      <c:pt idx="13">
                        <c:v>1033</c:v>
                      </c:pt>
                      <c:pt idx="14">
                        <c:v>1066</c:v>
                      </c:pt>
                      <c:pt idx="15">
                        <c:v>1099</c:v>
                      </c:pt>
                      <c:pt idx="16">
                        <c:v>1233</c:v>
                      </c:pt>
                      <c:pt idx="17">
                        <c:v>1366</c:v>
                      </c:pt>
                      <c:pt idx="18">
                        <c:v>1500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FLUID!$F$14:$X$14</c15:sqref>
                        </c15:formulaRef>
                      </c:ext>
                    </c:extLst>
                    <c:numCache>
                      <c:formatCode>0.0E+00</c:formatCode>
                      <c:ptCount val="19"/>
                      <c:pt idx="0">
                        <c:v>0.2</c:v>
                      </c:pt>
                      <c:pt idx="1">
                        <c:v>0.19989999999999999</c:v>
                      </c:pt>
                      <c:pt idx="2">
                        <c:v>0.19957</c:v>
                      </c:pt>
                      <c:pt idx="3">
                        <c:v>0.19844000000000001</c:v>
                      </c:pt>
                      <c:pt idx="4">
                        <c:v>0.19531999999999999</c:v>
                      </c:pt>
                      <c:pt idx="5">
                        <c:v>0.18803</c:v>
                      </c:pt>
                      <c:pt idx="6">
                        <c:v>9.5223000000000002E-2</c:v>
                      </c:pt>
                      <c:pt idx="7">
                        <c:v>7.3639999999999997E-2</c:v>
                      </c:pt>
                      <c:pt idx="8">
                        <c:v>5.7209999999999997E-2</c:v>
                      </c:pt>
                      <c:pt idx="9">
                        <c:v>4.4878000000000001E-2</c:v>
                      </c:pt>
                      <c:pt idx="10">
                        <c:v>3.5367000000000003E-2</c:v>
                      </c:pt>
                      <c:pt idx="11">
                        <c:v>1.2664999999999999E-2</c:v>
                      </c:pt>
                      <c:pt idx="12">
                        <c:v>9.8434999999999998E-3</c:v>
                      </c:pt>
                      <c:pt idx="13">
                        <c:v>7.8524000000000007E-3</c:v>
                      </c:pt>
                      <c:pt idx="14">
                        <c:v>6.5586999999999998E-3</c:v>
                      </c:pt>
                      <c:pt idx="15">
                        <c:v>5.6974E-3</c:v>
                      </c:pt>
                      <c:pt idx="16">
                        <c:v>4.2364000000000004E-3</c:v>
                      </c:pt>
                      <c:pt idx="17">
                        <c:v>3.8252E-3</c:v>
                      </c:pt>
                      <c:pt idx="18">
                        <c:v>3.6916000000000002E-3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093E-4D91-BE7D-77FCF35AE101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FLUID!$E$15</c15:sqref>
                        </c15:formulaRef>
                      </c:ext>
                    </c:extLst>
                    <c:strCache>
                      <c:ptCount val="1"/>
                      <c:pt idx="0">
                        <c:v>(l)Ge[l]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FLUID!$F$3:$X$3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298.2</c:v>
                      </c:pt>
                      <c:pt idx="1">
                        <c:v>431.7</c:v>
                      </c:pt>
                      <c:pt idx="2">
                        <c:v>465.1</c:v>
                      </c:pt>
                      <c:pt idx="3">
                        <c:v>498.5</c:v>
                      </c:pt>
                      <c:pt idx="4">
                        <c:v>531.79999999999995</c:v>
                      </c:pt>
                      <c:pt idx="5">
                        <c:v>565.20000000000005</c:v>
                      </c:pt>
                      <c:pt idx="6">
                        <c:v>698.8</c:v>
                      </c:pt>
                      <c:pt idx="7">
                        <c:v>732.2</c:v>
                      </c:pt>
                      <c:pt idx="8">
                        <c:v>765.5</c:v>
                      </c:pt>
                      <c:pt idx="9">
                        <c:v>798.9</c:v>
                      </c:pt>
                      <c:pt idx="10">
                        <c:v>832.3</c:v>
                      </c:pt>
                      <c:pt idx="11">
                        <c:v>965.8</c:v>
                      </c:pt>
                      <c:pt idx="12">
                        <c:v>999.2</c:v>
                      </c:pt>
                      <c:pt idx="13">
                        <c:v>1033</c:v>
                      </c:pt>
                      <c:pt idx="14">
                        <c:v>1066</c:v>
                      </c:pt>
                      <c:pt idx="15">
                        <c:v>1099</c:v>
                      </c:pt>
                      <c:pt idx="16">
                        <c:v>1233</c:v>
                      </c:pt>
                      <c:pt idx="17">
                        <c:v>1366</c:v>
                      </c:pt>
                      <c:pt idx="18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FLUID!$F$15:$X$15</c15:sqref>
                        </c15:formulaRef>
                      </c:ext>
                    </c:extLst>
                    <c:numCache>
                      <c:formatCode>0.0E+00</c:formatCode>
                      <c:ptCount val="19"/>
                      <c:pt idx="0">
                        <c:v>0.12</c:v>
                      </c:pt>
                      <c:pt idx="1">
                        <c:v>0.12</c:v>
                      </c:pt>
                      <c:pt idx="2">
                        <c:v>0.12</c:v>
                      </c:pt>
                      <c:pt idx="3">
                        <c:v>0.12</c:v>
                      </c:pt>
                      <c:pt idx="4">
                        <c:v>0.12</c:v>
                      </c:pt>
                      <c:pt idx="5">
                        <c:v>0.12</c:v>
                      </c:pt>
                      <c:pt idx="6">
                        <c:v>0.12</c:v>
                      </c:pt>
                      <c:pt idx="7">
                        <c:v>0.12</c:v>
                      </c:pt>
                      <c:pt idx="8">
                        <c:v>0.12</c:v>
                      </c:pt>
                      <c:pt idx="9">
                        <c:v>0.12</c:v>
                      </c:pt>
                      <c:pt idx="10">
                        <c:v>0.12</c:v>
                      </c:pt>
                      <c:pt idx="11">
                        <c:v>0.12</c:v>
                      </c:pt>
                      <c:pt idx="12">
                        <c:v>0.12</c:v>
                      </c:pt>
                      <c:pt idx="13">
                        <c:v>0.12</c:v>
                      </c:pt>
                      <c:pt idx="14">
                        <c:v>0.12</c:v>
                      </c:pt>
                      <c:pt idx="15">
                        <c:v>0.12</c:v>
                      </c:pt>
                      <c:pt idx="16">
                        <c:v>0.12</c:v>
                      </c:pt>
                      <c:pt idx="17">
                        <c:v>0.12</c:v>
                      </c:pt>
                      <c:pt idx="18">
                        <c:v>0.12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93E-4D91-BE7D-77FCF35AE101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FLUID!$E$16</c15:sqref>
                        </c15:formulaRef>
                      </c:ext>
                    </c:extLst>
                    <c:strCache>
                      <c:ptCount val="1"/>
                      <c:pt idx="0">
                        <c:v>(l)Se[l]</c:v>
                      </c:pt>
                    </c:strCache>
                  </c:strRef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FLUID!$F$3:$X$3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298.2</c:v>
                      </c:pt>
                      <c:pt idx="1">
                        <c:v>431.7</c:v>
                      </c:pt>
                      <c:pt idx="2">
                        <c:v>465.1</c:v>
                      </c:pt>
                      <c:pt idx="3">
                        <c:v>498.5</c:v>
                      </c:pt>
                      <c:pt idx="4">
                        <c:v>531.79999999999995</c:v>
                      </c:pt>
                      <c:pt idx="5">
                        <c:v>565.20000000000005</c:v>
                      </c:pt>
                      <c:pt idx="6">
                        <c:v>698.8</c:v>
                      </c:pt>
                      <c:pt idx="7">
                        <c:v>732.2</c:v>
                      </c:pt>
                      <c:pt idx="8">
                        <c:v>765.5</c:v>
                      </c:pt>
                      <c:pt idx="9">
                        <c:v>798.9</c:v>
                      </c:pt>
                      <c:pt idx="10">
                        <c:v>832.3</c:v>
                      </c:pt>
                      <c:pt idx="11">
                        <c:v>965.8</c:v>
                      </c:pt>
                      <c:pt idx="12">
                        <c:v>999.2</c:v>
                      </c:pt>
                      <c:pt idx="13">
                        <c:v>1033</c:v>
                      </c:pt>
                      <c:pt idx="14">
                        <c:v>1066</c:v>
                      </c:pt>
                      <c:pt idx="15">
                        <c:v>1099</c:v>
                      </c:pt>
                      <c:pt idx="16">
                        <c:v>1233</c:v>
                      </c:pt>
                      <c:pt idx="17">
                        <c:v>1366</c:v>
                      </c:pt>
                      <c:pt idx="18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FLUID!$F$16:$X$16</c15:sqref>
                        </c15:formulaRef>
                      </c:ext>
                    </c:extLst>
                    <c:numCache>
                      <c:formatCode>0.0E+00</c:formatCode>
                      <c:ptCount val="19"/>
                      <c:pt idx="0">
                        <c:v>0.48</c:v>
                      </c:pt>
                      <c:pt idx="1">
                        <c:v>0.47994999999999999</c:v>
                      </c:pt>
                      <c:pt idx="2">
                        <c:v>0.47977999999999998</c:v>
                      </c:pt>
                      <c:pt idx="3">
                        <c:v>0.47921999999999998</c:v>
                      </c:pt>
                      <c:pt idx="4">
                        <c:v>0.47765999999999997</c:v>
                      </c:pt>
                      <c:pt idx="5">
                        <c:v>0.47399999999999998</c:v>
                      </c:pt>
                      <c:pt idx="6">
                        <c:v>0.42616999999999999</c:v>
                      </c:pt>
                      <c:pt idx="7">
                        <c:v>0.41313</c:v>
                      </c:pt>
                      <c:pt idx="8">
                        <c:v>0.40011999999999998</c:v>
                      </c:pt>
                      <c:pt idx="9">
                        <c:v>0.38482</c:v>
                      </c:pt>
                      <c:pt idx="10">
                        <c:v>0.36423</c:v>
                      </c:pt>
                      <c:pt idx="11">
                        <c:v>0.20286000000000001</c:v>
                      </c:pt>
                      <c:pt idx="12">
                        <c:v>0.15876999999999999</c:v>
                      </c:pt>
                      <c:pt idx="13">
                        <c:v>0.12138</c:v>
                      </c:pt>
                      <c:pt idx="14">
                        <c:v>9.3656000000000003E-2</c:v>
                      </c:pt>
                      <c:pt idx="15">
                        <c:v>7.3054999999999995E-2</c:v>
                      </c:pt>
                      <c:pt idx="16">
                        <c:v>3.2212999999999999E-2</c:v>
                      </c:pt>
                      <c:pt idx="17">
                        <c:v>1.7951000000000002E-2</c:v>
                      </c:pt>
                      <c:pt idx="18">
                        <c:v>1.1579000000000001E-2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93E-4D91-BE7D-77FCF35AE101}"/>
                  </c:ext>
                </c:extLst>
              </c15:ser>
            </c15:filteredScatterSeries>
          </c:ext>
        </c:extLst>
      </c:scatterChart>
      <c:valAx>
        <c:axId val="391619416"/>
        <c:scaling>
          <c:orientation val="minMax"/>
          <c:max val="15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</a:t>
                </a:r>
                <a:r>
                  <a:rPr lang="ru-RU" sz="1800"/>
                  <a:t>, К</a:t>
                </a:r>
              </a:p>
            </c:rich>
          </c:tx>
          <c:layout>
            <c:manualLayout>
              <c:xMode val="edge"/>
              <c:yMode val="edge"/>
              <c:x val="0.42423525471841778"/>
              <c:y val="0.92532084588982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215344"/>
        <c:crosses val="autoZero"/>
        <c:crossBetween val="midCat"/>
      </c:valAx>
      <c:valAx>
        <c:axId val="39321534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Концентрация, моль/(моль*атом)</a:t>
                </a:r>
                <a:endParaRPr lang="ru-RU">
                  <a:effectLst/>
                </a:endParaRPr>
              </a:p>
            </c:rich>
          </c:tx>
          <c:layout>
            <c:manualLayout>
              <c:xMode val="edge"/>
              <c:yMode val="edge"/>
              <c:x val="7.8334982535866026E-3"/>
              <c:y val="0.19218689719276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619416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0</xdr:colOff>
      <xdr:row>36</xdr:row>
      <xdr:rowOff>22410</xdr:rowOff>
    </xdr:from>
    <xdr:to>
      <xdr:col>55</xdr:col>
      <xdr:colOff>784412</xdr:colOff>
      <xdr:row>45</xdr:row>
      <xdr:rowOff>17317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44823</xdr:colOff>
      <xdr:row>1</xdr:row>
      <xdr:rowOff>33617</xdr:rowOff>
    </xdr:from>
    <xdr:to>
      <xdr:col>59</xdr:col>
      <xdr:colOff>482413</xdr:colOff>
      <xdr:row>22</xdr:row>
      <xdr:rowOff>4482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44823</xdr:colOff>
      <xdr:row>114</xdr:row>
      <xdr:rowOff>44823</xdr:rowOff>
    </xdr:from>
    <xdr:to>
      <xdr:col>58</xdr:col>
      <xdr:colOff>712303</xdr:colOff>
      <xdr:row>134</xdr:row>
      <xdr:rowOff>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59</xdr:col>
      <xdr:colOff>616324</xdr:colOff>
      <xdr:row>1</xdr:row>
      <xdr:rowOff>33618</xdr:rowOff>
    </xdr:from>
    <xdr:to>
      <xdr:col>69</xdr:col>
      <xdr:colOff>750794</xdr:colOff>
      <xdr:row>22</xdr:row>
      <xdr:rowOff>3465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69</xdr:col>
      <xdr:colOff>885264</xdr:colOff>
      <xdr:row>0</xdr:row>
      <xdr:rowOff>1042147</xdr:rowOff>
    </xdr:from>
    <xdr:to>
      <xdr:col>80</xdr:col>
      <xdr:colOff>887302</xdr:colOff>
      <xdr:row>21</xdr:row>
      <xdr:rowOff>208633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73</xdr:col>
      <xdr:colOff>788495</xdr:colOff>
      <xdr:row>16</xdr:row>
      <xdr:rowOff>12407</xdr:rowOff>
    </xdr:from>
    <xdr:to>
      <xdr:col>74</xdr:col>
      <xdr:colOff>594775</xdr:colOff>
      <xdr:row>17</xdr:row>
      <xdr:rowOff>98387</xdr:rowOff>
    </xdr:to>
    <xdr:sp macro="" textlink="">
      <xdr:nvSpPr>
        <xdr:cNvPr id="15" name="TextBox 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30439820" y="5127332"/>
          <a:ext cx="720680" cy="35268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800">
              <a:solidFill>
                <a:schemeClr val="bg2">
                  <a:lumMod val="50000"/>
                </a:schemeClr>
              </a:solidFill>
            </a:rPr>
            <a:t>Ge</a:t>
          </a:r>
          <a:endParaRPr lang="ru-RU" sz="18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71</xdr:col>
      <xdr:colOff>244049</xdr:colOff>
      <xdr:row>13</xdr:row>
      <xdr:rowOff>261577</xdr:rowOff>
    </xdr:from>
    <xdr:to>
      <xdr:col>72</xdr:col>
      <xdr:colOff>338176</xdr:colOff>
      <xdr:row>15</xdr:row>
      <xdr:rowOff>75414</xdr:rowOff>
    </xdr:to>
    <xdr:sp macro="" textlink="">
      <xdr:nvSpPr>
        <xdr:cNvPr id="16" name="TextBox 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28066574" y="4576402"/>
          <a:ext cx="1008527" cy="34723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800">
              <a:solidFill>
                <a:schemeClr val="accent1">
                  <a:lumMod val="50000"/>
                </a:schemeClr>
              </a:solidFill>
            </a:rPr>
            <a:t>GeSe</a:t>
          </a:r>
          <a:endParaRPr lang="ru-RU" sz="18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72</xdr:col>
      <xdr:colOff>32816</xdr:colOff>
      <xdr:row>1</xdr:row>
      <xdr:rowOff>56030</xdr:rowOff>
    </xdr:from>
    <xdr:to>
      <xdr:col>73</xdr:col>
      <xdr:colOff>794830</xdr:colOff>
      <xdr:row>2</xdr:row>
      <xdr:rowOff>141953</xdr:rowOff>
    </xdr:to>
    <xdr:sp macro="" textlink="">
      <xdr:nvSpPr>
        <xdr:cNvPr id="17" name="TextBox 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28757495" y="1171816"/>
          <a:ext cx="1673692" cy="358066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800">
              <a:solidFill>
                <a:schemeClr val="tx1"/>
              </a:solidFill>
            </a:rPr>
            <a:t>Tg</a:t>
          </a:r>
          <a:endParaRPr lang="ru-RU" sz="1800">
            <a:solidFill>
              <a:schemeClr val="tx1"/>
            </a:solidFill>
          </a:endParaRPr>
        </a:p>
      </xdr:txBody>
    </xdr:sp>
    <xdr:clientData/>
  </xdr:twoCellAnchor>
  <xdr:twoCellAnchor>
    <xdr:from>
      <xdr:col>81</xdr:col>
      <xdr:colOff>0</xdr:colOff>
      <xdr:row>1</xdr:row>
      <xdr:rowOff>0</xdr:rowOff>
    </xdr:from>
    <xdr:to>
      <xdr:col>92</xdr:col>
      <xdr:colOff>2039</xdr:colOff>
      <xdr:row>22</xdr:row>
      <xdr:rowOff>6927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0.19101</cdr:x>
      <cdr:y>0.02621</cdr:y>
    </cdr:from>
    <cdr:to>
      <cdr:x>0.38755</cdr:x>
      <cdr:y>0.08782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24B5AFDC-1672-4DF7-A7D2-66D5A1B09C62}"/>
            </a:ext>
          </a:extLst>
        </cdr:cNvPr>
        <cdr:cNvSpPr txBox="1"/>
      </cdr:nvSpPr>
      <cdr:spPr>
        <a:xfrm xmlns:a="http://schemas.openxmlformats.org/drawingml/2006/main">
          <a:off x="1631950" y="146050"/>
          <a:ext cx="1679226" cy="343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chemeClr val="tx1"/>
              </a:solidFill>
            </a:rPr>
            <a:t>Tg</a:t>
          </a:r>
          <a:endParaRPr lang="ru-RU" sz="18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0.59505</cdr:x>
      <cdr:y>0.20345</cdr:y>
    </cdr:from>
    <cdr:to>
      <cdr:x>0.79159</cdr:x>
      <cdr:y>0.26505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24B5AFDC-1672-4DF7-A7D2-66D5A1B09C62}"/>
            </a:ext>
          </a:extLst>
        </cdr:cNvPr>
        <cdr:cNvSpPr txBox="1"/>
      </cdr:nvSpPr>
      <cdr:spPr>
        <a:xfrm xmlns:a="http://schemas.openxmlformats.org/drawingml/2006/main">
          <a:off x="5106736" y="1142772"/>
          <a:ext cx="1686702" cy="3460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chemeClr val="accent4">
                  <a:lumMod val="75000"/>
                </a:schemeClr>
              </a:solidFill>
            </a:rPr>
            <a:t>Se5</a:t>
          </a:r>
          <a:endParaRPr lang="ru-RU" sz="1800">
            <a:solidFill>
              <a:schemeClr val="accent4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0.17268</cdr:x>
      <cdr:y>0.75841</cdr:y>
    </cdr:from>
    <cdr:to>
      <cdr:x>0.36922</cdr:x>
      <cdr:y>0.82001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24B5AFDC-1672-4DF7-A7D2-66D5A1B09C62}"/>
            </a:ext>
          </a:extLst>
        </cdr:cNvPr>
        <cdr:cNvSpPr txBox="1"/>
      </cdr:nvSpPr>
      <cdr:spPr>
        <a:xfrm xmlns:a="http://schemas.openxmlformats.org/drawingml/2006/main">
          <a:off x="1481929" y="4259951"/>
          <a:ext cx="1686701" cy="3460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rgbClr val="00B050"/>
              </a:solidFill>
            </a:rPr>
            <a:t>Se7</a:t>
          </a:r>
          <a:endParaRPr lang="ru-RU" sz="1800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0.73121</cdr:x>
      <cdr:y>0.76553</cdr:y>
    </cdr:from>
    <cdr:to>
      <cdr:x>0.92775</cdr:x>
      <cdr:y>0.82714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E46E608E-215D-4103-803A-35D2995DE032}"/>
            </a:ext>
          </a:extLst>
        </cdr:cNvPr>
        <cdr:cNvSpPr txBox="1"/>
      </cdr:nvSpPr>
      <cdr:spPr>
        <a:xfrm xmlns:a="http://schemas.openxmlformats.org/drawingml/2006/main">
          <a:off x="6275202" y="4299915"/>
          <a:ext cx="1686701" cy="3460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rgbClr val="7030A0"/>
              </a:solidFill>
            </a:rPr>
            <a:t>Se4</a:t>
          </a:r>
          <a:endParaRPr lang="ru-RU" sz="1800">
            <a:solidFill>
              <a:srgbClr val="7030A0"/>
            </a:solidFill>
          </a:endParaRPr>
        </a:p>
      </cdr:txBody>
    </cdr:sp>
  </cdr:relSizeAnchor>
  <cdr:relSizeAnchor xmlns:cdr="http://schemas.openxmlformats.org/drawingml/2006/chartDrawing">
    <cdr:from>
      <cdr:x>0.58064</cdr:x>
      <cdr:y>0.60934</cdr:y>
    </cdr:from>
    <cdr:to>
      <cdr:x>0.6512</cdr:x>
      <cdr:y>0.67095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E46E608E-215D-4103-803A-35D2995DE032}"/>
            </a:ext>
          </a:extLst>
        </cdr:cNvPr>
        <cdr:cNvSpPr txBox="1"/>
      </cdr:nvSpPr>
      <cdr:spPr>
        <a:xfrm xmlns:a="http://schemas.openxmlformats.org/drawingml/2006/main">
          <a:off x="4983000" y="3422654"/>
          <a:ext cx="605545" cy="3460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chemeClr val="accent1">
                  <a:lumMod val="75000"/>
                </a:schemeClr>
              </a:solidFill>
            </a:rPr>
            <a:t>Se3</a:t>
          </a:r>
          <a:endParaRPr lang="ru-RU" sz="1800">
            <a:solidFill>
              <a:schemeClr val="accent1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0.35742</cdr:x>
      <cdr:y>0.68233</cdr:y>
    </cdr:from>
    <cdr:to>
      <cdr:x>0.42394</cdr:x>
      <cdr:y>0.74394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E46E608E-215D-4103-803A-35D2995DE032}"/>
            </a:ext>
          </a:extLst>
        </cdr:cNvPr>
        <cdr:cNvSpPr txBox="1"/>
      </cdr:nvSpPr>
      <cdr:spPr>
        <a:xfrm xmlns:a="http://schemas.openxmlformats.org/drawingml/2006/main">
          <a:off x="3067409" y="3832640"/>
          <a:ext cx="570873" cy="346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chemeClr val="accent4">
                  <a:lumMod val="75000"/>
                </a:schemeClr>
              </a:solidFill>
            </a:rPr>
            <a:t>Se6</a:t>
          </a:r>
          <a:endParaRPr lang="ru-RU" sz="1800">
            <a:solidFill>
              <a:schemeClr val="accent4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0.15347</cdr:x>
      <cdr:y>0.17862</cdr:y>
    </cdr:from>
    <cdr:to>
      <cdr:x>0.34978</cdr:x>
      <cdr:y>0.24016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176984C2-B813-4F11-8E94-36DD8D1E1CD0}"/>
            </a:ext>
          </a:extLst>
        </cdr:cNvPr>
        <cdr:cNvSpPr txBox="1"/>
      </cdr:nvSpPr>
      <cdr:spPr>
        <a:xfrm xmlns:a="http://schemas.openxmlformats.org/drawingml/2006/main">
          <a:off x="1317065" y="1003300"/>
          <a:ext cx="1684728" cy="345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rgbClr val="FF0000"/>
              </a:solidFill>
            </a:rPr>
            <a:t>Se2</a:t>
          </a:r>
          <a:endParaRPr lang="ru-RU" sz="1800">
            <a:solidFill>
              <a:srgbClr val="FF0000"/>
            </a:solidFill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0.14494</cdr:x>
      <cdr:y>0.47336</cdr:y>
    </cdr:from>
    <cdr:to>
      <cdr:x>0.33804</cdr:x>
      <cdr:y>0.53465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B86FE9E-E7A7-40B3-8C37-ECCFBDD4D47D}"/>
            </a:ext>
          </a:extLst>
        </cdr:cNvPr>
        <cdr:cNvSpPr txBox="1"/>
      </cdr:nvSpPr>
      <cdr:spPr>
        <a:xfrm xmlns:a="http://schemas.openxmlformats.org/drawingml/2006/main">
          <a:off x="1260475" y="2651125"/>
          <a:ext cx="1679226" cy="343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rgbClr val="0070C0"/>
              </a:solidFill>
            </a:rPr>
            <a:t>Ga[l]</a:t>
          </a:r>
          <a:endParaRPr lang="ru-RU" sz="1800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0.55553</cdr:x>
      <cdr:y>0.40016</cdr:y>
    </cdr:from>
    <cdr:to>
      <cdr:x>0.74863</cdr:x>
      <cdr:y>0.46145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B86FE9E-E7A7-40B3-8C37-ECCFBDD4D47D}"/>
            </a:ext>
          </a:extLst>
        </cdr:cNvPr>
        <cdr:cNvSpPr txBox="1"/>
      </cdr:nvSpPr>
      <cdr:spPr>
        <a:xfrm xmlns:a="http://schemas.openxmlformats.org/drawingml/2006/main">
          <a:off x="4857440" y="2261478"/>
          <a:ext cx="1688441" cy="346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rgbClr val="FF0000"/>
              </a:solidFill>
            </a:rPr>
            <a:t>Se[l]</a:t>
          </a:r>
          <a:endParaRPr lang="ru-RU" sz="18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0.48886</cdr:x>
      <cdr:y>0.61111</cdr:y>
    </cdr:from>
    <cdr:to>
      <cdr:x>0.57393</cdr:x>
      <cdr:y>0.6724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B86FE9E-E7A7-40B3-8C37-ECCFBDD4D47D}"/>
            </a:ext>
          </a:extLst>
        </cdr:cNvPr>
        <cdr:cNvSpPr txBox="1"/>
      </cdr:nvSpPr>
      <cdr:spPr>
        <a:xfrm xmlns:a="http://schemas.openxmlformats.org/drawingml/2006/main">
          <a:off x="4251325" y="3422650"/>
          <a:ext cx="739775" cy="343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rgbClr val="00B050"/>
              </a:solidFill>
            </a:rPr>
            <a:t>Ge[l]</a:t>
          </a:r>
          <a:endParaRPr lang="ru-RU" sz="1800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0.19642</cdr:x>
      <cdr:y>0</cdr:y>
    </cdr:from>
    <cdr:to>
      <cdr:x>0.3904</cdr:x>
      <cdr:y>0.06318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C90803BF-B934-4025-BC27-41E4A16288C6}"/>
            </a:ext>
          </a:extLst>
        </cdr:cNvPr>
        <cdr:cNvSpPr txBox="1"/>
      </cdr:nvSpPr>
      <cdr:spPr>
        <a:xfrm xmlns:a="http://schemas.openxmlformats.org/drawingml/2006/main">
          <a:off x="1708150" y="0"/>
          <a:ext cx="1686912" cy="3538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chemeClr val="tx1"/>
              </a:solidFill>
            </a:rPr>
            <a:t>Tg</a:t>
          </a:r>
          <a:endParaRPr lang="ru-RU" sz="1800">
            <a:solidFill>
              <a:schemeClr val="tx1"/>
            </a:solidFill>
          </a:endParaRP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489238</xdr:colOff>
      <xdr:row>35</xdr:row>
      <xdr:rowOff>0</xdr:rowOff>
    </xdr:from>
    <xdr:to>
      <xdr:col>57</xdr:col>
      <xdr:colOff>299357</xdr:colOff>
      <xdr:row>44</xdr:row>
      <xdr:rowOff>13607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30816</xdr:colOff>
      <xdr:row>0</xdr:row>
      <xdr:rowOff>1111783</xdr:rowOff>
    </xdr:from>
    <xdr:to>
      <xdr:col>59</xdr:col>
      <xdr:colOff>345222</xdr:colOff>
      <xdr:row>22</xdr:row>
      <xdr:rowOff>10405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113</xdr:row>
      <xdr:rowOff>190500</xdr:rowOff>
    </xdr:from>
    <xdr:to>
      <xdr:col>58</xdr:col>
      <xdr:colOff>687560</xdr:colOff>
      <xdr:row>123</xdr:row>
      <xdr:rowOff>145676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0</xdr:colOff>
      <xdr:row>1</xdr:row>
      <xdr:rowOff>0</xdr:rowOff>
    </xdr:from>
    <xdr:to>
      <xdr:col>70</xdr:col>
      <xdr:colOff>177051</xdr:colOff>
      <xdr:row>21</xdr:row>
      <xdr:rowOff>237107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71</xdr:col>
      <xdr:colOff>0</xdr:colOff>
      <xdr:row>1</xdr:row>
      <xdr:rowOff>0</xdr:rowOff>
    </xdr:from>
    <xdr:to>
      <xdr:col>80</xdr:col>
      <xdr:colOff>672352</xdr:colOff>
      <xdr:row>21</xdr:row>
      <xdr:rowOff>238125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0.18247</cdr:x>
      <cdr:y>0.0268</cdr:y>
    </cdr:from>
    <cdr:to>
      <cdr:x>0.37933</cdr:x>
      <cdr:y>0.08933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90803BF-B934-4025-BC27-41E4A16288C6}"/>
            </a:ext>
          </a:extLst>
        </cdr:cNvPr>
        <cdr:cNvSpPr txBox="1"/>
      </cdr:nvSpPr>
      <cdr:spPr>
        <a:xfrm xmlns:a="http://schemas.openxmlformats.org/drawingml/2006/main">
          <a:off x="1563594" y="151653"/>
          <a:ext cx="1686912" cy="3538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chemeClr val="tx1"/>
              </a:solidFill>
            </a:rPr>
            <a:t>Tg</a:t>
          </a:r>
          <a:endParaRPr lang="ru-RU" sz="18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0.79154</cdr:x>
      <cdr:y>0.08224</cdr:y>
    </cdr:from>
    <cdr:to>
      <cdr:x>0.98823</cdr:x>
      <cdr:y>0.14339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5FEC585-228C-42DF-B996-3F2D8FAB7B53}"/>
            </a:ext>
          </a:extLst>
        </cdr:cNvPr>
        <cdr:cNvSpPr txBox="1"/>
      </cdr:nvSpPr>
      <cdr:spPr>
        <a:xfrm xmlns:a="http://schemas.openxmlformats.org/drawingml/2006/main">
          <a:off x="6782783" y="465418"/>
          <a:ext cx="1685503" cy="3460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chemeClr val="accent1">
                  <a:lumMod val="75000"/>
                </a:schemeClr>
              </a:solidFill>
            </a:rPr>
            <a:t>Ar</a:t>
          </a:r>
          <a:endParaRPr lang="ru-RU" sz="1800">
            <a:solidFill>
              <a:schemeClr val="accent1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0.28145</cdr:x>
      <cdr:y>0.56824</cdr:y>
    </cdr:from>
    <cdr:to>
      <cdr:x>0.47675</cdr:x>
      <cdr:y>0.63008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3DA50D82-0440-496A-B6E1-80F8F5E289B1}"/>
            </a:ext>
          </a:extLst>
        </cdr:cNvPr>
        <cdr:cNvSpPr txBox="1"/>
      </cdr:nvSpPr>
      <cdr:spPr>
        <a:xfrm xmlns:a="http://schemas.openxmlformats.org/drawingml/2006/main">
          <a:off x="2404707" y="3189955"/>
          <a:ext cx="1668644" cy="3471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chemeClr val="accent2">
                  <a:lumMod val="75000"/>
                </a:schemeClr>
              </a:solidFill>
            </a:rPr>
            <a:t>Ga2Se3</a:t>
          </a:r>
          <a:endParaRPr lang="ru-RU" sz="1800">
            <a:solidFill>
              <a:schemeClr val="accent2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0.15893</cdr:x>
      <cdr:y>0.80502</cdr:y>
    </cdr:from>
    <cdr:to>
      <cdr:x>0.23047</cdr:x>
      <cdr:y>0.86617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C0C05F5-4D5F-4441-9115-FDF943922395}"/>
            </a:ext>
          </a:extLst>
        </cdr:cNvPr>
        <cdr:cNvSpPr txBox="1"/>
      </cdr:nvSpPr>
      <cdr:spPr>
        <a:xfrm xmlns:a="http://schemas.openxmlformats.org/drawingml/2006/main">
          <a:off x="1361888" y="4555565"/>
          <a:ext cx="613066" cy="3460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chemeClr val="accent4">
                  <a:lumMod val="75000"/>
                </a:schemeClr>
              </a:solidFill>
            </a:rPr>
            <a:t>Ge</a:t>
          </a:r>
          <a:endParaRPr lang="ru-RU" sz="1800">
            <a:solidFill>
              <a:schemeClr val="accent4">
                <a:lumMod val="75000"/>
              </a:schemeClr>
            </a:solidFill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0.30017</cdr:x>
      <cdr:y>0.10081</cdr:y>
    </cdr:from>
    <cdr:to>
      <cdr:x>0.40226</cdr:x>
      <cdr:y>0.16242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C0C05F5-4D5F-4441-9115-FDF943922395}"/>
            </a:ext>
          </a:extLst>
        </cdr:cNvPr>
        <cdr:cNvSpPr txBox="1"/>
      </cdr:nvSpPr>
      <cdr:spPr>
        <a:xfrm xmlns:a="http://schemas.openxmlformats.org/drawingml/2006/main">
          <a:off x="2684182" y="566270"/>
          <a:ext cx="912906" cy="3460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chemeClr val="accent2">
                  <a:lumMod val="75000"/>
                </a:schemeClr>
              </a:solidFill>
            </a:rPr>
            <a:t>Se[m]</a:t>
          </a:r>
          <a:endParaRPr lang="ru-RU" sz="1800">
            <a:solidFill>
              <a:schemeClr val="accent2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0.31771</cdr:x>
      <cdr:y>0.52775</cdr:y>
    </cdr:from>
    <cdr:to>
      <cdr:x>0.38627</cdr:x>
      <cdr:y>0.58935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C0C05F5-4D5F-4441-9115-FDF943922395}"/>
            </a:ext>
          </a:extLst>
        </cdr:cNvPr>
        <cdr:cNvSpPr txBox="1"/>
      </cdr:nvSpPr>
      <cdr:spPr>
        <a:xfrm xmlns:a="http://schemas.openxmlformats.org/drawingml/2006/main">
          <a:off x="2841065" y="2964330"/>
          <a:ext cx="613066" cy="3460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chemeClr val="accent4">
                  <a:lumMod val="75000"/>
                </a:schemeClr>
              </a:solidFill>
            </a:rPr>
            <a:t>Ga</a:t>
          </a:r>
          <a:endParaRPr lang="ru-RU" sz="1800">
            <a:solidFill>
              <a:schemeClr val="accent4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0.50317</cdr:x>
      <cdr:y>0.69134</cdr:y>
    </cdr:from>
    <cdr:to>
      <cdr:x>0.6203</cdr:x>
      <cdr:y>0.75295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100A9CC8-AFE8-44E8-B71C-933F4FC2E28E}"/>
            </a:ext>
          </a:extLst>
        </cdr:cNvPr>
        <cdr:cNvSpPr txBox="1"/>
      </cdr:nvSpPr>
      <cdr:spPr>
        <a:xfrm xmlns:a="http://schemas.openxmlformats.org/drawingml/2006/main">
          <a:off x="4499535" y="3883212"/>
          <a:ext cx="1047377" cy="3460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rgbClr val="0070C0"/>
              </a:solidFill>
            </a:rPr>
            <a:t>Ge</a:t>
          </a:r>
          <a:endParaRPr lang="ru-RU" sz="1800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0.1461</cdr:x>
      <cdr:y>0.77884</cdr:y>
    </cdr:from>
    <cdr:to>
      <cdr:x>0.24819</cdr:x>
      <cdr:y>0.84045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100A9CC8-AFE8-44E8-B71C-933F4FC2E28E}"/>
            </a:ext>
          </a:extLst>
        </cdr:cNvPr>
        <cdr:cNvSpPr txBox="1"/>
      </cdr:nvSpPr>
      <cdr:spPr>
        <a:xfrm xmlns:a="http://schemas.openxmlformats.org/drawingml/2006/main">
          <a:off x="1300573" y="4343737"/>
          <a:ext cx="908800" cy="3436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rgbClr val="FF0000"/>
              </a:solidFill>
            </a:rPr>
            <a:t>GeSe2</a:t>
          </a:r>
          <a:endParaRPr lang="ru-RU" sz="18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0.79891</cdr:x>
      <cdr:y>0.68735</cdr:y>
    </cdr:from>
    <cdr:to>
      <cdr:x>0.8985</cdr:x>
      <cdr:y>0.74896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100A9CC8-AFE8-44E8-B71C-933F4FC2E28E}"/>
            </a:ext>
          </a:extLst>
        </cdr:cNvPr>
        <cdr:cNvSpPr txBox="1"/>
      </cdr:nvSpPr>
      <cdr:spPr>
        <a:xfrm xmlns:a="http://schemas.openxmlformats.org/drawingml/2006/main">
          <a:off x="7144123" y="3860800"/>
          <a:ext cx="890494" cy="3460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chemeClr val="accent6">
                  <a:lumMod val="75000"/>
                </a:schemeClr>
              </a:solidFill>
            </a:rPr>
            <a:t>Ge[l]</a:t>
          </a:r>
          <a:endParaRPr lang="ru-RU" sz="1800">
            <a:solidFill>
              <a:schemeClr val="accent6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0.12366</cdr:x>
      <cdr:y>0.59591</cdr:y>
    </cdr:from>
    <cdr:to>
      <cdr:x>0.24329</cdr:x>
      <cdr:y>0.65752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100A9CC8-AFE8-44E8-B71C-933F4FC2E28E}"/>
            </a:ext>
          </a:extLst>
        </cdr:cNvPr>
        <cdr:cNvSpPr txBox="1"/>
      </cdr:nvSpPr>
      <cdr:spPr>
        <a:xfrm xmlns:a="http://schemas.openxmlformats.org/drawingml/2006/main">
          <a:off x="1100815" y="3323474"/>
          <a:ext cx="1064941" cy="3436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chemeClr val="bg2">
                  <a:lumMod val="50000"/>
                </a:schemeClr>
              </a:solidFill>
            </a:rPr>
            <a:t>GeSe</a:t>
          </a:r>
          <a:endParaRPr lang="ru-RU" sz="1800">
            <a:solidFill>
              <a:schemeClr val="bg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0.18081</cdr:x>
      <cdr:y>0.00171</cdr:y>
    </cdr:from>
    <cdr:to>
      <cdr:x>0.36946</cdr:x>
      <cdr:y>0.06471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A85DC97C-8793-4D7F-A422-08E84F1ED040}"/>
            </a:ext>
          </a:extLst>
        </cdr:cNvPr>
        <cdr:cNvSpPr txBox="1"/>
      </cdr:nvSpPr>
      <cdr:spPr>
        <a:xfrm xmlns:a="http://schemas.openxmlformats.org/drawingml/2006/main">
          <a:off x="1609563" y="9525"/>
          <a:ext cx="1679353" cy="3513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chemeClr val="tx1"/>
              </a:solidFill>
            </a:rPr>
            <a:t>Tg</a:t>
          </a:r>
          <a:endParaRPr lang="ru-RU" sz="1800">
            <a:solidFill>
              <a:schemeClr val="tx1"/>
            </a:solidFill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0.34779</cdr:x>
      <cdr:y>0.06889</cdr:y>
    </cdr:from>
    <cdr:to>
      <cdr:x>0.44988</cdr:x>
      <cdr:y>0.1305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C0C05F5-4D5F-4441-9115-FDF943922395}"/>
            </a:ext>
          </a:extLst>
        </cdr:cNvPr>
        <cdr:cNvSpPr txBox="1"/>
      </cdr:nvSpPr>
      <cdr:spPr>
        <a:xfrm xmlns:a="http://schemas.openxmlformats.org/drawingml/2006/main">
          <a:off x="3110032" y="386951"/>
          <a:ext cx="912919" cy="346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chemeClr val="accent2">
                  <a:lumMod val="75000"/>
                </a:schemeClr>
              </a:solidFill>
            </a:rPr>
            <a:t>Se[m]</a:t>
          </a:r>
          <a:endParaRPr lang="ru-RU" sz="1800">
            <a:solidFill>
              <a:schemeClr val="accent2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0.42133</cdr:x>
      <cdr:y>0.34301</cdr:y>
    </cdr:from>
    <cdr:to>
      <cdr:x>0.48989</cdr:x>
      <cdr:y>0.40461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C0C05F5-4D5F-4441-9115-FDF943922395}"/>
            </a:ext>
          </a:extLst>
        </cdr:cNvPr>
        <cdr:cNvSpPr txBox="1"/>
      </cdr:nvSpPr>
      <cdr:spPr>
        <a:xfrm xmlns:a="http://schemas.openxmlformats.org/drawingml/2006/main">
          <a:off x="3740324" y="1948636"/>
          <a:ext cx="608639" cy="349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chemeClr val="accent4">
                  <a:lumMod val="75000"/>
                </a:schemeClr>
              </a:solidFill>
            </a:rPr>
            <a:t>Ga</a:t>
          </a:r>
          <a:endParaRPr lang="ru-RU" sz="1800">
            <a:solidFill>
              <a:schemeClr val="accent4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0.53547</cdr:x>
      <cdr:y>0.63347</cdr:y>
    </cdr:from>
    <cdr:to>
      <cdr:x>0.6526</cdr:x>
      <cdr:y>0.69508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100A9CC8-AFE8-44E8-B71C-933F4FC2E28E}"/>
            </a:ext>
          </a:extLst>
        </cdr:cNvPr>
        <cdr:cNvSpPr txBox="1"/>
      </cdr:nvSpPr>
      <cdr:spPr>
        <a:xfrm xmlns:a="http://schemas.openxmlformats.org/drawingml/2006/main">
          <a:off x="4753587" y="3598754"/>
          <a:ext cx="1039817" cy="3500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rgbClr val="0070C0"/>
              </a:solidFill>
            </a:rPr>
            <a:t>Ge</a:t>
          </a:r>
          <a:endParaRPr lang="ru-RU" sz="1800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0.171</cdr:x>
      <cdr:y>0.51098</cdr:y>
    </cdr:from>
    <cdr:to>
      <cdr:x>0.29063</cdr:x>
      <cdr:y>0.57259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100A9CC8-AFE8-44E8-B71C-933F4FC2E28E}"/>
            </a:ext>
          </a:extLst>
        </cdr:cNvPr>
        <cdr:cNvSpPr txBox="1"/>
      </cdr:nvSpPr>
      <cdr:spPr>
        <a:xfrm xmlns:a="http://schemas.openxmlformats.org/drawingml/2006/main">
          <a:off x="1518054" y="2902866"/>
          <a:ext cx="1062011" cy="3500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chemeClr val="bg2">
                  <a:lumMod val="50000"/>
                </a:schemeClr>
              </a:solidFill>
            </a:rPr>
            <a:t>GeSe</a:t>
          </a:r>
          <a:endParaRPr lang="ru-RU" sz="1800">
            <a:solidFill>
              <a:schemeClr val="bg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0.1548</cdr:x>
      <cdr:y>0</cdr:y>
    </cdr:from>
    <cdr:to>
      <cdr:x>0.34345</cdr:x>
      <cdr:y>0.063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A85DC97C-8793-4D7F-A422-08E84F1ED040}"/>
            </a:ext>
          </a:extLst>
        </cdr:cNvPr>
        <cdr:cNvSpPr txBox="1"/>
      </cdr:nvSpPr>
      <cdr:spPr>
        <a:xfrm xmlns:a="http://schemas.openxmlformats.org/drawingml/2006/main">
          <a:off x="1384300" y="0"/>
          <a:ext cx="1686920" cy="3538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chemeClr val="tx1"/>
              </a:solidFill>
            </a:rPr>
            <a:t>Tg</a:t>
          </a:r>
          <a:endParaRPr lang="ru-RU" sz="1800">
            <a:solidFill>
              <a:schemeClr val="tx1"/>
            </a:solidFill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685800</xdr:colOff>
          <xdr:row>0</xdr:row>
          <xdr:rowOff>9525</xdr:rowOff>
        </xdr:from>
        <xdr:to>
          <xdr:col>18</xdr:col>
          <xdr:colOff>666750</xdr:colOff>
          <xdr:row>0</xdr:row>
          <xdr:rowOff>390525</xdr:rowOff>
        </xdr:to>
        <xdr:sp macro="" textlink="">
          <xdr:nvSpPr>
            <xdr:cNvPr id="6149" name="Button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3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ru-RU" sz="16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Привести</a:t>
              </a:r>
            </a:p>
            <a:p>
              <a:pPr algn="ctr" rtl="0">
                <a:defRPr sz="1000"/>
              </a:pPr>
              <a:r>
                <a:rPr lang="ru-RU" sz="16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ghbdtcnb</a:t>
              </a:r>
            </a:p>
            <a:p>
              <a:pPr algn="ctr" rtl="0">
                <a:defRPr sz="1000"/>
              </a:pPr>
              <a:endParaRPr lang="ru-RU" sz="16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15</xdr:row>
      <xdr:rowOff>9525</xdr:rowOff>
    </xdr:from>
    <xdr:to>
      <xdr:col>98</xdr:col>
      <xdr:colOff>762000</xdr:colOff>
      <xdr:row>33</xdr:row>
      <xdr:rowOff>190500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98</xdr:col>
      <xdr:colOff>771525</xdr:colOff>
      <xdr:row>15</xdr:row>
      <xdr:rowOff>19050</xdr:rowOff>
    </xdr:from>
    <xdr:to>
      <xdr:col>108</xdr:col>
      <xdr:colOff>609600</xdr:colOff>
      <xdr:row>33</xdr:row>
      <xdr:rowOff>190500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98</xdr:col>
      <xdr:colOff>748393</xdr:colOff>
      <xdr:row>52</xdr:row>
      <xdr:rowOff>217713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99</xdr:col>
      <xdr:colOff>0</xdr:colOff>
      <xdr:row>34</xdr:row>
      <xdr:rowOff>0</xdr:rowOff>
    </xdr:from>
    <xdr:to>
      <xdr:col>108</xdr:col>
      <xdr:colOff>742950</xdr:colOff>
      <xdr:row>52</xdr:row>
      <xdr:rowOff>177943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104775</xdr:colOff>
          <xdr:row>2</xdr:row>
          <xdr:rowOff>123825</xdr:rowOff>
        </xdr:from>
        <xdr:to>
          <xdr:col>0</xdr:col>
          <xdr:colOff>885825</xdr:colOff>
          <xdr:row>26</xdr:row>
          <xdr:rowOff>9525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5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ru-RU" sz="16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Сортировать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0.8392</cdr:x>
      <cdr:y>0.0695</cdr:y>
    </cdr:from>
    <cdr:to>
      <cdr:x>0.89315</cdr:x>
      <cdr:y>0.13267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0AA828A-7F08-4225-983F-D93740610558}"/>
            </a:ext>
          </a:extLst>
        </cdr:cNvPr>
        <cdr:cNvSpPr txBox="1"/>
      </cdr:nvSpPr>
      <cdr:spPr>
        <a:xfrm xmlns:a="http://schemas.openxmlformats.org/drawingml/2006/main">
          <a:off x="7705165" y="387724"/>
          <a:ext cx="4953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>
              <a:solidFill>
                <a:schemeClr val="accent1">
                  <a:lumMod val="50000"/>
                </a:schemeClr>
              </a:solidFill>
            </a:rPr>
            <a:t>Ar</a:t>
          </a:r>
          <a:endParaRPr lang="ru-RU" sz="1800">
            <a:solidFill>
              <a:schemeClr val="accent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0.16841</cdr:x>
      <cdr:y>0.03301</cdr:y>
    </cdr:from>
    <cdr:to>
      <cdr:x>0.35058</cdr:x>
      <cdr:y>0.09618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9D932100-AEE6-4DDB-8DB9-65C433732298}"/>
            </a:ext>
          </a:extLst>
        </cdr:cNvPr>
        <cdr:cNvSpPr txBox="1"/>
      </cdr:nvSpPr>
      <cdr:spPr>
        <a:xfrm xmlns:a="http://schemas.openxmlformats.org/drawingml/2006/main">
          <a:off x="1546225" y="184150"/>
          <a:ext cx="1672665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8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0.13427</cdr:x>
      <cdr:y>0.60102</cdr:y>
    </cdr:from>
    <cdr:to>
      <cdr:x>0.24907</cdr:x>
      <cdr:y>0.6642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B09D34E-BB58-4A22-B1F0-791DDCD662F8}"/>
            </a:ext>
          </a:extLst>
        </cdr:cNvPr>
        <cdr:cNvSpPr txBox="1"/>
      </cdr:nvSpPr>
      <cdr:spPr>
        <a:xfrm xmlns:a="http://schemas.openxmlformats.org/drawingml/2006/main">
          <a:off x="1238327" y="3376914"/>
          <a:ext cx="1058880" cy="3549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chemeClr val="accent2">
                  <a:lumMod val="50000"/>
                </a:schemeClr>
              </a:solidFill>
            </a:rPr>
            <a:t>Ge2Se3</a:t>
          </a:r>
          <a:endParaRPr lang="ru-RU" sz="1800">
            <a:solidFill>
              <a:schemeClr val="accent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0.8392</cdr:x>
      <cdr:y>0.0695</cdr:y>
    </cdr:from>
    <cdr:to>
      <cdr:x>0.89315</cdr:x>
      <cdr:y>0.13267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E0AA828A-7F08-4225-983F-D93740610558}"/>
            </a:ext>
          </a:extLst>
        </cdr:cNvPr>
        <cdr:cNvSpPr txBox="1"/>
      </cdr:nvSpPr>
      <cdr:spPr>
        <a:xfrm xmlns:a="http://schemas.openxmlformats.org/drawingml/2006/main">
          <a:off x="7705165" y="387724"/>
          <a:ext cx="4953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>
              <a:solidFill>
                <a:schemeClr val="accent1">
                  <a:lumMod val="50000"/>
                </a:schemeClr>
              </a:solidFill>
            </a:rPr>
            <a:t>Ar</a:t>
          </a:r>
          <a:endParaRPr lang="ru-RU" sz="1800">
            <a:solidFill>
              <a:schemeClr val="accent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0.22352</cdr:x>
      <cdr:y>0.02902</cdr:y>
    </cdr:from>
    <cdr:to>
      <cdr:x>0.40569</cdr:x>
      <cdr:y>0.09219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D932100-AEE6-4DDB-8DB9-65C433732298}"/>
            </a:ext>
          </a:extLst>
        </cdr:cNvPr>
        <cdr:cNvSpPr txBox="1"/>
      </cdr:nvSpPr>
      <cdr:spPr>
        <a:xfrm xmlns:a="http://schemas.openxmlformats.org/drawingml/2006/main">
          <a:off x="1946300" y="163053"/>
          <a:ext cx="1586251" cy="3549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chemeClr val="tx1"/>
              </a:solidFill>
            </a:rPr>
            <a:t>Tg</a:t>
          </a:r>
          <a:endParaRPr lang="ru-RU" sz="1800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0.21929</cdr:x>
      <cdr:y>0.00729</cdr:y>
    </cdr:from>
    <cdr:to>
      <cdr:x>0.405</cdr:x>
      <cdr:y>0.07097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9AD86A8-C24F-4764-A377-42840C1D170B}"/>
            </a:ext>
          </a:extLst>
        </cdr:cNvPr>
        <cdr:cNvSpPr txBox="1"/>
      </cdr:nvSpPr>
      <cdr:spPr>
        <a:xfrm xmlns:a="http://schemas.openxmlformats.org/drawingml/2006/main">
          <a:off x="1989417" y="39594"/>
          <a:ext cx="1684727" cy="34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chemeClr val="tx1"/>
              </a:solidFill>
            </a:rPr>
            <a:t>Tg</a:t>
          </a:r>
        </a:p>
        <a:p xmlns:a="http://schemas.openxmlformats.org/drawingml/2006/main">
          <a:endParaRPr lang="ru-RU" sz="18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0.57751</cdr:x>
      <cdr:y>0.55417</cdr:y>
    </cdr:from>
    <cdr:to>
      <cdr:x>0.8121</cdr:x>
      <cdr:y>0.61784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58FF3F0-C1DC-483B-9E08-5A71BE557195}"/>
            </a:ext>
          </a:extLst>
        </cdr:cNvPr>
        <cdr:cNvSpPr txBox="1"/>
      </cdr:nvSpPr>
      <cdr:spPr>
        <a:xfrm xmlns:a="http://schemas.openxmlformats.org/drawingml/2006/main">
          <a:off x="5239124" y="3009153"/>
          <a:ext cx="2128185" cy="3456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800">
              <a:solidFill>
                <a:srgbClr val="00B050"/>
              </a:solidFill>
            </a:rPr>
            <a:t>Энергия</a:t>
          </a:r>
          <a:r>
            <a:rPr lang="ru-RU" sz="1800" baseline="0">
              <a:solidFill>
                <a:srgbClr val="00B050"/>
              </a:solidFill>
            </a:rPr>
            <a:t> Гиббса</a:t>
          </a:r>
          <a:endParaRPr lang="ru-RU" sz="1800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0.3527</cdr:x>
      <cdr:y>0.18064</cdr:y>
    </cdr:from>
    <cdr:to>
      <cdr:x>0.74484</cdr:x>
      <cdr:y>0.24431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F7B4B4E2-B50F-45A4-BCF0-B18F73D240E5}"/>
            </a:ext>
          </a:extLst>
        </cdr:cNvPr>
        <cdr:cNvSpPr txBox="1"/>
      </cdr:nvSpPr>
      <cdr:spPr>
        <a:xfrm xmlns:a="http://schemas.openxmlformats.org/drawingml/2006/main">
          <a:off x="3199654" y="980887"/>
          <a:ext cx="3557494" cy="3456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800">
              <a:solidFill>
                <a:schemeClr val="accent4">
                  <a:lumMod val="75000"/>
                </a:schemeClr>
              </a:solidFill>
            </a:rPr>
            <a:t>Раствор + газовая ф. без </a:t>
          </a:r>
          <a:r>
            <a:rPr lang="en-US" sz="1800">
              <a:solidFill>
                <a:schemeClr val="accent4">
                  <a:lumMod val="75000"/>
                </a:schemeClr>
              </a:solidFill>
            </a:rPr>
            <a:t>Ar</a:t>
          </a:r>
          <a:endParaRPr lang="ru-RU" sz="1800">
            <a:solidFill>
              <a:schemeClr val="accent4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0.27982</cdr:x>
      <cdr:y>0.09603</cdr:y>
    </cdr:from>
    <cdr:to>
      <cdr:x>0.67197</cdr:x>
      <cdr:y>0.15969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475B31D-6F76-4227-B5CE-AE03DC824A73}"/>
            </a:ext>
          </a:extLst>
        </cdr:cNvPr>
        <cdr:cNvSpPr txBox="1"/>
      </cdr:nvSpPr>
      <cdr:spPr>
        <a:xfrm xmlns:a="http://schemas.openxmlformats.org/drawingml/2006/main">
          <a:off x="2538506" y="521447"/>
          <a:ext cx="3557494" cy="3456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800">
              <a:solidFill>
                <a:srgbClr val="0070C0"/>
              </a:solidFill>
            </a:rPr>
            <a:t>Раствор 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0.17356</cdr:x>
      <cdr:y>0.033</cdr:y>
    </cdr:from>
    <cdr:to>
      <cdr:x>0.28083</cdr:x>
      <cdr:y>0.09617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9D932100-AEE6-4DDB-8DB9-65C433732298}"/>
            </a:ext>
          </a:extLst>
        </cdr:cNvPr>
        <cdr:cNvSpPr txBox="1"/>
      </cdr:nvSpPr>
      <cdr:spPr>
        <a:xfrm xmlns:a="http://schemas.openxmlformats.org/drawingml/2006/main">
          <a:off x="1464525" y="185407"/>
          <a:ext cx="905148" cy="3548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chemeClr val="tx1"/>
              </a:solidFill>
            </a:rPr>
            <a:t>Tg</a:t>
          </a:r>
          <a:endParaRPr lang="ru-RU" sz="18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0.23748</cdr:x>
      <cdr:y>0.26636</cdr:y>
    </cdr:from>
    <cdr:to>
      <cdr:x>0.4372</cdr:x>
      <cdr:y>0.32954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B09D34E-BB58-4A22-B1F0-791DDCD662F8}"/>
            </a:ext>
          </a:extLst>
        </cdr:cNvPr>
        <cdr:cNvSpPr txBox="1"/>
      </cdr:nvSpPr>
      <cdr:spPr>
        <a:xfrm xmlns:a="http://schemas.openxmlformats.org/drawingml/2006/main">
          <a:off x="2191246" y="1496307"/>
          <a:ext cx="1842872" cy="3549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chemeClr val="accent2">
                  <a:lumMod val="50000"/>
                </a:schemeClr>
              </a:solidFill>
            </a:rPr>
            <a:t>Ge2Se3</a:t>
          </a:r>
          <a:endParaRPr lang="ru-RU" sz="1800">
            <a:solidFill>
              <a:schemeClr val="accent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0.32402</cdr:x>
      <cdr:y>0.82516</cdr:y>
    </cdr:from>
    <cdr:to>
      <cdr:x>0.44877</cdr:x>
      <cdr:y>0.88793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EC12967-BCF8-4747-B492-53DBBEA8AAE6}"/>
            </a:ext>
          </a:extLst>
        </cdr:cNvPr>
        <cdr:cNvSpPr txBox="1"/>
      </cdr:nvSpPr>
      <cdr:spPr>
        <a:xfrm xmlns:a="http://schemas.openxmlformats.org/drawingml/2006/main">
          <a:off x="3259788" y="4627182"/>
          <a:ext cx="1255062" cy="351990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rgbClr val="FF0000"/>
              </a:solidFill>
            </a:rPr>
            <a:t>Ga2Se2</a:t>
          </a:r>
          <a:endParaRPr lang="ru-RU" sz="18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0.56511</cdr:x>
      <cdr:y>0.48233</cdr:y>
    </cdr:from>
    <cdr:to>
      <cdr:x>0.66531</cdr:x>
      <cdr:y>0.54509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8EC12967-BCF8-4747-B492-53DBBEA8AAE6}"/>
            </a:ext>
          </a:extLst>
        </cdr:cNvPr>
        <cdr:cNvSpPr txBox="1"/>
      </cdr:nvSpPr>
      <cdr:spPr>
        <a:xfrm xmlns:a="http://schemas.openxmlformats.org/drawingml/2006/main">
          <a:off x="5685218" y="2704719"/>
          <a:ext cx="1008056" cy="3519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chemeClr val="accent6">
                  <a:lumMod val="75000"/>
                </a:schemeClr>
              </a:solidFill>
            </a:rPr>
            <a:t>Ga</a:t>
          </a:r>
          <a:endParaRPr lang="ru-RU" sz="1800">
            <a:solidFill>
              <a:schemeClr val="accent6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0.48719</cdr:x>
      <cdr:y>0.08429</cdr:y>
    </cdr:from>
    <cdr:to>
      <cdr:x>0.56751</cdr:x>
      <cdr:y>0.14705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8EC12967-BCF8-4747-B492-53DBBEA8AAE6}"/>
            </a:ext>
          </a:extLst>
        </cdr:cNvPr>
        <cdr:cNvSpPr txBox="1"/>
      </cdr:nvSpPr>
      <cdr:spPr>
        <a:xfrm xmlns:a="http://schemas.openxmlformats.org/drawingml/2006/main">
          <a:off x="4925358" y="476624"/>
          <a:ext cx="812053" cy="3549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chemeClr val="accent4">
                  <a:lumMod val="75000"/>
                </a:schemeClr>
              </a:solidFill>
            </a:rPr>
            <a:t>Se[m]</a:t>
          </a:r>
          <a:endParaRPr lang="ru-RU" sz="1800">
            <a:solidFill>
              <a:schemeClr val="accent4">
                <a:lumMod val="7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0.6213</cdr:x>
      <cdr:y>0.71645</cdr:y>
    </cdr:from>
    <cdr:to>
      <cdr:x>0.7215</cdr:x>
      <cdr:y>0.77922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EC12967-BCF8-4747-B492-53DBBEA8AAE6}"/>
            </a:ext>
          </a:extLst>
        </cdr:cNvPr>
        <cdr:cNvSpPr txBox="1"/>
      </cdr:nvSpPr>
      <cdr:spPr>
        <a:xfrm xmlns:a="http://schemas.openxmlformats.org/drawingml/2006/main">
          <a:off x="6295088" y="4051281"/>
          <a:ext cx="1015243" cy="3549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chemeClr val="bg2">
                  <a:lumMod val="25000"/>
                </a:schemeClr>
              </a:solidFill>
            </a:rPr>
            <a:t>Ge</a:t>
          </a:r>
          <a:endParaRPr lang="ru-RU" sz="1800">
            <a:solidFill>
              <a:schemeClr val="bg2">
                <a:lumMod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0.567</cdr:x>
      <cdr:y>0.46874</cdr:y>
    </cdr:from>
    <cdr:to>
      <cdr:x>0.6672</cdr:x>
      <cdr:y>0.5315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8EC12967-BCF8-4747-B492-53DBBEA8AAE6}"/>
            </a:ext>
          </a:extLst>
        </cdr:cNvPr>
        <cdr:cNvSpPr txBox="1"/>
      </cdr:nvSpPr>
      <cdr:spPr>
        <a:xfrm xmlns:a="http://schemas.openxmlformats.org/drawingml/2006/main">
          <a:off x="5732182" y="2650565"/>
          <a:ext cx="1013011" cy="3549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chemeClr val="accent6">
                  <a:lumMod val="75000"/>
                </a:schemeClr>
              </a:solidFill>
            </a:rPr>
            <a:t>Ga</a:t>
          </a:r>
          <a:endParaRPr lang="ru-RU" sz="1800">
            <a:solidFill>
              <a:schemeClr val="accent6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0.48719</cdr:x>
      <cdr:y>0.08429</cdr:y>
    </cdr:from>
    <cdr:to>
      <cdr:x>0.56751</cdr:x>
      <cdr:y>0.14705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8EC12967-BCF8-4747-B492-53DBBEA8AAE6}"/>
            </a:ext>
          </a:extLst>
        </cdr:cNvPr>
        <cdr:cNvSpPr txBox="1"/>
      </cdr:nvSpPr>
      <cdr:spPr>
        <a:xfrm xmlns:a="http://schemas.openxmlformats.org/drawingml/2006/main">
          <a:off x="4925358" y="476624"/>
          <a:ext cx="812053" cy="3549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chemeClr val="accent4">
                  <a:lumMod val="75000"/>
                </a:schemeClr>
              </a:solidFill>
            </a:rPr>
            <a:t>Se[m]</a:t>
          </a:r>
          <a:endParaRPr lang="ru-RU" sz="1800">
            <a:solidFill>
              <a:schemeClr val="accent4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0.17046</cdr:x>
      <cdr:y>0.00198</cdr:y>
    </cdr:from>
    <cdr:to>
      <cdr:x>0.33732</cdr:x>
      <cdr:y>0.06456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11000000}"/>
            </a:ext>
          </a:extLst>
        </cdr:cNvPr>
        <cdr:cNvSpPr txBox="1"/>
      </cdr:nvSpPr>
      <cdr:spPr>
        <a:xfrm xmlns:a="http://schemas.openxmlformats.org/drawingml/2006/main">
          <a:off x="1727176" y="11206"/>
          <a:ext cx="1690652" cy="3538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chemeClr val="tx1"/>
              </a:solidFill>
            </a:rPr>
            <a:t>Tg</a:t>
          </a:r>
          <a:endParaRPr lang="ru-RU" sz="18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0.26574</cdr:x>
      <cdr:y>0.72982</cdr:y>
    </cdr:from>
    <cdr:to>
      <cdr:x>0.33738</cdr:x>
      <cdr:y>0.79271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F000000}"/>
            </a:ext>
          </a:extLst>
        </cdr:cNvPr>
        <cdr:cNvSpPr txBox="1"/>
      </cdr:nvSpPr>
      <cdr:spPr>
        <a:xfrm xmlns:a="http://schemas.openxmlformats.org/drawingml/2006/main">
          <a:off x="2692557" y="4126924"/>
          <a:ext cx="725867" cy="355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rgbClr val="0070C0"/>
              </a:solidFill>
            </a:rPr>
            <a:t>GeSe</a:t>
          </a:r>
          <a:endParaRPr lang="ru-RU" sz="1800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0.36998</cdr:x>
      <cdr:y>0.7105</cdr:y>
    </cdr:from>
    <cdr:to>
      <cdr:x>0.49446</cdr:x>
      <cdr:y>0.77327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4BFA27EF-5F04-45A6-8CD2-B552FA602984}"/>
            </a:ext>
          </a:extLst>
        </cdr:cNvPr>
        <cdr:cNvSpPr txBox="1"/>
      </cdr:nvSpPr>
      <cdr:spPr>
        <a:xfrm xmlns:a="http://schemas.openxmlformats.org/drawingml/2006/main">
          <a:off x="3748741" y="4017683"/>
          <a:ext cx="1261191" cy="35494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rgbClr val="FF0000"/>
              </a:solidFill>
            </a:rPr>
            <a:t>Ga2Se2</a:t>
          </a:r>
          <a:endParaRPr lang="ru-RU" sz="1800">
            <a:solidFill>
              <a:srgbClr val="FF0000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7385</xdr:colOff>
      <xdr:row>35</xdr:row>
      <xdr:rowOff>0</xdr:rowOff>
    </xdr:from>
    <xdr:to>
      <xdr:col>56</xdr:col>
      <xdr:colOff>201706</xdr:colOff>
      <xdr:row>44</xdr:row>
      <xdr:rowOff>17318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28574</xdr:colOff>
      <xdr:row>112</xdr:row>
      <xdr:rowOff>266700</xdr:rowOff>
    </xdr:from>
    <xdr:to>
      <xdr:col>60</xdr:col>
      <xdr:colOff>156882</xdr:colOff>
      <xdr:row>135</xdr:row>
      <xdr:rowOff>67237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454479</xdr:colOff>
      <xdr:row>0</xdr:row>
      <xdr:rowOff>1085850</xdr:rowOff>
    </xdr:from>
    <xdr:to>
      <xdr:col>59</xdr:col>
      <xdr:colOff>274617</xdr:colOff>
      <xdr:row>21</xdr:row>
      <xdr:rowOff>209550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0</xdr:colOff>
      <xdr:row>1</xdr:row>
      <xdr:rowOff>0</xdr:rowOff>
    </xdr:from>
    <xdr:to>
      <xdr:col>69</xdr:col>
      <xdr:colOff>760268</xdr:colOff>
      <xdr:row>21</xdr:row>
      <xdr:rowOff>238125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69</xdr:col>
      <xdr:colOff>842282</xdr:colOff>
      <xdr:row>0</xdr:row>
      <xdr:rowOff>1092654</xdr:rowOff>
    </xdr:from>
    <xdr:to>
      <xdr:col>79</xdr:col>
      <xdr:colOff>397330</xdr:colOff>
      <xdr:row>21</xdr:row>
      <xdr:rowOff>255938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0.23047</cdr:x>
      <cdr:y>0.0141</cdr:y>
    </cdr:from>
    <cdr:to>
      <cdr:x>0.4024</cdr:x>
      <cdr:y>0.07186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B4AC295-671B-46BE-8E4C-4FEC78A8AFC4}"/>
            </a:ext>
          </a:extLst>
        </cdr:cNvPr>
        <cdr:cNvSpPr txBox="1"/>
      </cdr:nvSpPr>
      <cdr:spPr>
        <a:xfrm xmlns:a="http://schemas.openxmlformats.org/drawingml/2006/main">
          <a:off x="2258359" y="84417"/>
          <a:ext cx="1684727" cy="34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chemeClr val="tx1"/>
              </a:solidFill>
            </a:rPr>
            <a:t>Tg</a:t>
          </a:r>
        </a:p>
        <a:p xmlns:a="http://schemas.openxmlformats.org/drawingml/2006/main">
          <a:endParaRPr lang="ru-RU" sz="18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0.65245</cdr:x>
      <cdr:y>0.10021</cdr:y>
    </cdr:from>
    <cdr:to>
      <cdr:x>0.9028</cdr:x>
      <cdr:y>0.15796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F6D6CE2F-324A-4369-B6AC-D699CFDF23C2}"/>
            </a:ext>
          </a:extLst>
        </cdr:cNvPr>
        <cdr:cNvSpPr txBox="1"/>
      </cdr:nvSpPr>
      <cdr:spPr>
        <a:xfrm xmlns:a="http://schemas.openxmlformats.org/drawingml/2006/main">
          <a:off x="6393329" y="599888"/>
          <a:ext cx="2453156" cy="3456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800">
              <a:solidFill>
                <a:srgbClr val="0070C0"/>
              </a:solidFill>
            </a:rPr>
            <a:t>Раствор жидкий</a:t>
          </a:r>
        </a:p>
      </cdr:txBody>
    </cdr:sp>
  </cdr:relSizeAnchor>
  <cdr:relSizeAnchor xmlns:cdr="http://schemas.openxmlformats.org/drawingml/2006/chartDrawing">
    <cdr:from>
      <cdr:x>0.62272</cdr:x>
      <cdr:y>0.35105</cdr:y>
    </cdr:from>
    <cdr:to>
      <cdr:x>0.8399</cdr:x>
      <cdr:y>0.4088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C9010BEB-85B3-4C2C-BB9A-8F53750A4D1A}"/>
            </a:ext>
          </a:extLst>
        </cdr:cNvPr>
        <cdr:cNvSpPr txBox="1"/>
      </cdr:nvSpPr>
      <cdr:spPr>
        <a:xfrm xmlns:a="http://schemas.openxmlformats.org/drawingml/2006/main">
          <a:off x="6101975" y="2101476"/>
          <a:ext cx="2128185" cy="3456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800">
              <a:solidFill>
                <a:srgbClr val="00B050"/>
              </a:solidFill>
            </a:rPr>
            <a:t>Энергия</a:t>
          </a:r>
          <a:r>
            <a:rPr lang="ru-RU" sz="1800" baseline="0">
              <a:solidFill>
                <a:srgbClr val="00B050"/>
              </a:solidFill>
            </a:rPr>
            <a:t> Гиббса</a:t>
          </a:r>
          <a:endParaRPr lang="ru-RU" sz="1800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0.49463</cdr:x>
      <cdr:y>0.62062</cdr:y>
    </cdr:from>
    <cdr:to>
      <cdr:x>0.85768</cdr:x>
      <cdr:y>0.67836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8EDB4C5C-C8A7-4841-BF86-4E9E78FAD4BC}"/>
            </a:ext>
          </a:extLst>
        </cdr:cNvPr>
        <cdr:cNvSpPr txBox="1"/>
      </cdr:nvSpPr>
      <cdr:spPr>
        <a:xfrm xmlns:a="http://schemas.openxmlformats.org/drawingml/2006/main">
          <a:off x="4846918" y="3715123"/>
          <a:ext cx="3557494" cy="3456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800">
              <a:solidFill>
                <a:schemeClr val="accent4">
                  <a:lumMod val="75000"/>
                </a:schemeClr>
              </a:solidFill>
            </a:rPr>
            <a:t>Раствор + газовая ф. без </a:t>
          </a:r>
          <a:r>
            <a:rPr lang="en-US" sz="1800">
              <a:solidFill>
                <a:schemeClr val="accent4">
                  <a:lumMod val="75000"/>
                </a:schemeClr>
              </a:solidFill>
            </a:rPr>
            <a:t>Ar</a:t>
          </a:r>
          <a:endParaRPr lang="ru-RU" sz="1800">
            <a:solidFill>
              <a:schemeClr val="accent4">
                <a:lumMod val="75000"/>
              </a:schemeClr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0.19101</cdr:x>
      <cdr:y>0.02621</cdr:y>
    </cdr:from>
    <cdr:to>
      <cdr:x>0.38755</cdr:x>
      <cdr:y>0.08782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24B5AFDC-1672-4DF7-A7D2-66D5A1B09C62}"/>
            </a:ext>
          </a:extLst>
        </cdr:cNvPr>
        <cdr:cNvSpPr txBox="1"/>
      </cdr:nvSpPr>
      <cdr:spPr>
        <a:xfrm xmlns:a="http://schemas.openxmlformats.org/drawingml/2006/main">
          <a:off x="1631950" y="146050"/>
          <a:ext cx="1679226" cy="343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chemeClr val="tx1"/>
              </a:solidFill>
            </a:rPr>
            <a:t>Tg</a:t>
          </a:r>
        </a:p>
        <a:p xmlns:a="http://schemas.openxmlformats.org/drawingml/2006/main">
          <a:endParaRPr lang="ru-RU" sz="18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0.56893</cdr:x>
      <cdr:y>0.74609</cdr:y>
    </cdr:from>
    <cdr:to>
      <cdr:x>0.76547</cdr:x>
      <cdr:y>0.80769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24B5AFDC-1672-4DF7-A7D2-66D5A1B09C62}"/>
            </a:ext>
          </a:extLst>
        </cdr:cNvPr>
        <cdr:cNvSpPr txBox="1"/>
      </cdr:nvSpPr>
      <cdr:spPr>
        <a:xfrm xmlns:a="http://schemas.openxmlformats.org/drawingml/2006/main">
          <a:off x="4881366" y="4190772"/>
          <a:ext cx="1686300" cy="3460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chemeClr val="accent4">
                  <a:lumMod val="75000"/>
                </a:schemeClr>
              </a:solidFill>
            </a:rPr>
            <a:t>Se5</a:t>
          </a:r>
          <a:endParaRPr lang="ru-RU" sz="1800">
            <a:solidFill>
              <a:schemeClr val="accent4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0.70136</cdr:x>
      <cdr:y>0.49183</cdr:y>
    </cdr:from>
    <cdr:to>
      <cdr:x>0.82218</cdr:x>
      <cdr:y>0.55344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59D20753-226E-481D-AFC1-800B6E36A22A}"/>
            </a:ext>
          </a:extLst>
        </cdr:cNvPr>
        <cdr:cNvSpPr txBox="1"/>
      </cdr:nvSpPr>
      <cdr:spPr>
        <a:xfrm xmlns:a="http://schemas.openxmlformats.org/drawingml/2006/main">
          <a:off x="5986471" y="2740524"/>
          <a:ext cx="1031260" cy="3432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chemeClr val="accent6">
                  <a:lumMod val="50000"/>
                </a:schemeClr>
              </a:solidFill>
            </a:rPr>
            <a:t>Ga2Se</a:t>
          </a:r>
          <a:endParaRPr lang="ru-RU" sz="1800">
            <a:solidFill>
              <a:schemeClr val="accent6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0.7149</cdr:x>
      <cdr:y>0.07659</cdr:y>
    </cdr:from>
    <cdr:to>
      <cdr:x>0.91144</cdr:x>
      <cdr:y>0.13819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D6815BC0-FBFC-42A5-919D-28C694684411}"/>
            </a:ext>
          </a:extLst>
        </cdr:cNvPr>
        <cdr:cNvSpPr txBox="1"/>
      </cdr:nvSpPr>
      <cdr:spPr>
        <a:xfrm xmlns:a="http://schemas.openxmlformats.org/drawingml/2006/main">
          <a:off x="6102051" y="426789"/>
          <a:ext cx="1677570" cy="343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chemeClr val="accent1">
                  <a:lumMod val="75000"/>
                </a:schemeClr>
              </a:solidFill>
            </a:rPr>
            <a:t>Ar</a:t>
          </a:r>
          <a:endParaRPr lang="ru-RU" sz="1800">
            <a:solidFill>
              <a:schemeClr val="accent1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0.69559</cdr:x>
      <cdr:y>0.27407</cdr:y>
    </cdr:from>
    <cdr:to>
      <cdr:x>0.89213</cdr:x>
      <cdr:y>0.33567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AF1B07FD-068F-4D59-A77F-C0AACE442BB3}"/>
            </a:ext>
          </a:extLst>
        </cdr:cNvPr>
        <cdr:cNvSpPr txBox="1"/>
      </cdr:nvSpPr>
      <cdr:spPr>
        <a:xfrm xmlns:a="http://schemas.openxmlformats.org/drawingml/2006/main">
          <a:off x="5937250" y="1527175"/>
          <a:ext cx="1677570" cy="343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rgbClr val="FF0000"/>
              </a:solidFill>
            </a:rPr>
            <a:t>Se2</a:t>
          </a:r>
          <a:endParaRPr lang="ru-RU" sz="1800">
            <a:solidFill>
              <a:srgbClr val="FF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FF0000"/>
  </sheetPr>
  <dimension ref="A1:BQ141"/>
  <sheetViews>
    <sheetView tabSelected="1" topLeftCell="C1" zoomScaleNormal="100" zoomScaleSheetLayoutView="25" workbookViewId="0">
      <selection activeCell="AY1" sqref="AY1"/>
    </sheetView>
  </sheetViews>
  <sheetFormatPr defaultRowHeight="21" customHeight="1" outlineLevelRow="1" x14ac:dyDescent="0.35"/>
  <cols>
    <col min="1" max="4" width="8.6328125" customWidth="1"/>
    <col min="5" max="5" width="11.6328125" customWidth="1"/>
    <col min="6" max="7" width="8.6328125" customWidth="1"/>
    <col min="8" max="26" width="8.6328125" hidden="1" customWidth="1"/>
    <col min="27" max="27" width="8.6328125" customWidth="1"/>
    <col min="28" max="35" width="8.6328125" hidden="1" customWidth="1"/>
    <col min="36" max="48" width="8.54296875" hidden="1" customWidth="1"/>
    <col min="49" max="49" width="3.6328125" hidden="1" customWidth="1"/>
    <col min="50" max="50" width="5.08984375" customWidth="1"/>
    <col min="68" max="68" width="4.6328125" customWidth="1"/>
    <col min="69" max="69" width="4.453125" customWidth="1"/>
    <col min="92" max="92" width="9" customWidth="1"/>
  </cols>
  <sheetData>
    <row r="1" spans="1:69" s="26" customFormat="1" ht="87.95" customHeight="1" x14ac:dyDescent="0.35">
      <c r="A1" s="101" t="s">
        <v>38</v>
      </c>
      <c r="B1" s="101"/>
      <c r="C1" s="101"/>
      <c r="D1" s="101"/>
      <c r="E1" s="101"/>
      <c r="F1" s="101"/>
      <c r="G1" s="101"/>
      <c r="H1"/>
      <c r="I1" s="102" t="s">
        <v>41</v>
      </c>
      <c r="J1" s="102"/>
      <c r="K1" s="102"/>
      <c r="L1" s="102"/>
      <c r="M1" s="102"/>
      <c r="N1" s="102"/>
      <c r="O1" s="102"/>
      <c r="P1" s="102"/>
      <c r="Q1" s="102"/>
      <c r="R1" s="102"/>
      <c r="S1" s="102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X1" s="34"/>
      <c r="BP1" s="43"/>
      <c r="BQ1" s="43"/>
    </row>
    <row r="2" spans="1:69" ht="21" customHeight="1" thickBot="1" x14ac:dyDescent="0.45">
      <c r="A2" s="71">
        <v>460</v>
      </c>
      <c r="B2" s="2">
        <v>8.3145000000000007</v>
      </c>
      <c r="C2" s="53"/>
      <c r="D2" s="53"/>
      <c r="E2" s="82" t="s">
        <v>11</v>
      </c>
      <c r="F2" s="83"/>
      <c r="G2" s="82"/>
      <c r="H2" s="82"/>
      <c r="I2" s="82"/>
      <c r="J2" s="82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W2" s="35"/>
      <c r="AX2" s="35"/>
    </row>
    <row r="3" spans="1:69" ht="21" customHeight="1" outlineLevel="1" thickTop="1" thickBot="1" x14ac:dyDescent="0.4">
      <c r="A3" s="7" t="s">
        <v>2</v>
      </c>
      <c r="B3" s="7" t="s">
        <v>8</v>
      </c>
      <c r="C3" s="7" t="s">
        <v>9</v>
      </c>
      <c r="D3" s="8" t="s">
        <v>10</v>
      </c>
      <c r="E3" s="28"/>
      <c r="F3" s="31">
        <v>298.2</v>
      </c>
      <c r="G3" s="31">
        <v>331.5</v>
      </c>
      <c r="H3" s="31">
        <v>364.9</v>
      </c>
      <c r="I3" s="31">
        <v>398.3</v>
      </c>
      <c r="J3" s="31">
        <v>431.7</v>
      </c>
      <c r="K3" s="31">
        <v>465.1</v>
      </c>
      <c r="L3" s="31">
        <v>498.5</v>
      </c>
      <c r="M3" s="31">
        <v>531.79999999999995</v>
      </c>
      <c r="N3" s="31">
        <v>565.20000000000005</v>
      </c>
      <c r="O3" s="31">
        <v>598.6</v>
      </c>
      <c r="P3" s="31">
        <v>632</v>
      </c>
      <c r="Q3" s="31">
        <v>665.4</v>
      </c>
      <c r="R3" s="31">
        <v>698.8</v>
      </c>
      <c r="S3" s="31">
        <v>832.3</v>
      </c>
      <c r="T3" s="31">
        <v>965.8</v>
      </c>
      <c r="U3" s="31">
        <v>1099</v>
      </c>
      <c r="V3" s="31">
        <v>1133</v>
      </c>
      <c r="W3" s="31">
        <v>1166</v>
      </c>
      <c r="X3" s="31">
        <v>1200</v>
      </c>
      <c r="Y3" s="31">
        <v>1233</v>
      </c>
      <c r="Z3" s="31">
        <v>1366</v>
      </c>
      <c r="AA3" s="31">
        <v>1500</v>
      </c>
    </row>
    <row r="4" spans="1:69" ht="21" customHeight="1" outlineLevel="1" thickTop="1" thickBot="1" x14ac:dyDescent="0.4">
      <c r="A4" s="5">
        <f>IF( ISNUMBER( FIND(A$3,$E4,1)),   IF( ISNUMBER( VALUE(MID($E4,FIND(A$3,$E4,1)+2,1)) ), VALUE( MID($E4,FIND(A$3,$E4,1)+2,1) ),1),0)</f>
        <v>0</v>
      </c>
      <c r="B4" s="5">
        <f>IF( ISNUMBER( FIND(B$3,$E4,1)),   IF( ISNUMBER( VALUE(MID($E4,FIND(B$3,$E4,1)+2,1)) ), VALUE( MID($E4,FIND(B$3,$E4,1)+2,1) ),1),0)</f>
        <v>1</v>
      </c>
      <c r="C4" s="5">
        <f>IF( ISNUMBER( FIND(C$3,$E4,1)),   IF( ISNUMBER( VALUE(MID($E4,FIND(C$3,$E4,1)+2,1)) ), VALUE( MID($E4,FIND(C$3,$E4,1)+2,1) ),1),0)</f>
        <v>1</v>
      </c>
      <c r="D4" s="5">
        <f>IF( ISNUMBER( FIND(D$3,$E4,1)),   IF( ISNUMBER( VALUE(MID($E4,FIND(D$3,$E4,1)+2,1)) ), VALUE( MID($E4,FIND(D$3,$E4,1)+2,1) ),1),0)</f>
        <v>0</v>
      </c>
      <c r="E4" s="50" t="s">
        <v>68</v>
      </c>
      <c r="F4" s="74">
        <v>3.4126E-9</v>
      </c>
      <c r="G4" s="74">
        <v>6.8971000000000001E-9</v>
      </c>
      <c r="H4" s="74">
        <v>1.2251999999999999E-8</v>
      </c>
      <c r="I4" s="74">
        <v>9.8437000000000007E-9</v>
      </c>
      <c r="J4" s="74">
        <v>7.0928999999999998E-9</v>
      </c>
      <c r="K4" s="74">
        <v>1.4511000000000001E-11</v>
      </c>
      <c r="L4" s="74">
        <v>7.7667000000000001E-23</v>
      </c>
      <c r="M4" s="74">
        <v>0</v>
      </c>
      <c r="N4" s="74">
        <v>0</v>
      </c>
      <c r="O4" s="74">
        <v>0</v>
      </c>
      <c r="P4" s="74">
        <v>0</v>
      </c>
      <c r="Q4" s="74">
        <v>0</v>
      </c>
      <c r="R4" s="74">
        <v>0</v>
      </c>
      <c r="S4" s="74">
        <v>0</v>
      </c>
      <c r="T4" s="74">
        <v>0</v>
      </c>
      <c r="U4" s="74">
        <v>0</v>
      </c>
      <c r="V4" s="74">
        <v>0</v>
      </c>
      <c r="W4" s="74">
        <v>0</v>
      </c>
      <c r="X4" s="74">
        <v>0</v>
      </c>
      <c r="Y4" s="74">
        <v>0</v>
      </c>
      <c r="Z4" s="74">
        <v>0</v>
      </c>
      <c r="AA4" s="74">
        <v>0</v>
      </c>
    </row>
    <row r="5" spans="1:69" ht="21" customHeight="1" outlineLevel="1" thickBot="1" x14ac:dyDescent="0.4">
      <c r="A5" s="5">
        <f t="shared" ref="A5:B13" si="0">IF( ISNUMBER( FIND(A$3,$E5,1)),   IF( ISNUMBER( VALUE(MID($E5,FIND(A$3,$E5,1)+2,1)) ), VALUE( MID($E5,FIND(A$3,$E5,1)+2,1) ),1),0)</f>
        <v>0</v>
      </c>
      <c r="B5" s="5">
        <f t="shared" si="0"/>
        <v>1</v>
      </c>
      <c r="C5" s="5">
        <f t="shared" ref="C5:D20" si="1">IF( ISNUMBER( FIND(C$3,$E5,1)),   IF( ISNUMBER( VALUE(MID($E5,FIND(C$3,$E5,1)+2,1)) ), VALUE( MID($E5,FIND(C$3,$E5,1)+2,1) ),1),0)</f>
        <v>0</v>
      </c>
      <c r="D5" s="5">
        <f t="shared" si="1"/>
        <v>0</v>
      </c>
      <c r="E5" s="50" t="s">
        <v>0</v>
      </c>
      <c r="F5" s="74">
        <v>7.6016999999999998E-31</v>
      </c>
      <c r="G5" s="74">
        <v>2.9062E-21</v>
      </c>
      <c r="H5" s="74">
        <v>1.2167E-17</v>
      </c>
      <c r="I5" s="74">
        <v>3.46E-16</v>
      </c>
      <c r="J5" s="74">
        <v>7.1997000000000001E-13</v>
      </c>
      <c r="K5" s="74">
        <v>1.5125000000000001E-9</v>
      </c>
      <c r="L5" s="74">
        <v>7.1831999999999998E-9</v>
      </c>
      <c r="M5" s="74">
        <v>2.7564000000000001E-8</v>
      </c>
      <c r="N5" s="74">
        <v>2.1766000000000001E-8</v>
      </c>
      <c r="O5" s="74">
        <v>2.3666000000000002E-8</v>
      </c>
      <c r="P5" s="74">
        <v>2.4103000000000001E-8</v>
      </c>
      <c r="Q5" s="74">
        <v>2.3997E-8</v>
      </c>
      <c r="R5" s="74">
        <v>2.3738999999999998E-8</v>
      </c>
      <c r="S5" s="74">
        <v>2.1979000000000001E-8</v>
      </c>
      <c r="T5" s="74">
        <v>2.1196E-8</v>
      </c>
      <c r="U5" s="74">
        <v>2.1174999999999999E-8</v>
      </c>
      <c r="V5" s="74">
        <v>2.1165999999999999E-8</v>
      </c>
      <c r="W5" s="74">
        <v>2.1155E-8</v>
      </c>
      <c r="X5" s="74">
        <v>2.1212999999999999E-8</v>
      </c>
      <c r="Y5" s="74">
        <v>2.1276999999999999E-8</v>
      </c>
      <c r="Z5" s="74">
        <v>2.1562000000000001E-8</v>
      </c>
      <c r="AA5" s="74">
        <v>2.1891000000000001E-8</v>
      </c>
    </row>
    <row r="6" spans="1:69" ht="21" customHeight="1" outlineLevel="1" thickBot="1" x14ac:dyDescent="0.4">
      <c r="A6" s="5">
        <f t="shared" si="0"/>
        <v>0</v>
      </c>
      <c r="B6" s="5">
        <f t="shared" si="0"/>
        <v>3</v>
      </c>
      <c r="C6" s="5">
        <f t="shared" si="1"/>
        <v>0</v>
      </c>
      <c r="D6" s="5">
        <f t="shared" si="1"/>
        <v>2</v>
      </c>
      <c r="E6" s="50" t="s">
        <v>74</v>
      </c>
      <c r="F6" s="74">
        <v>6.1059000000000002E-2</v>
      </c>
      <c r="G6" s="74">
        <v>5.6835999999999998E-2</v>
      </c>
      <c r="H6" s="74">
        <v>5.3668E-2</v>
      </c>
      <c r="I6" s="74">
        <v>5.2597999999999999E-2</v>
      </c>
      <c r="J6" s="74">
        <v>5.1083000000000003E-2</v>
      </c>
      <c r="K6" s="74">
        <v>4.7363000000000002E-2</v>
      </c>
      <c r="L6" s="74">
        <v>3.9135999999999997E-2</v>
      </c>
      <c r="M6" s="74">
        <v>2.6801E-4</v>
      </c>
      <c r="N6" s="74">
        <v>2.7487E-8</v>
      </c>
      <c r="O6" s="74">
        <v>5.4257999999999998E-12</v>
      </c>
      <c r="P6" s="74">
        <v>1.9164999999999999E-15</v>
      </c>
      <c r="Q6" s="74">
        <v>1.1293999999999999E-18</v>
      </c>
      <c r="R6" s="74">
        <v>1.0498000000000001E-21</v>
      </c>
      <c r="S6" s="74">
        <v>3.3894E-32</v>
      </c>
      <c r="T6" s="74">
        <v>0</v>
      </c>
      <c r="U6" s="74">
        <v>0</v>
      </c>
      <c r="V6" s="74">
        <v>0</v>
      </c>
      <c r="W6" s="74">
        <v>0</v>
      </c>
      <c r="X6" s="74">
        <v>0</v>
      </c>
      <c r="Y6" s="74">
        <v>0</v>
      </c>
      <c r="Z6" s="74">
        <v>0</v>
      </c>
      <c r="AA6" s="74">
        <v>0</v>
      </c>
    </row>
    <row r="7" spans="1:69" ht="21" customHeight="1" outlineLevel="1" thickBot="1" x14ac:dyDescent="0.4">
      <c r="A7" s="5">
        <f t="shared" si="0"/>
        <v>0</v>
      </c>
      <c r="B7" s="5">
        <f t="shared" si="0"/>
        <v>0</v>
      </c>
      <c r="C7" s="5">
        <f t="shared" si="1"/>
        <v>1</v>
      </c>
      <c r="D7" s="5">
        <f t="shared" si="1"/>
        <v>0</v>
      </c>
      <c r="E7" s="50" t="s">
        <v>9</v>
      </c>
      <c r="F7" s="74">
        <v>0</v>
      </c>
      <c r="G7" s="74">
        <v>0</v>
      </c>
      <c r="H7" s="74">
        <v>0</v>
      </c>
      <c r="I7" s="74">
        <v>0</v>
      </c>
      <c r="J7" s="74">
        <v>0</v>
      </c>
      <c r="K7" s="74">
        <v>0</v>
      </c>
      <c r="L7" s="74">
        <v>4.7876999999999999E-34</v>
      </c>
      <c r="M7" s="74">
        <v>6.4196999999999995E-32</v>
      </c>
      <c r="N7" s="74">
        <v>1.0090000000000001E-29</v>
      </c>
      <c r="O7" s="74">
        <v>8.6744000000000001E-28</v>
      </c>
      <c r="P7" s="74">
        <v>4.6054000000000001E-26</v>
      </c>
      <c r="Q7" s="74">
        <v>1.6372E-24</v>
      </c>
      <c r="R7" s="74">
        <v>4.1365000000000001E-23</v>
      </c>
      <c r="S7" s="74">
        <v>1.2665E-18</v>
      </c>
      <c r="T7" s="74">
        <v>2.2310000000000002E-15</v>
      </c>
      <c r="U7" s="74">
        <v>6.3804999999999999E-13</v>
      </c>
      <c r="V7" s="74">
        <v>2.1290999999999999E-12</v>
      </c>
      <c r="W7" s="74">
        <v>6.6288000000000002E-12</v>
      </c>
      <c r="X7" s="74">
        <v>1.9369000000000001E-11</v>
      </c>
      <c r="Y7" s="74">
        <v>5.3384000000000003E-11</v>
      </c>
      <c r="Z7" s="74">
        <v>1.8718000000000001E-9</v>
      </c>
      <c r="AA7" s="74">
        <v>3.4675999999999999E-8</v>
      </c>
    </row>
    <row r="8" spans="1:69" ht="21" customHeight="1" outlineLevel="1" thickBot="1" x14ac:dyDescent="0.4">
      <c r="A8" s="5">
        <f t="shared" si="0"/>
        <v>1</v>
      </c>
      <c r="B8" s="5">
        <f t="shared" si="0"/>
        <v>0</v>
      </c>
      <c r="C8" s="5">
        <f t="shared" si="1"/>
        <v>0</v>
      </c>
      <c r="D8" s="5">
        <f t="shared" si="1"/>
        <v>0</v>
      </c>
      <c r="E8" s="50" t="s">
        <v>2</v>
      </c>
      <c r="F8" s="74">
        <v>0.2</v>
      </c>
      <c r="G8" s="74">
        <v>0.2</v>
      </c>
      <c r="H8" s="74">
        <v>0.2</v>
      </c>
      <c r="I8" s="74">
        <v>0.2</v>
      </c>
      <c r="J8" s="74">
        <v>0.2</v>
      </c>
      <c r="K8" s="74">
        <v>0.2</v>
      </c>
      <c r="L8" s="74">
        <v>0.2</v>
      </c>
      <c r="M8" s="74">
        <v>0.2</v>
      </c>
      <c r="N8" s="74">
        <v>0.2</v>
      </c>
      <c r="O8" s="74">
        <v>0.2</v>
      </c>
      <c r="P8" s="74">
        <v>0.2</v>
      </c>
      <c r="Q8" s="74">
        <v>0.2</v>
      </c>
      <c r="R8" s="74">
        <v>0.2</v>
      </c>
      <c r="S8" s="74">
        <v>0.2</v>
      </c>
      <c r="T8" s="74">
        <v>0.2</v>
      </c>
      <c r="U8" s="74">
        <v>0.2</v>
      </c>
      <c r="V8" s="74">
        <v>0.2</v>
      </c>
      <c r="W8" s="74">
        <v>0.2</v>
      </c>
      <c r="X8" s="74">
        <v>0.2</v>
      </c>
      <c r="Y8" s="74">
        <v>0.2</v>
      </c>
      <c r="Z8" s="74">
        <v>0.2</v>
      </c>
      <c r="AA8" s="74">
        <v>0.2</v>
      </c>
    </row>
    <row r="9" spans="1:69" ht="21" customHeight="1" outlineLevel="1" thickBot="1" x14ac:dyDescent="0.4">
      <c r="A9" s="5">
        <f t="shared" si="0"/>
        <v>0</v>
      </c>
      <c r="B9" s="5">
        <f t="shared" si="0"/>
        <v>2</v>
      </c>
      <c r="C9" s="5">
        <f t="shared" si="1"/>
        <v>1</v>
      </c>
      <c r="D9" s="5">
        <f t="shared" si="1"/>
        <v>0</v>
      </c>
      <c r="E9" s="50" t="s">
        <v>64</v>
      </c>
      <c r="F9" s="74">
        <v>5.2450999999999998E-2</v>
      </c>
      <c r="G9" s="74">
        <v>2.8126000000000002E-2</v>
      </c>
      <c r="H9" s="74">
        <v>7.5303999999999996E-3</v>
      </c>
      <c r="I9" s="74">
        <v>1.6239E-3</v>
      </c>
      <c r="J9" s="74">
        <v>3.8434999999999999E-4</v>
      </c>
      <c r="K9" s="74">
        <v>9.1833E-5</v>
      </c>
      <c r="L9" s="74">
        <v>1.6246999999999999E-5</v>
      </c>
      <c r="M9" s="74">
        <v>2.6618999999999999E-6</v>
      </c>
      <c r="N9" s="74">
        <v>2.8435999999999999E-7</v>
      </c>
      <c r="O9" s="74">
        <v>3.3676999999999998E-8</v>
      </c>
      <c r="P9" s="74">
        <v>4.5736E-9</v>
      </c>
      <c r="Q9" s="74">
        <v>7.0760000000000002E-10</v>
      </c>
      <c r="R9" s="74">
        <v>1.2301E-10</v>
      </c>
      <c r="S9" s="74">
        <v>2.8091000000000001E-13</v>
      </c>
      <c r="T9" s="74">
        <v>1.8204000000000002E-15</v>
      </c>
      <c r="U9" s="74">
        <v>2.3338E-17</v>
      </c>
      <c r="V9" s="74">
        <v>8.4999999999999995E-18</v>
      </c>
      <c r="W9" s="74">
        <v>3.1781000000000001E-18</v>
      </c>
      <c r="X9" s="74">
        <v>1.2172E-18</v>
      </c>
      <c r="Y9" s="74">
        <v>4.7653000000000002E-19</v>
      </c>
      <c r="Z9" s="74">
        <v>1.3479000000000001E-20</v>
      </c>
      <c r="AA9" s="74">
        <v>4.8049000000000002E-22</v>
      </c>
    </row>
    <row r="10" spans="1:69" ht="21" customHeight="1" outlineLevel="1" thickBot="1" x14ac:dyDescent="0.4">
      <c r="A10" s="5">
        <f t="shared" si="0"/>
        <v>0</v>
      </c>
      <c r="B10" s="5">
        <f t="shared" si="0"/>
        <v>1</v>
      </c>
      <c r="C10" s="5">
        <f t="shared" si="1"/>
        <v>1</v>
      </c>
      <c r="D10" s="5">
        <f t="shared" si="1"/>
        <v>0</v>
      </c>
      <c r="E10" s="50" t="s">
        <v>4</v>
      </c>
      <c r="F10" s="74">
        <v>6.7547999999999997E-2</v>
      </c>
      <c r="G10" s="74">
        <v>9.1858999999999996E-2</v>
      </c>
      <c r="H10" s="74">
        <v>0.11228</v>
      </c>
      <c r="I10" s="74">
        <v>0.11651</v>
      </c>
      <c r="J10" s="74">
        <v>0.10771</v>
      </c>
      <c r="K10" s="74">
        <v>7.7765000000000001E-2</v>
      </c>
      <c r="L10" s="74">
        <v>3.7217E-2</v>
      </c>
      <c r="M10" s="74">
        <v>1.4212000000000001E-2</v>
      </c>
      <c r="N10" s="74">
        <v>4.1484E-3</v>
      </c>
      <c r="O10" s="74">
        <v>1.2566999999999999E-3</v>
      </c>
      <c r="P10" s="74">
        <v>4.1047000000000002E-4</v>
      </c>
      <c r="Q10" s="74">
        <v>1.4464999999999999E-4</v>
      </c>
      <c r="R10" s="74">
        <v>5.4611999999999998E-5</v>
      </c>
      <c r="S10" s="74">
        <v>1.9085999999999998E-6</v>
      </c>
      <c r="T10" s="74">
        <v>1.2335E-7</v>
      </c>
      <c r="U10" s="74">
        <v>1.1891E-8</v>
      </c>
      <c r="V10" s="74">
        <v>6.9399E-9</v>
      </c>
      <c r="W10" s="74">
        <v>4.1128000000000001E-9</v>
      </c>
      <c r="X10" s="74">
        <v>2.4718000000000001E-9</v>
      </c>
      <c r="Y10" s="74">
        <v>1.5047E-9</v>
      </c>
      <c r="Z10" s="74">
        <v>2.3035999999999999E-10</v>
      </c>
      <c r="AA10" s="74">
        <v>4.0387000000000002E-11</v>
      </c>
    </row>
    <row r="11" spans="1:69" ht="21" customHeight="1" outlineLevel="1" thickBot="1" x14ac:dyDescent="0.4">
      <c r="A11" s="5">
        <f t="shared" si="0"/>
        <v>0</v>
      </c>
      <c r="B11" s="5">
        <f t="shared" si="0"/>
        <v>3</v>
      </c>
      <c r="C11" s="5">
        <f t="shared" si="1"/>
        <v>0</v>
      </c>
      <c r="D11" s="5">
        <f t="shared" si="1"/>
        <v>2</v>
      </c>
      <c r="E11" s="50" t="s">
        <v>7</v>
      </c>
      <c r="F11" s="74">
        <v>3.8941000000000003E-2</v>
      </c>
      <c r="G11" s="74">
        <v>4.3164000000000001E-2</v>
      </c>
      <c r="H11" s="74">
        <v>4.6331999999999998E-2</v>
      </c>
      <c r="I11" s="74">
        <v>4.7402E-2</v>
      </c>
      <c r="J11" s="74">
        <v>4.8917000000000002E-2</v>
      </c>
      <c r="K11" s="74">
        <v>5.2613E-2</v>
      </c>
      <c r="L11" s="74">
        <v>5.6087999999999999E-2</v>
      </c>
      <c r="M11" s="74">
        <v>1.0441999999999999E-3</v>
      </c>
      <c r="N11" s="74">
        <v>1.0938E-7</v>
      </c>
      <c r="O11" s="74">
        <v>2.1668999999999999E-11</v>
      </c>
      <c r="P11" s="74">
        <v>7.6620999999999996E-15</v>
      </c>
      <c r="Q11" s="74">
        <v>4.5167E-18</v>
      </c>
      <c r="R11" s="74">
        <v>4.1988000000000002E-21</v>
      </c>
      <c r="S11" s="74">
        <v>1.3557999999999999E-31</v>
      </c>
      <c r="T11" s="74">
        <v>0</v>
      </c>
      <c r="U11" s="74">
        <v>0</v>
      </c>
      <c r="V11" s="74">
        <v>0</v>
      </c>
      <c r="W11" s="74">
        <v>0</v>
      </c>
      <c r="X11" s="74">
        <v>0</v>
      </c>
      <c r="Y11" s="74">
        <v>0</v>
      </c>
      <c r="Z11" s="74">
        <v>0</v>
      </c>
      <c r="AA11" s="74">
        <v>0</v>
      </c>
    </row>
    <row r="12" spans="1:69" ht="21" customHeight="1" outlineLevel="1" thickBot="1" x14ac:dyDescent="0.4">
      <c r="A12" s="5">
        <f t="shared" si="0"/>
        <v>0</v>
      </c>
      <c r="B12" s="5">
        <f t="shared" si="0"/>
        <v>0</v>
      </c>
      <c r="C12" s="5">
        <f t="shared" si="1"/>
        <v>1</v>
      </c>
      <c r="D12" s="5">
        <f t="shared" si="1"/>
        <v>0</v>
      </c>
      <c r="E12" s="50" t="s">
        <v>3</v>
      </c>
      <c r="F12" s="74">
        <v>7.8764000000000003E-7</v>
      </c>
      <c r="G12" s="74">
        <v>7.4715999999999998E-6</v>
      </c>
      <c r="H12" s="74">
        <v>9.4738E-5</v>
      </c>
      <c r="I12" s="74">
        <v>9.3227000000000002E-4</v>
      </c>
      <c r="J12" s="74">
        <v>5.9503999999999998E-3</v>
      </c>
      <c r="K12" s="74">
        <v>2.1070999999999999E-2</v>
      </c>
      <c r="L12" s="74">
        <v>4.1383000000000003E-2</v>
      </c>
      <c r="M12" s="74">
        <v>5.2893000000000003E-2</v>
      </c>
      <c r="N12" s="74">
        <v>5.7925999999999998E-2</v>
      </c>
      <c r="O12" s="74">
        <v>5.9372000000000001E-2</v>
      </c>
      <c r="P12" s="74">
        <v>5.9795000000000001E-2</v>
      </c>
      <c r="Q12" s="74">
        <v>5.9928000000000002E-2</v>
      </c>
      <c r="R12" s="74">
        <v>5.9972999999999999E-2</v>
      </c>
      <c r="S12" s="74">
        <v>5.9998999999999997E-2</v>
      </c>
      <c r="T12" s="74">
        <v>0.06</v>
      </c>
      <c r="U12" s="74">
        <v>0.06</v>
      </c>
      <c r="V12" s="74">
        <v>0.06</v>
      </c>
      <c r="W12" s="74">
        <v>0.06</v>
      </c>
      <c r="X12" s="74">
        <v>0.06</v>
      </c>
      <c r="Y12" s="74">
        <v>0.06</v>
      </c>
      <c r="Z12" s="74">
        <v>0.06</v>
      </c>
      <c r="AA12" s="74">
        <v>0.06</v>
      </c>
    </row>
    <row r="13" spans="1:69" ht="21" customHeight="1" outlineLevel="1" thickBot="1" x14ac:dyDescent="0.4">
      <c r="A13" s="5">
        <f t="shared" si="0"/>
        <v>0</v>
      </c>
      <c r="B13" s="5">
        <f t="shared" si="0"/>
        <v>0</v>
      </c>
      <c r="C13" s="5">
        <f t="shared" si="1"/>
        <v>0</v>
      </c>
      <c r="D13" s="5">
        <f t="shared" si="1"/>
        <v>1</v>
      </c>
      <c r="E13" s="50" t="s">
        <v>5</v>
      </c>
      <c r="F13" s="74">
        <v>6.9119E-21</v>
      </c>
      <c r="G13" s="74">
        <v>3.1046E-17</v>
      </c>
      <c r="H13" s="74">
        <v>1.1613000000000001E-13</v>
      </c>
      <c r="I13" s="74">
        <v>2.0468999999999999E-10</v>
      </c>
      <c r="J13" s="74">
        <v>1.4782000000000001E-7</v>
      </c>
      <c r="K13" s="74">
        <v>4.8347000000000003E-5</v>
      </c>
      <c r="L13" s="74">
        <v>9.5520999999999991E-3</v>
      </c>
      <c r="M13" s="74">
        <v>0.19738</v>
      </c>
      <c r="N13" s="74">
        <v>0.2</v>
      </c>
      <c r="O13" s="74">
        <v>0.2</v>
      </c>
      <c r="P13" s="74">
        <v>0.2</v>
      </c>
      <c r="Q13" s="74">
        <v>0.2</v>
      </c>
      <c r="R13" s="74">
        <v>0.2</v>
      </c>
      <c r="S13" s="74">
        <v>0.2</v>
      </c>
      <c r="T13" s="74">
        <v>0.2</v>
      </c>
      <c r="U13" s="74">
        <v>0.2</v>
      </c>
      <c r="V13" s="74">
        <v>0.2</v>
      </c>
      <c r="W13" s="74">
        <v>0.2</v>
      </c>
      <c r="X13" s="74">
        <v>0.2</v>
      </c>
      <c r="Y13" s="74">
        <v>0.2</v>
      </c>
      <c r="Z13" s="74">
        <v>0.2</v>
      </c>
      <c r="AA13" s="74">
        <v>0.2</v>
      </c>
    </row>
    <row r="14" spans="1:69" ht="21" customHeight="1" outlineLevel="1" thickBot="1" x14ac:dyDescent="0.4">
      <c r="A14" s="5">
        <f t="shared" ref="A14:B20" si="2">IF( ISNUMBER( FIND(A$3,$E14,1)),   IF( ISNUMBER( VALUE(MID($E14,FIND(A$3,$E14,1)+2,1)) ), VALUE( MID($E14,FIND(A$3,$E14,1)+2,1) ),1),0)</f>
        <v>0</v>
      </c>
      <c r="B14" s="5">
        <f t="shared" si="2"/>
        <v>1</v>
      </c>
      <c r="C14" s="5">
        <f t="shared" si="1"/>
        <v>0</v>
      </c>
      <c r="D14" s="5">
        <f t="shared" si="1"/>
        <v>0</v>
      </c>
      <c r="E14" s="50" t="s">
        <v>42</v>
      </c>
      <c r="F14" s="74">
        <v>6.5137E-9</v>
      </c>
      <c r="G14" s="74">
        <v>1.8022999999999999E-8</v>
      </c>
      <c r="H14" s="74">
        <v>1.9216000000000001E-8</v>
      </c>
      <c r="I14" s="74">
        <v>1.4127999999999999E-8</v>
      </c>
      <c r="J14" s="74">
        <v>1.0792E-8</v>
      </c>
      <c r="K14" s="74">
        <v>9.9617999999999992E-9</v>
      </c>
      <c r="L14" s="74">
        <v>1.0096E-8</v>
      </c>
      <c r="M14" s="74">
        <v>2.1419000000000001E-8</v>
      </c>
      <c r="N14" s="74">
        <v>1.5926E-8</v>
      </c>
      <c r="O14" s="74">
        <v>1.1574E-8</v>
      </c>
      <c r="P14" s="74">
        <v>8.3898000000000001E-9</v>
      </c>
      <c r="Q14" s="74">
        <v>6.0866000000000001E-9</v>
      </c>
      <c r="R14" s="74">
        <v>4.4243000000000001E-9</v>
      </c>
      <c r="S14" s="74">
        <v>1.2651999999999999E-9</v>
      </c>
      <c r="T14" s="74">
        <v>3.7555000000000001E-10</v>
      </c>
      <c r="U14" s="74">
        <v>1.1495E-10</v>
      </c>
      <c r="V14" s="74">
        <v>8.5818999999999999E-11</v>
      </c>
      <c r="W14" s="74">
        <v>6.4141000000000006E-11</v>
      </c>
      <c r="X14" s="74">
        <v>4.7985000000000003E-11</v>
      </c>
      <c r="Y14" s="74">
        <v>3.5928000000000001E-11</v>
      </c>
      <c r="Z14" s="74">
        <v>1.135E-11</v>
      </c>
      <c r="AA14" s="74">
        <v>3.5938999999999999E-12</v>
      </c>
    </row>
    <row r="15" spans="1:69" ht="21" customHeight="1" outlineLevel="1" thickBot="1" x14ac:dyDescent="0.4">
      <c r="A15" s="5">
        <f t="shared" si="2"/>
        <v>0</v>
      </c>
      <c r="B15" s="5">
        <f t="shared" si="2"/>
        <v>1</v>
      </c>
      <c r="C15" s="5">
        <f t="shared" si="1"/>
        <v>0</v>
      </c>
      <c r="D15" s="5">
        <f t="shared" si="1"/>
        <v>0</v>
      </c>
      <c r="E15" s="50" t="s">
        <v>63</v>
      </c>
      <c r="F15" s="74">
        <v>1.8050999999999999E-9</v>
      </c>
      <c r="G15" s="74">
        <v>6.1321000000000004E-9</v>
      </c>
      <c r="H15" s="74">
        <v>7.7454999999999998E-9</v>
      </c>
      <c r="I15" s="74">
        <v>6.5640999999999997E-9</v>
      </c>
      <c r="J15" s="74">
        <v>5.6573000000000003E-9</v>
      </c>
      <c r="K15" s="74">
        <v>5.7921000000000003E-9</v>
      </c>
      <c r="L15" s="74">
        <v>6.3408999999999999E-9</v>
      </c>
      <c r="M15" s="74">
        <v>1.3219000000000001E-8</v>
      </c>
      <c r="N15" s="74">
        <v>9.6430000000000007E-9</v>
      </c>
      <c r="O15" s="74">
        <v>6.8697E-9</v>
      </c>
      <c r="P15" s="74">
        <v>4.8790000000000002E-9</v>
      </c>
      <c r="Q15" s="74">
        <v>3.4675999999999999E-9</v>
      </c>
      <c r="R15" s="74">
        <v>2.4694000000000002E-9</v>
      </c>
      <c r="S15" s="74">
        <v>6.5206000000000002E-10</v>
      </c>
      <c r="T15" s="74">
        <v>1.7954999999999999E-10</v>
      </c>
      <c r="U15" s="74">
        <v>5.1136000000000002E-11</v>
      </c>
      <c r="V15" s="74">
        <v>3.7508999999999999E-11</v>
      </c>
      <c r="W15" s="74">
        <v>2.7548999999999999E-11</v>
      </c>
      <c r="X15" s="74">
        <v>2.0257999999999999E-11</v>
      </c>
      <c r="Y15" s="74">
        <v>1.4910999999999999E-11</v>
      </c>
      <c r="Z15" s="74">
        <v>4.4090000000000003E-12</v>
      </c>
      <c r="AA15" s="74">
        <v>1.311E-12</v>
      </c>
    </row>
    <row r="16" spans="1:69" ht="21" customHeight="1" outlineLevel="1" thickBot="1" x14ac:dyDescent="0.4">
      <c r="A16" s="5">
        <f t="shared" si="2"/>
        <v>0</v>
      </c>
      <c r="B16" s="5">
        <f t="shared" si="2"/>
        <v>1</v>
      </c>
      <c r="C16" s="5">
        <f t="shared" si="1"/>
        <v>0</v>
      </c>
      <c r="D16" s="5">
        <f t="shared" si="1"/>
        <v>0</v>
      </c>
      <c r="E16" s="50" t="s">
        <v>62</v>
      </c>
      <c r="F16" s="74">
        <v>7.5507999999999999E-3</v>
      </c>
      <c r="G16" s="74">
        <v>3.1889000000000001E-2</v>
      </c>
      <c r="H16" s="74">
        <v>5.2658999999999997E-2</v>
      </c>
      <c r="I16" s="74">
        <v>6.0241000000000003E-2</v>
      </c>
      <c r="J16" s="74">
        <v>7.1516999999999997E-2</v>
      </c>
      <c r="K16" s="74">
        <v>0.10212</v>
      </c>
      <c r="L16" s="74">
        <v>0.15708</v>
      </c>
      <c r="M16" s="74">
        <v>0.46184999999999998</v>
      </c>
      <c r="N16" s="74">
        <v>0.47585</v>
      </c>
      <c r="O16" s="74">
        <v>0.47874</v>
      </c>
      <c r="P16" s="74">
        <v>0.47959000000000002</v>
      </c>
      <c r="Q16" s="74">
        <v>0.47986000000000001</v>
      </c>
      <c r="R16" s="74">
        <v>0.47994999999999999</v>
      </c>
      <c r="S16" s="74">
        <v>0.48</v>
      </c>
      <c r="T16" s="74">
        <v>0.48</v>
      </c>
      <c r="U16" s="74">
        <v>0.48</v>
      </c>
      <c r="V16" s="74">
        <v>0.48</v>
      </c>
      <c r="W16" s="74">
        <v>0.48</v>
      </c>
      <c r="X16" s="74">
        <v>0.48</v>
      </c>
      <c r="Y16" s="74">
        <v>0.48</v>
      </c>
      <c r="Z16" s="74">
        <v>0.48</v>
      </c>
      <c r="AA16" s="74">
        <v>0.48</v>
      </c>
    </row>
    <row r="17" spans="1:27" ht="21" customHeight="1" outlineLevel="1" thickBot="1" x14ac:dyDescent="0.4">
      <c r="A17" s="5">
        <f t="shared" si="2"/>
        <v>0</v>
      </c>
      <c r="B17" s="5">
        <f t="shared" si="2"/>
        <v>1</v>
      </c>
      <c r="C17" s="5">
        <f t="shared" si="1"/>
        <v>0</v>
      </c>
      <c r="D17" s="5">
        <f t="shared" si="1"/>
        <v>0</v>
      </c>
      <c r="E17" s="50" t="s">
        <v>43</v>
      </c>
      <c r="F17" s="74">
        <v>3.0203999999999999E-11</v>
      </c>
      <c r="G17" s="74">
        <v>1.6382999999999999E-10</v>
      </c>
      <c r="H17" s="74">
        <v>3.0786000000000001E-10</v>
      </c>
      <c r="I17" s="74">
        <v>3.6768000000000002E-10</v>
      </c>
      <c r="J17" s="74">
        <v>4.2795999999999999E-10</v>
      </c>
      <c r="K17" s="74">
        <v>5.7186000000000003E-10</v>
      </c>
      <c r="L17" s="74">
        <v>7.9461000000000001E-10</v>
      </c>
      <c r="M17" s="74">
        <v>2.0544999999999999E-9</v>
      </c>
      <c r="N17" s="74">
        <v>1.8229E-9</v>
      </c>
      <c r="O17" s="74">
        <v>1.5537999999999999E-9</v>
      </c>
      <c r="P17" s="74">
        <v>1.3017E-9</v>
      </c>
      <c r="Q17" s="74">
        <v>1.0779E-9</v>
      </c>
      <c r="R17" s="74">
        <v>8.8486999999999996E-10</v>
      </c>
      <c r="S17" s="74">
        <v>3.7916999999999999E-10</v>
      </c>
      <c r="T17" s="74">
        <v>1.5362999999999999E-10</v>
      </c>
      <c r="U17" s="74">
        <v>6.0235999999999995E-11</v>
      </c>
      <c r="V17" s="74">
        <v>4.7475999999999998E-11</v>
      </c>
      <c r="W17" s="74">
        <v>3.7364999999999998E-11</v>
      </c>
      <c r="X17" s="74">
        <v>2.9366999999999998E-11</v>
      </c>
      <c r="Y17" s="74">
        <v>2.3048E-11</v>
      </c>
      <c r="Z17" s="74">
        <v>8.6270000000000003E-12</v>
      </c>
      <c r="AA17" s="74">
        <v>3.1578000000000001E-12</v>
      </c>
    </row>
    <row r="18" spans="1:27" ht="21" customHeight="1" outlineLevel="1" thickBot="1" x14ac:dyDescent="0.4">
      <c r="A18" s="5">
        <f t="shared" si="2"/>
        <v>0</v>
      </c>
      <c r="B18" s="5">
        <f t="shared" si="2"/>
        <v>0</v>
      </c>
      <c r="C18" s="5">
        <f t="shared" si="1"/>
        <v>1</v>
      </c>
      <c r="D18" s="5">
        <f t="shared" si="1"/>
        <v>0</v>
      </c>
      <c r="E18" s="50" t="s">
        <v>73</v>
      </c>
      <c r="F18" s="74">
        <v>7.8764000000000003E-7</v>
      </c>
      <c r="G18" s="74">
        <v>7.4715999999999998E-6</v>
      </c>
      <c r="H18" s="74">
        <v>9.4738E-5</v>
      </c>
      <c r="I18" s="74">
        <v>9.3227000000000002E-4</v>
      </c>
      <c r="J18" s="74">
        <v>5.9503999999999998E-3</v>
      </c>
      <c r="K18" s="74">
        <v>2.1070999999999999E-2</v>
      </c>
      <c r="L18" s="74">
        <v>4.1383000000000003E-2</v>
      </c>
      <c r="M18" s="74">
        <v>5.2893000000000003E-2</v>
      </c>
      <c r="N18" s="74">
        <v>5.7925999999999998E-2</v>
      </c>
      <c r="O18" s="74">
        <v>5.9372000000000001E-2</v>
      </c>
      <c r="P18" s="74">
        <v>5.9795000000000001E-2</v>
      </c>
      <c r="Q18" s="74">
        <v>5.9928000000000002E-2</v>
      </c>
      <c r="R18" s="74">
        <v>5.9972999999999999E-2</v>
      </c>
      <c r="S18" s="74">
        <v>5.9998999999999997E-2</v>
      </c>
      <c r="T18" s="74">
        <v>0.06</v>
      </c>
      <c r="U18" s="74">
        <v>0.06</v>
      </c>
      <c r="V18" s="74">
        <v>0.06</v>
      </c>
      <c r="W18" s="74">
        <v>0.06</v>
      </c>
      <c r="X18" s="74">
        <v>0.06</v>
      </c>
      <c r="Y18" s="74">
        <v>0.06</v>
      </c>
      <c r="Z18" s="74">
        <v>0.06</v>
      </c>
      <c r="AA18" s="74">
        <v>0.06</v>
      </c>
    </row>
    <row r="19" spans="1:27" ht="21" customHeight="1" outlineLevel="1" thickBot="1" x14ac:dyDescent="0.4">
      <c r="A19" s="5">
        <f t="shared" si="2"/>
        <v>1</v>
      </c>
      <c r="B19" s="5">
        <f t="shared" si="2"/>
        <v>0</v>
      </c>
      <c r="C19" s="5">
        <f t="shared" si="1"/>
        <v>0</v>
      </c>
      <c r="D19" s="5">
        <f t="shared" si="1"/>
        <v>0</v>
      </c>
      <c r="E19" s="50" t="s">
        <v>278</v>
      </c>
      <c r="F19" s="74">
        <v>-18.88</v>
      </c>
      <c r="G19" s="74">
        <v>-18.87</v>
      </c>
      <c r="H19" s="74">
        <v>-18.899999999999999</v>
      </c>
      <c r="I19" s="74">
        <v>-18.940000000000001</v>
      </c>
      <c r="J19" s="74">
        <v>-18.989999999999998</v>
      </c>
      <c r="K19" s="74">
        <v>-19.04</v>
      </c>
      <c r="L19" s="74">
        <v>-19.07</v>
      </c>
      <c r="M19" s="74">
        <v>-18.96</v>
      </c>
      <c r="N19" s="74">
        <v>-19.03</v>
      </c>
      <c r="O19" s="74">
        <v>-19.100000000000001</v>
      </c>
      <c r="P19" s="74">
        <v>-19.170000000000002</v>
      </c>
      <c r="Q19" s="74">
        <v>-19.239999999999998</v>
      </c>
      <c r="R19" s="74">
        <v>-19.309999999999999</v>
      </c>
      <c r="S19" s="74">
        <v>-19.57</v>
      </c>
      <c r="T19" s="74">
        <v>-19.82</v>
      </c>
      <c r="U19" s="74">
        <v>-20.05</v>
      </c>
      <c r="V19" s="74">
        <v>-20.11</v>
      </c>
      <c r="W19" s="74">
        <v>-20.16</v>
      </c>
      <c r="X19" s="74">
        <v>-20.21</v>
      </c>
      <c r="Y19" s="74">
        <v>-20.260000000000002</v>
      </c>
      <c r="Z19" s="74">
        <v>-20.46</v>
      </c>
      <c r="AA19" s="74">
        <v>-20.65</v>
      </c>
    </row>
    <row r="20" spans="1:27" ht="21" customHeight="1" outlineLevel="1" thickBot="1" x14ac:dyDescent="0.4">
      <c r="A20" s="5">
        <f t="shared" si="2"/>
        <v>0</v>
      </c>
      <c r="B20" s="5">
        <f t="shared" si="2"/>
        <v>0</v>
      </c>
      <c r="C20" s="5">
        <f t="shared" si="1"/>
        <v>0</v>
      </c>
      <c r="D20" s="5">
        <f t="shared" si="1"/>
        <v>1</v>
      </c>
      <c r="E20" s="50" t="s">
        <v>279</v>
      </c>
      <c r="F20" s="74">
        <v>-60.79</v>
      </c>
      <c r="G20" s="74">
        <v>-53.82</v>
      </c>
      <c r="H20" s="74">
        <v>-47.01</v>
      </c>
      <c r="I20" s="74">
        <v>-40.9</v>
      </c>
      <c r="J20" s="74">
        <v>-35.71</v>
      </c>
      <c r="K20" s="74">
        <v>-31.39</v>
      </c>
      <c r="L20" s="74">
        <v>-27.66</v>
      </c>
      <c r="M20" s="74">
        <v>-26.79</v>
      </c>
      <c r="N20" s="74">
        <v>-28.11</v>
      </c>
      <c r="O20" s="74">
        <v>-29.41</v>
      </c>
      <c r="P20" s="74">
        <v>-30.69</v>
      </c>
      <c r="Q20" s="74">
        <v>-31.94</v>
      </c>
      <c r="R20" s="74">
        <v>-33.159999999999997</v>
      </c>
      <c r="S20" s="74">
        <v>-37.67</v>
      </c>
      <c r="T20" s="74">
        <v>-41.43</v>
      </c>
      <c r="U20" s="74">
        <v>-44.33</v>
      </c>
      <c r="V20" s="74">
        <v>-44.9</v>
      </c>
      <c r="W20" s="74">
        <v>-45.42</v>
      </c>
      <c r="X20" s="74">
        <v>-45.86</v>
      </c>
      <c r="Y20" s="74">
        <v>-46.25</v>
      </c>
      <c r="Z20" s="74">
        <v>-47.11</v>
      </c>
      <c r="AA20" s="74">
        <v>-46.85</v>
      </c>
    </row>
    <row r="21" spans="1:27" ht="21" customHeight="1" outlineLevel="1" thickBot="1" x14ac:dyDescent="0.4">
      <c r="A21" s="5">
        <f t="shared" ref="A21:D32" si="3">IF( ISNUMBER( FIND(A$3,$E21,1)),   IF( ISNUMBER( VALUE(MID($E21,FIND(A$3,$E21,1)+2,1)) ), VALUE( MID($E21,FIND(A$3,$E21,1)+2,1) ),1),0)</f>
        <v>0</v>
      </c>
      <c r="B21" s="5">
        <f t="shared" si="3"/>
        <v>0</v>
      </c>
      <c r="C21" s="5">
        <f t="shared" si="3"/>
        <v>1</v>
      </c>
      <c r="D21" s="5">
        <f t="shared" si="3"/>
        <v>0</v>
      </c>
      <c r="E21" s="50" t="s">
        <v>280</v>
      </c>
      <c r="F21" s="74">
        <v>-16</v>
      </c>
      <c r="G21" s="74">
        <v>-13.92</v>
      </c>
      <c r="H21" s="74">
        <v>-11.54</v>
      </c>
      <c r="I21" s="74">
        <v>-9.3460000000000001</v>
      </c>
      <c r="J21" s="74">
        <v>-7.6120000000000001</v>
      </c>
      <c r="K21" s="74">
        <v>-6.5529999999999999</v>
      </c>
      <c r="L21" s="74">
        <v>-6.1760000000000002</v>
      </c>
      <c r="M21" s="74">
        <v>-6.8330000000000002</v>
      </c>
      <c r="N21" s="74">
        <v>-6.843</v>
      </c>
      <c r="O21" s="74">
        <v>-6.9039999999999999</v>
      </c>
      <c r="P21" s="74">
        <v>-6.9809999999999999</v>
      </c>
      <c r="Q21" s="74">
        <v>-7.0620000000000003</v>
      </c>
      <c r="R21" s="74">
        <v>-7.1429999999999998</v>
      </c>
      <c r="S21" s="74">
        <v>-7.4630000000000001</v>
      </c>
      <c r="T21" s="74">
        <v>-7.7649999999999997</v>
      </c>
      <c r="U21" s="74">
        <v>-8.048</v>
      </c>
      <c r="V21" s="74">
        <v>-8.1159999999999997</v>
      </c>
      <c r="W21" s="74">
        <v>-8.1820000000000004</v>
      </c>
      <c r="X21" s="74">
        <v>-8.2479999999999993</v>
      </c>
      <c r="Y21" s="74">
        <v>-8.3130000000000006</v>
      </c>
      <c r="Z21" s="74">
        <v>-8.5609999999999999</v>
      </c>
      <c r="AA21" s="74">
        <v>-8.7949999999999999</v>
      </c>
    </row>
    <row r="22" spans="1:27" ht="21" customHeight="1" outlineLevel="1" thickBot="1" x14ac:dyDescent="0.4">
      <c r="A22" s="5">
        <f t="shared" si="3"/>
        <v>0</v>
      </c>
      <c r="B22" s="5">
        <f t="shared" si="3"/>
        <v>1</v>
      </c>
      <c r="C22" s="5">
        <f t="shared" si="3"/>
        <v>0</v>
      </c>
      <c r="D22" s="5">
        <f t="shared" si="3"/>
        <v>0</v>
      </c>
      <c r="E22" s="50" t="s">
        <v>281</v>
      </c>
      <c r="F22" s="74">
        <v>-22.14</v>
      </c>
      <c r="G22" s="74">
        <v>-21.3</v>
      </c>
      <c r="H22" s="74">
        <v>-21.39</v>
      </c>
      <c r="I22" s="74">
        <v>-21.8</v>
      </c>
      <c r="J22" s="74">
        <v>-22.19</v>
      </c>
      <c r="K22" s="74">
        <v>-22.48</v>
      </c>
      <c r="L22" s="74">
        <v>-22.79</v>
      </c>
      <c r="M22" s="74">
        <v>-23.04</v>
      </c>
      <c r="N22" s="74">
        <v>-23.53</v>
      </c>
      <c r="O22" s="74">
        <v>-24.03</v>
      </c>
      <c r="P22" s="74">
        <v>-24.51</v>
      </c>
      <c r="Q22" s="74">
        <v>-24.99</v>
      </c>
      <c r="R22" s="74">
        <v>-25.47</v>
      </c>
      <c r="S22" s="74">
        <v>-27.28</v>
      </c>
      <c r="T22" s="74">
        <v>-29</v>
      </c>
      <c r="U22" s="74">
        <v>-30.63</v>
      </c>
      <c r="V22" s="74">
        <v>-31.03</v>
      </c>
      <c r="W22" s="74">
        <v>-31.42</v>
      </c>
      <c r="X22" s="74">
        <v>-31.81</v>
      </c>
      <c r="Y22" s="74">
        <v>-32.200000000000003</v>
      </c>
      <c r="Z22" s="74">
        <v>-33.729999999999997</v>
      </c>
      <c r="AA22" s="74">
        <v>-35.22</v>
      </c>
    </row>
    <row r="23" spans="1:27" ht="21" customHeight="1" outlineLevel="1" thickBot="1" x14ac:dyDescent="0.4">
      <c r="A23" s="5">
        <f t="shared" si="3"/>
        <v>0</v>
      </c>
      <c r="B23" s="5">
        <f t="shared" si="3"/>
        <v>0</v>
      </c>
      <c r="C23" s="5">
        <f t="shared" si="3"/>
        <v>0</v>
      </c>
      <c r="D23" s="5">
        <f t="shared" si="3"/>
        <v>0</v>
      </c>
      <c r="E23" s="50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</row>
    <row r="24" spans="1:27" ht="21" customHeight="1" outlineLevel="1" thickBot="1" x14ac:dyDescent="0.4">
      <c r="A24" s="5">
        <f t="shared" si="3"/>
        <v>0</v>
      </c>
      <c r="B24" s="5">
        <f t="shared" si="3"/>
        <v>0</v>
      </c>
      <c r="C24" s="5">
        <f t="shared" si="3"/>
        <v>0</v>
      </c>
      <c r="D24" s="5">
        <f t="shared" si="3"/>
        <v>0</v>
      </c>
      <c r="E24" s="50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</row>
    <row r="25" spans="1:27" ht="21" customHeight="1" outlineLevel="1" thickBot="1" x14ac:dyDescent="0.4">
      <c r="A25" s="5">
        <f t="shared" si="3"/>
        <v>0</v>
      </c>
      <c r="B25" s="5">
        <f t="shared" si="3"/>
        <v>0</v>
      </c>
      <c r="C25" s="5">
        <f t="shared" si="3"/>
        <v>0</v>
      </c>
      <c r="D25" s="5">
        <f t="shared" si="3"/>
        <v>0</v>
      </c>
      <c r="E25" s="50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</row>
    <row r="26" spans="1:27" ht="21" customHeight="1" outlineLevel="1" thickBot="1" x14ac:dyDescent="0.4">
      <c r="A26" s="5">
        <f t="shared" si="3"/>
        <v>0</v>
      </c>
      <c r="B26" s="5">
        <f t="shared" si="3"/>
        <v>0</v>
      </c>
      <c r="C26" s="5">
        <f t="shared" si="3"/>
        <v>0</v>
      </c>
      <c r="D26" s="5">
        <f t="shared" si="3"/>
        <v>0</v>
      </c>
      <c r="E26" s="50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</row>
    <row r="27" spans="1:27" ht="21" customHeight="1" outlineLevel="1" thickBot="1" x14ac:dyDescent="0.4">
      <c r="A27" s="5">
        <f t="shared" si="3"/>
        <v>0</v>
      </c>
      <c r="B27" s="5">
        <f t="shared" si="3"/>
        <v>0</v>
      </c>
      <c r="C27" s="5">
        <f t="shared" si="3"/>
        <v>0</v>
      </c>
      <c r="D27" s="5">
        <f t="shared" si="3"/>
        <v>0</v>
      </c>
      <c r="E27" s="50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</row>
    <row r="28" spans="1:27" ht="21" customHeight="1" outlineLevel="1" thickBot="1" x14ac:dyDescent="0.4">
      <c r="A28" s="5">
        <f t="shared" si="3"/>
        <v>0</v>
      </c>
      <c r="B28" s="5">
        <f t="shared" si="3"/>
        <v>0</v>
      </c>
      <c r="C28" s="5">
        <f t="shared" si="3"/>
        <v>0</v>
      </c>
      <c r="D28" s="5">
        <f t="shared" si="3"/>
        <v>0</v>
      </c>
      <c r="E28" s="50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</row>
    <row r="29" spans="1:27" ht="21" customHeight="1" outlineLevel="1" thickBot="1" x14ac:dyDescent="0.4">
      <c r="A29" s="5">
        <f t="shared" si="3"/>
        <v>0</v>
      </c>
      <c r="B29" s="5">
        <f t="shared" si="3"/>
        <v>0</v>
      </c>
      <c r="C29" s="5">
        <f t="shared" si="3"/>
        <v>0</v>
      </c>
      <c r="D29" s="5">
        <f t="shared" si="3"/>
        <v>0</v>
      </c>
      <c r="E29" s="36"/>
    </row>
    <row r="30" spans="1:27" ht="21" customHeight="1" outlineLevel="1" thickBot="1" x14ac:dyDescent="0.4">
      <c r="A30" s="5">
        <f t="shared" si="3"/>
        <v>0</v>
      </c>
      <c r="B30" s="5">
        <f t="shared" si="3"/>
        <v>0</v>
      </c>
      <c r="C30" s="5">
        <f t="shared" si="3"/>
        <v>0</v>
      </c>
      <c r="D30" s="5">
        <f t="shared" si="3"/>
        <v>0</v>
      </c>
      <c r="E30" s="36"/>
    </row>
    <row r="31" spans="1:27" ht="21" customHeight="1" outlineLevel="1" thickBot="1" x14ac:dyDescent="0.4">
      <c r="A31" s="5">
        <f t="shared" si="3"/>
        <v>0</v>
      </c>
      <c r="B31" s="5">
        <f t="shared" si="3"/>
        <v>0</v>
      </c>
      <c r="C31" s="5">
        <f t="shared" si="3"/>
        <v>0</v>
      </c>
      <c r="D31" s="5">
        <f t="shared" si="3"/>
        <v>0</v>
      </c>
      <c r="E31" s="36"/>
    </row>
    <row r="32" spans="1:27" ht="21" customHeight="1" outlineLevel="1" thickBot="1" x14ac:dyDescent="0.4">
      <c r="A32" s="5">
        <f t="shared" si="3"/>
        <v>0</v>
      </c>
      <c r="B32" s="5">
        <f t="shared" si="3"/>
        <v>0</v>
      </c>
      <c r="C32" s="5">
        <f t="shared" si="3"/>
        <v>0</v>
      </c>
      <c r="D32" s="5">
        <f t="shared" si="3"/>
        <v>0</v>
      </c>
      <c r="E32" s="36"/>
    </row>
    <row r="33" spans="1:51" ht="21" customHeight="1" outlineLevel="1" thickBot="1" x14ac:dyDescent="0.4">
      <c r="A33" s="5"/>
      <c r="B33" s="5"/>
      <c r="C33" s="5"/>
      <c r="D33" s="5"/>
      <c r="E33" s="36">
        <v>1</v>
      </c>
    </row>
    <row r="34" spans="1:51" ht="21" customHeight="1" outlineLevel="1" x14ac:dyDescent="0.35">
      <c r="E34">
        <f>$A$2</f>
        <v>460</v>
      </c>
      <c r="F34">
        <f>MIN(F4:AM20)</f>
        <v>-60.79</v>
      </c>
    </row>
    <row r="35" spans="1:51" ht="21" customHeight="1" thickBot="1" x14ac:dyDescent="0.4">
      <c r="A35" s="35"/>
      <c r="B35" s="35"/>
      <c r="C35" s="35"/>
      <c r="D35" s="35"/>
      <c r="E35" s="35">
        <f>$A$2</f>
        <v>460</v>
      </c>
      <c r="F35" s="35">
        <f>MAX(F4:AM20)</f>
        <v>0.48</v>
      </c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 spans="1:51" ht="21" customHeight="1" thickTop="1" thickBot="1" x14ac:dyDescent="0.45">
      <c r="A36" s="38" t="s">
        <v>12</v>
      </c>
      <c r="B36" s="39"/>
      <c r="C36" s="39"/>
      <c r="D36" s="39"/>
      <c r="E36" s="82" t="s">
        <v>276</v>
      </c>
      <c r="F36" s="83"/>
      <c r="G36" s="82"/>
      <c r="H36" s="82"/>
      <c r="I36" s="82"/>
      <c r="J36" s="82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W36" s="17"/>
      <c r="AX36" s="35"/>
      <c r="AY36" s="35"/>
    </row>
    <row r="37" spans="1:51" ht="21" customHeight="1" outlineLevel="1" thickTop="1" thickBot="1" x14ac:dyDescent="0.4">
      <c r="A37" s="31" t="s">
        <v>2</v>
      </c>
      <c r="B37" s="31" t="s">
        <v>9</v>
      </c>
      <c r="C37" s="31" t="s">
        <v>10</v>
      </c>
      <c r="D37" s="31" t="s">
        <v>8</v>
      </c>
      <c r="E37" s="31" t="s">
        <v>14</v>
      </c>
      <c r="F37" s="31">
        <f>F$3</f>
        <v>298.2</v>
      </c>
      <c r="G37" s="31">
        <f>G$3</f>
        <v>331.5</v>
      </c>
      <c r="H37" s="31">
        <f t="shared" ref="H37:AA37" si="4">H$3</f>
        <v>364.9</v>
      </c>
      <c r="I37" s="31">
        <f t="shared" si="4"/>
        <v>398.3</v>
      </c>
      <c r="J37" s="31">
        <f t="shared" si="4"/>
        <v>431.7</v>
      </c>
      <c r="K37" s="31">
        <f t="shared" si="4"/>
        <v>465.1</v>
      </c>
      <c r="L37" s="31">
        <f t="shared" si="4"/>
        <v>498.5</v>
      </c>
      <c r="M37" s="31">
        <f t="shared" si="4"/>
        <v>531.79999999999995</v>
      </c>
      <c r="N37" s="31">
        <f t="shared" si="4"/>
        <v>565.20000000000005</v>
      </c>
      <c r="O37" s="31">
        <f t="shared" si="4"/>
        <v>598.6</v>
      </c>
      <c r="P37" s="31">
        <f t="shared" si="4"/>
        <v>632</v>
      </c>
      <c r="Q37" s="31">
        <f t="shared" si="4"/>
        <v>665.4</v>
      </c>
      <c r="R37" s="31">
        <f t="shared" si="4"/>
        <v>698.8</v>
      </c>
      <c r="S37" s="31">
        <f t="shared" si="4"/>
        <v>832.3</v>
      </c>
      <c r="T37" s="31">
        <f t="shared" si="4"/>
        <v>965.8</v>
      </c>
      <c r="U37" s="31">
        <f t="shared" si="4"/>
        <v>1099</v>
      </c>
      <c r="V37" s="31">
        <f t="shared" si="4"/>
        <v>1133</v>
      </c>
      <c r="W37" s="31">
        <f t="shared" si="4"/>
        <v>1166</v>
      </c>
      <c r="X37" s="31">
        <f t="shared" si="4"/>
        <v>1200</v>
      </c>
      <c r="Y37" s="31">
        <f t="shared" si="4"/>
        <v>1233</v>
      </c>
      <c r="Z37" s="31">
        <f t="shared" si="4"/>
        <v>1366</v>
      </c>
      <c r="AA37" s="31">
        <f t="shared" si="4"/>
        <v>1500</v>
      </c>
    </row>
    <row r="38" spans="1:51" ht="21" customHeight="1" outlineLevel="1" thickTop="1" x14ac:dyDescent="0.35">
      <c r="A38" s="16">
        <f>A43/$B43</f>
        <v>1.6666666666666667</v>
      </c>
      <c r="B38" s="16">
        <f>B43/$B43</f>
        <v>1</v>
      </c>
      <c r="C38" s="16">
        <f>C43/$B43</f>
        <v>1.6666666666666667</v>
      </c>
      <c r="D38" s="16">
        <f>D43/$B43</f>
        <v>4</v>
      </c>
      <c r="E38" s="16">
        <f>SUM(A38:D38)</f>
        <v>8.3333333333333339</v>
      </c>
      <c r="F38" s="4">
        <f t="shared" ref="F38:AA38" si="5">($B$38*H.Ge+$C$38*H.Ga+$D$38*H.Se)*F$37*$B$2/1000</f>
        <v>-510.44729271900002</v>
      </c>
      <c r="G38" s="4">
        <f t="shared" si="5"/>
        <v>-520.43639953499996</v>
      </c>
      <c r="H38" s="4">
        <f t="shared" si="5"/>
        <v>-532.30846622249999</v>
      </c>
      <c r="I38" s="4">
        <f t="shared" si="5"/>
        <v>-545.47323090610018</v>
      </c>
      <c r="J38" s="4">
        <f t="shared" si="5"/>
        <v>-559.54204891230006</v>
      </c>
      <c r="K38" s="4">
        <f t="shared" si="5"/>
        <v>-575.38064399585016</v>
      </c>
      <c r="L38" s="4">
        <f t="shared" si="5"/>
        <v>-594.51041306700006</v>
      </c>
      <c r="M38" s="4">
        <f t="shared" si="5"/>
        <v>-635.13922895730002</v>
      </c>
      <c r="N38" s="4">
        <f t="shared" si="5"/>
        <v>-694.62581974020009</v>
      </c>
      <c r="O38" s="4">
        <f t="shared" si="5"/>
        <v>-756.71547482780011</v>
      </c>
      <c r="P38" s="4">
        <f t="shared" si="5"/>
        <v>-820.64174864400013</v>
      </c>
      <c r="Q38" s="4">
        <f t="shared" si="5"/>
        <v>-886.60755157260007</v>
      </c>
      <c r="R38" s="4">
        <f t="shared" si="5"/>
        <v>-954.55131972980007</v>
      </c>
      <c r="S38" s="4">
        <f t="shared" si="5"/>
        <v>-1241.2434293255499</v>
      </c>
      <c r="T38" s="4">
        <f t="shared" si="5"/>
        <v>-1548.3322346415</v>
      </c>
      <c r="U38" s="4">
        <f t="shared" si="5"/>
        <v>-1868.2017614890001</v>
      </c>
      <c r="V38" s="4">
        <f t="shared" si="5"/>
        <v>-1950.6611422760002</v>
      </c>
      <c r="W38" s="4">
        <f t="shared" si="5"/>
        <v>-2031.6421883340004</v>
      </c>
      <c r="X38" s="4">
        <f t="shared" si="5"/>
        <v>-2114.4239112000005</v>
      </c>
      <c r="Y38" s="4">
        <f t="shared" si="5"/>
        <v>-2195.8933648455004</v>
      </c>
      <c r="Z38" s="4">
        <f t="shared" si="5"/>
        <v>-2521.3622529170002</v>
      </c>
      <c r="AA38" s="4">
        <f t="shared" si="5"/>
        <v>-2840.5449937500002</v>
      </c>
    </row>
    <row r="39" spans="1:51" ht="21" customHeight="1" outlineLevel="1" x14ac:dyDescent="0.35"/>
    <row r="40" spans="1:51" ht="21" customHeight="1" outlineLevel="1" x14ac:dyDescent="0.35"/>
    <row r="41" spans="1:51" ht="21" customHeight="1" outlineLevel="1" thickBot="1" x14ac:dyDescent="0.4">
      <c r="A41" s="12" t="s">
        <v>13</v>
      </c>
      <c r="B41" s="12"/>
      <c r="C41" s="12"/>
      <c r="D41" s="12"/>
    </row>
    <row r="42" spans="1:51" ht="21" customHeight="1" outlineLevel="1" thickTop="1" thickBot="1" x14ac:dyDescent="0.4">
      <c r="A42" s="3" t="s">
        <v>2</v>
      </c>
      <c r="B42" s="3" t="s">
        <v>9</v>
      </c>
      <c r="C42" s="3" t="s">
        <v>10</v>
      </c>
      <c r="D42" s="3" t="s">
        <v>8</v>
      </c>
    </row>
    <row r="43" spans="1:51" ht="21" customHeight="1" outlineLevel="1" thickTop="1" x14ac:dyDescent="0.35">
      <c r="A43" s="81">
        <v>25</v>
      </c>
      <c r="B43" s="81">
        <v>15</v>
      </c>
      <c r="C43" s="81">
        <v>25</v>
      </c>
      <c r="D43" s="81">
        <v>60</v>
      </c>
      <c r="W43" s="1"/>
    </row>
    <row r="44" spans="1:51" ht="21" customHeight="1" outlineLevel="1" x14ac:dyDescent="0.35"/>
    <row r="45" spans="1:51" ht="21" customHeight="1" thickBot="1" x14ac:dyDescent="0.4">
      <c r="W45" s="1"/>
    </row>
    <row r="46" spans="1:51" ht="21" customHeight="1" thickBot="1" x14ac:dyDescent="0.45">
      <c r="A46" s="53"/>
      <c r="B46" s="53"/>
      <c r="C46" s="53"/>
      <c r="D46" s="53"/>
      <c r="E46" s="82" t="s">
        <v>277</v>
      </c>
      <c r="F46" s="83"/>
      <c r="G46" s="82"/>
      <c r="H46" s="82"/>
      <c r="I46" s="82"/>
      <c r="J46" s="82"/>
      <c r="K46" s="82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</row>
    <row r="47" spans="1:51" ht="21" hidden="1" customHeight="1" outlineLevel="1" thickTop="1" thickBot="1" x14ac:dyDescent="0.4">
      <c r="A47" s="22" t="str">
        <f t="shared" ref="A47:AA47" si="6">A3</f>
        <v>Ar</v>
      </c>
      <c r="B47" s="22" t="str">
        <f t="shared" si="6"/>
        <v>Se</v>
      </c>
      <c r="C47" s="22" t="str">
        <f t="shared" si="6"/>
        <v>Ge</v>
      </c>
      <c r="D47" s="22" t="str">
        <f t="shared" si="6"/>
        <v>Ga</v>
      </c>
      <c r="E47" s="31">
        <f t="shared" si="6"/>
        <v>0</v>
      </c>
      <c r="F47" s="31">
        <f t="shared" si="6"/>
        <v>298.2</v>
      </c>
      <c r="G47" s="31">
        <f t="shared" si="6"/>
        <v>331.5</v>
      </c>
      <c r="H47" s="31">
        <f t="shared" si="6"/>
        <v>364.9</v>
      </c>
      <c r="I47" s="31">
        <f t="shared" si="6"/>
        <v>398.3</v>
      </c>
      <c r="J47" s="31">
        <f t="shared" si="6"/>
        <v>431.7</v>
      </c>
      <c r="K47" s="31">
        <f t="shared" si="6"/>
        <v>465.1</v>
      </c>
      <c r="L47" s="31">
        <f t="shared" si="6"/>
        <v>498.5</v>
      </c>
      <c r="M47" s="31">
        <f t="shared" si="6"/>
        <v>531.79999999999995</v>
      </c>
      <c r="N47" s="31">
        <f t="shared" si="6"/>
        <v>565.20000000000005</v>
      </c>
      <c r="O47" s="31">
        <f t="shared" si="6"/>
        <v>598.6</v>
      </c>
      <c r="P47" s="31">
        <f t="shared" si="6"/>
        <v>632</v>
      </c>
      <c r="Q47" s="31">
        <f t="shared" si="6"/>
        <v>665.4</v>
      </c>
      <c r="R47" s="31">
        <f t="shared" si="6"/>
        <v>698.8</v>
      </c>
      <c r="S47" s="31">
        <f t="shared" si="6"/>
        <v>832.3</v>
      </c>
      <c r="T47" s="31">
        <f t="shared" si="6"/>
        <v>965.8</v>
      </c>
      <c r="U47" s="31">
        <f t="shared" si="6"/>
        <v>1099</v>
      </c>
      <c r="V47" s="31">
        <f t="shared" si="6"/>
        <v>1133</v>
      </c>
      <c r="W47" s="31">
        <f t="shared" si="6"/>
        <v>1166</v>
      </c>
      <c r="X47" s="31">
        <f t="shared" si="6"/>
        <v>1200</v>
      </c>
      <c r="Y47" s="31">
        <f t="shared" si="6"/>
        <v>1233</v>
      </c>
      <c r="Z47" s="31">
        <f t="shared" si="6"/>
        <v>1366</v>
      </c>
      <c r="AA47" s="31">
        <f t="shared" si="6"/>
        <v>1500</v>
      </c>
    </row>
    <row r="48" spans="1:51" ht="21" hidden="1" customHeight="1" outlineLevel="1" thickTop="1" thickBot="1" x14ac:dyDescent="0.4">
      <c r="A48" s="5">
        <f t="shared" ref="A48:E57" si="7">A4</f>
        <v>0</v>
      </c>
      <c r="B48" s="5">
        <f t="shared" si="7"/>
        <v>1</v>
      </c>
      <c r="C48" s="5">
        <f t="shared" si="7"/>
        <v>1</v>
      </c>
      <c r="D48" s="5">
        <f t="shared" si="7"/>
        <v>0</v>
      </c>
      <c r="E48" s="37" t="str">
        <f t="shared" si="7"/>
        <v>*GeSe</v>
      </c>
      <c r="F48" s="40">
        <f t="shared" ref="F48:O57" si="8">$A48*H.Ar + $B48*H.Se + $C48*H.Ge + $D48*H.Ga</f>
        <v>-38.14</v>
      </c>
      <c r="G48" s="40">
        <f t="shared" si="8"/>
        <v>-35.22</v>
      </c>
      <c r="H48" s="40">
        <f t="shared" si="8"/>
        <v>-32.93</v>
      </c>
      <c r="I48" s="40">
        <f t="shared" si="8"/>
        <v>-31.146000000000001</v>
      </c>
      <c r="J48" s="40">
        <f t="shared" si="8"/>
        <v>-29.802</v>
      </c>
      <c r="K48" s="40">
        <f t="shared" si="8"/>
        <v>-29.033000000000001</v>
      </c>
      <c r="L48" s="40">
        <f t="shared" si="8"/>
        <v>-28.966000000000001</v>
      </c>
      <c r="M48" s="40">
        <f t="shared" si="8"/>
        <v>-29.872999999999998</v>
      </c>
      <c r="N48" s="40">
        <f t="shared" si="8"/>
        <v>-30.373000000000001</v>
      </c>
      <c r="O48" s="40">
        <f t="shared" si="8"/>
        <v>-30.934000000000001</v>
      </c>
      <c r="P48" s="40">
        <f t="shared" ref="P48:AA57" si="9">$A48*H.Ar + $B48*H.Se + $C48*H.Ge + $D48*H.Ga</f>
        <v>-31.491</v>
      </c>
      <c r="Q48" s="40">
        <f t="shared" si="9"/>
        <v>-32.052</v>
      </c>
      <c r="R48" s="40">
        <f t="shared" si="9"/>
        <v>-32.613</v>
      </c>
      <c r="S48" s="40">
        <f t="shared" si="9"/>
        <v>-34.743000000000002</v>
      </c>
      <c r="T48" s="40">
        <f t="shared" si="9"/>
        <v>-36.765000000000001</v>
      </c>
      <c r="U48" s="40">
        <f t="shared" si="9"/>
        <v>-38.677999999999997</v>
      </c>
      <c r="V48" s="40">
        <f t="shared" si="9"/>
        <v>-39.146000000000001</v>
      </c>
      <c r="W48" s="40">
        <f t="shared" si="9"/>
        <v>-39.602000000000004</v>
      </c>
      <c r="X48" s="40">
        <f t="shared" si="9"/>
        <v>-40.058</v>
      </c>
      <c r="Y48" s="40">
        <f t="shared" si="9"/>
        <v>-40.513000000000005</v>
      </c>
      <c r="Z48" s="40">
        <f t="shared" si="9"/>
        <v>-42.290999999999997</v>
      </c>
      <c r="AA48" s="40">
        <f t="shared" si="9"/>
        <v>-44.015000000000001</v>
      </c>
    </row>
    <row r="49" spans="1:27" ht="21" hidden="1" customHeight="1" outlineLevel="1" thickBot="1" x14ac:dyDescent="0.4">
      <c r="A49" s="5">
        <f t="shared" si="7"/>
        <v>0</v>
      </c>
      <c r="B49" s="5">
        <f t="shared" si="7"/>
        <v>1</v>
      </c>
      <c r="C49" s="5">
        <f t="shared" si="7"/>
        <v>0</v>
      </c>
      <c r="D49" s="5">
        <f t="shared" si="7"/>
        <v>0</v>
      </c>
      <c r="E49" s="37" t="str">
        <f t="shared" si="7"/>
        <v>*Se[m]</v>
      </c>
      <c r="F49" s="40">
        <f t="shared" si="8"/>
        <v>-22.14</v>
      </c>
      <c r="G49" s="40">
        <f t="shared" si="8"/>
        <v>-21.3</v>
      </c>
      <c r="H49" s="40">
        <f t="shared" si="8"/>
        <v>-21.39</v>
      </c>
      <c r="I49" s="40">
        <f t="shared" si="8"/>
        <v>-21.8</v>
      </c>
      <c r="J49" s="40">
        <f t="shared" si="8"/>
        <v>-22.19</v>
      </c>
      <c r="K49" s="40">
        <f t="shared" si="8"/>
        <v>-22.48</v>
      </c>
      <c r="L49" s="40">
        <f t="shared" si="8"/>
        <v>-22.79</v>
      </c>
      <c r="M49" s="40">
        <f t="shared" si="8"/>
        <v>-23.04</v>
      </c>
      <c r="N49" s="40">
        <f t="shared" si="8"/>
        <v>-23.53</v>
      </c>
      <c r="O49" s="40">
        <f t="shared" si="8"/>
        <v>-24.03</v>
      </c>
      <c r="P49" s="40">
        <f t="shared" si="9"/>
        <v>-24.51</v>
      </c>
      <c r="Q49" s="40">
        <f t="shared" si="9"/>
        <v>-24.99</v>
      </c>
      <c r="R49" s="40">
        <f t="shared" si="9"/>
        <v>-25.47</v>
      </c>
      <c r="S49" s="40">
        <f t="shared" si="9"/>
        <v>-27.28</v>
      </c>
      <c r="T49" s="40">
        <f t="shared" si="9"/>
        <v>-29</v>
      </c>
      <c r="U49" s="40">
        <f t="shared" si="9"/>
        <v>-30.63</v>
      </c>
      <c r="V49" s="40">
        <f t="shared" si="9"/>
        <v>-31.03</v>
      </c>
      <c r="W49" s="40">
        <f t="shared" si="9"/>
        <v>-31.42</v>
      </c>
      <c r="X49" s="40">
        <f t="shared" si="9"/>
        <v>-31.81</v>
      </c>
      <c r="Y49" s="40">
        <f t="shared" si="9"/>
        <v>-32.200000000000003</v>
      </c>
      <c r="Z49" s="40">
        <f t="shared" si="9"/>
        <v>-33.729999999999997</v>
      </c>
      <c r="AA49" s="40">
        <f t="shared" si="9"/>
        <v>-35.22</v>
      </c>
    </row>
    <row r="50" spans="1:27" ht="21" hidden="1" customHeight="1" outlineLevel="1" thickBot="1" x14ac:dyDescent="0.4">
      <c r="A50" s="5">
        <f t="shared" si="7"/>
        <v>0</v>
      </c>
      <c r="B50" s="5">
        <f t="shared" si="7"/>
        <v>3</v>
      </c>
      <c r="C50" s="5">
        <f t="shared" si="7"/>
        <v>0</v>
      </c>
      <c r="D50" s="5">
        <f t="shared" si="7"/>
        <v>2</v>
      </c>
      <c r="E50" s="37" t="str">
        <f t="shared" si="7"/>
        <v>Ga2Se3</v>
      </c>
      <c r="F50" s="40">
        <f t="shared" si="8"/>
        <v>-188</v>
      </c>
      <c r="G50" s="40">
        <f t="shared" si="8"/>
        <v>-171.54000000000002</v>
      </c>
      <c r="H50" s="40">
        <f t="shared" si="8"/>
        <v>-158.19</v>
      </c>
      <c r="I50" s="40">
        <f t="shared" si="8"/>
        <v>-147.19999999999999</v>
      </c>
      <c r="J50" s="40">
        <f t="shared" si="8"/>
        <v>-137.99</v>
      </c>
      <c r="K50" s="40">
        <f t="shared" si="8"/>
        <v>-130.22</v>
      </c>
      <c r="L50" s="40">
        <f t="shared" si="8"/>
        <v>-123.69</v>
      </c>
      <c r="M50" s="40">
        <f t="shared" si="8"/>
        <v>-122.7</v>
      </c>
      <c r="N50" s="40">
        <f t="shared" si="8"/>
        <v>-126.81</v>
      </c>
      <c r="O50" s="40">
        <f t="shared" si="8"/>
        <v>-130.91</v>
      </c>
      <c r="P50" s="40">
        <f t="shared" si="9"/>
        <v>-134.91</v>
      </c>
      <c r="Q50" s="40">
        <f t="shared" si="9"/>
        <v>-138.85</v>
      </c>
      <c r="R50" s="40">
        <f t="shared" si="9"/>
        <v>-142.72999999999999</v>
      </c>
      <c r="S50" s="40">
        <f t="shared" si="9"/>
        <v>-157.18</v>
      </c>
      <c r="T50" s="40">
        <f t="shared" si="9"/>
        <v>-169.86</v>
      </c>
      <c r="U50" s="40">
        <f t="shared" si="9"/>
        <v>-180.55</v>
      </c>
      <c r="V50" s="40">
        <f t="shared" si="9"/>
        <v>-182.89</v>
      </c>
      <c r="W50" s="40">
        <f t="shared" si="9"/>
        <v>-185.10000000000002</v>
      </c>
      <c r="X50" s="40">
        <f t="shared" si="9"/>
        <v>-187.14999999999998</v>
      </c>
      <c r="Y50" s="40">
        <f t="shared" si="9"/>
        <v>-189.10000000000002</v>
      </c>
      <c r="Z50" s="40">
        <f t="shared" si="9"/>
        <v>-195.41</v>
      </c>
      <c r="AA50" s="40">
        <f t="shared" si="9"/>
        <v>-199.36</v>
      </c>
    </row>
    <row r="51" spans="1:27" ht="21" hidden="1" customHeight="1" outlineLevel="1" thickBot="1" x14ac:dyDescent="0.4">
      <c r="A51" s="5">
        <f t="shared" si="7"/>
        <v>0</v>
      </c>
      <c r="B51" s="5">
        <f t="shared" si="7"/>
        <v>0</v>
      </c>
      <c r="C51" s="5">
        <f t="shared" si="7"/>
        <v>1</v>
      </c>
      <c r="D51" s="5">
        <f t="shared" si="7"/>
        <v>0</v>
      </c>
      <c r="E51" s="37" t="str">
        <f t="shared" si="7"/>
        <v>Ge</v>
      </c>
      <c r="F51" s="40">
        <f t="shared" si="8"/>
        <v>-16</v>
      </c>
      <c r="G51" s="40">
        <f t="shared" si="8"/>
        <v>-13.92</v>
      </c>
      <c r="H51" s="40">
        <f t="shared" si="8"/>
        <v>-11.54</v>
      </c>
      <c r="I51" s="40">
        <f t="shared" si="8"/>
        <v>-9.3460000000000001</v>
      </c>
      <c r="J51" s="40">
        <f t="shared" si="8"/>
        <v>-7.6120000000000001</v>
      </c>
      <c r="K51" s="40">
        <f t="shared" si="8"/>
        <v>-6.5529999999999999</v>
      </c>
      <c r="L51" s="40">
        <f t="shared" si="8"/>
        <v>-6.1760000000000002</v>
      </c>
      <c r="M51" s="40">
        <f t="shared" si="8"/>
        <v>-6.8330000000000002</v>
      </c>
      <c r="N51" s="40">
        <f t="shared" si="8"/>
        <v>-6.843</v>
      </c>
      <c r="O51" s="40">
        <f t="shared" si="8"/>
        <v>-6.9039999999999999</v>
      </c>
      <c r="P51" s="40">
        <f t="shared" si="9"/>
        <v>-6.9809999999999999</v>
      </c>
      <c r="Q51" s="40">
        <f t="shared" si="9"/>
        <v>-7.0620000000000003</v>
      </c>
      <c r="R51" s="40">
        <f t="shared" si="9"/>
        <v>-7.1429999999999998</v>
      </c>
      <c r="S51" s="40">
        <f t="shared" si="9"/>
        <v>-7.4630000000000001</v>
      </c>
      <c r="T51" s="40">
        <f t="shared" si="9"/>
        <v>-7.7649999999999997</v>
      </c>
      <c r="U51" s="40">
        <f t="shared" si="9"/>
        <v>-8.048</v>
      </c>
      <c r="V51" s="40">
        <f t="shared" si="9"/>
        <v>-8.1159999999999997</v>
      </c>
      <c r="W51" s="40">
        <f t="shared" si="9"/>
        <v>-8.1820000000000004</v>
      </c>
      <c r="X51" s="40">
        <f t="shared" si="9"/>
        <v>-8.2479999999999993</v>
      </c>
      <c r="Y51" s="40">
        <f t="shared" si="9"/>
        <v>-8.3130000000000006</v>
      </c>
      <c r="Z51" s="40">
        <f t="shared" si="9"/>
        <v>-8.5609999999999999</v>
      </c>
      <c r="AA51" s="40">
        <f t="shared" si="9"/>
        <v>-8.7949999999999999</v>
      </c>
    </row>
    <row r="52" spans="1:27" ht="21" hidden="1" customHeight="1" outlineLevel="1" thickBot="1" x14ac:dyDescent="0.4">
      <c r="A52" s="5">
        <f t="shared" si="7"/>
        <v>1</v>
      </c>
      <c r="B52" s="5">
        <f t="shared" si="7"/>
        <v>0</v>
      </c>
      <c r="C52" s="5">
        <f t="shared" si="7"/>
        <v>0</v>
      </c>
      <c r="D52" s="5">
        <f t="shared" si="7"/>
        <v>0</v>
      </c>
      <c r="E52" s="37" t="str">
        <f t="shared" si="7"/>
        <v>Ar</v>
      </c>
      <c r="F52" s="40">
        <f t="shared" si="8"/>
        <v>-18.88</v>
      </c>
      <c r="G52" s="40">
        <f t="shared" si="8"/>
        <v>-18.87</v>
      </c>
      <c r="H52" s="40">
        <f t="shared" si="8"/>
        <v>-18.899999999999999</v>
      </c>
      <c r="I52" s="40">
        <f t="shared" si="8"/>
        <v>-18.940000000000001</v>
      </c>
      <c r="J52" s="40">
        <f t="shared" si="8"/>
        <v>-18.989999999999998</v>
      </c>
      <c r="K52" s="40">
        <f t="shared" si="8"/>
        <v>-19.04</v>
      </c>
      <c r="L52" s="40">
        <f t="shared" si="8"/>
        <v>-19.07</v>
      </c>
      <c r="M52" s="40">
        <f t="shared" si="8"/>
        <v>-18.96</v>
      </c>
      <c r="N52" s="40">
        <f t="shared" si="8"/>
        <v>-19.03</v>
      </c>
      <c r="O52" s="40">
        <f t="shared" si="8"/>
        <v>-19.100000000000001</v>
      </c>
      <c r="P52" s="40">
        <f t="shared" si="9"/>
        <v>-19.170000000000002</v>
      </c>
      <c r="Q52" s="40">
        <f t="shared" si="9"/>
        <v>-19.239999999999998</v>
      </c>
      <c r="R52" s="40">
        <f t="shared" si="9"/>
        <v>-19.309999999999999</v>
      </c>
      <c r="S52" s="40">
        <f t="shared" si="9"/>
        <v>-19.57</v>
      </c>
      <c r="T52" s="40">
        <f t="shared" si="9"/>
        <v>-19.82</v>
      </c>
      <c r="U52" s="40">
        <f t="shared" si="9"/>
        <v>-20.05</v>
      </c>
      <c r="V52" s="40">
        <f t="shared" si="9"/>
        <v>-20.11</v>
      </c>
      <c r="W52" s="40">
        <f t="shared" si="9"/>
        <v>-20.16</v>
      </c>
      <c r="X52" s="40">
        <f t="shared" si="9"/>
        <v>-20.21</v>
      </c>
      <c r="Y52" s="40">
        <f t="shared" si="9"/>
        <v>-20.260000000000002</v>
      </c>
      <c r="Z52" s="40">
        <f t="shared" si="9"/>
        <v>-20.46</v>
      </c>
      <c r="AA52" s="40">
        <f t="shared" si="9"/>
        <v>-20.65</v>
      </c>
    </row>
    <row r="53" spans="1:27" ht="21" hidden="1" customHeight="1" outlineLevel="1" thickBot="1" x14ac:dyDescent="0.4">
      <c r="A53" s="5">
        <f t="shared" si="7"/>
        <v>0</v>
      </c>
      <c r="B53" s="5">
        <f t="shared" si="7"/>
        <v>2</v>
      </c>
      <c r="C53" s="5">
        <f t="shared" si="7"/>
        <v>1</v>
      </c>
      <c r="D53" s="5">
        <f t="shared" si="7"/>
        <v>0</v>
      </c>
      <c r="E53" s="37" t="str">
        <f t="shared" si="7"/>
        <v>(l)GeSe2</v>
      </c>
      <c r="F53" s="40">
        <f t="shared" si="8"/>
        <v>-60.28</v>
      </c>
      <c r="G53" s="40">
        <f t="shared" si="8"/>
        <v>-56.52</v>
      </c>
      <c r="H53" s="40">
        <f t="shared" si="8"/>
        <v>-54.32</v>
      </c>
      <c r="I53" s="40">
        <f t="shared" si="8"/>
        <v>-52.945999999999998</v>
      </c>
      <c r="J53" s="40">
        <f t="shared" si="8"/>
        <v>-51.992000000000004</v>
      </c>
      <c r="K53" s="40">
        <f t="shared" si="8"/>
        <v>-51.512999999999998</v>
      </c>
      <c r="L53" s="40">
        <f t="shared" si="8"/>
        <v>-51.756</v>
      </c>
      <c r="M53" s="40">
        <f t="shared" si="8"/>
        <v>-52.912999999999997</v>
      </c>
      <c r="N53" s="40">
        <f t="shared" si="8"/>
        <v>-53.903000000000006</v>
      </c>
      <c r="O53" s="40">
        <f t="shared" si="8"/>
        <v>-54.963999999999999</v>
      </c>
      <c r="P53" s="40">
        <f t="shared" si="9"/>
        <v>-56.001000000000005</v>
      </c>
      <c r="Q53" s="40">
        <f t="shared" si="9"/>
        <v>-57.041999999999994</v>
      </c>
      <c r="R53" s="40">
        <f t="shared" si="9"/>
        <v>-58.082999999999998</v>
      </c>
      <c r="S53" s="40">
        <f t="shared" si="9"/>
        <v>-62.023000000000003</v>
      </c>
      <c r="T53" s="40">
        <f t="shared" si="9"/>
        <v>-65.765000000000001</v>
      </c>
      <c r="U53" s="40">
        <f t="shared" si="9"/>
        <v>-69.307999999999993</v>
      </c>
      <c r="V53" s="40">
        <f t="shared" si="9"/>
        <v>-70.176000000000002</v>
      </c>
      <c r="W53" s="40">
        <f t="shared" si="9"/>
        <v>-71.022000000000006</v>
      </c>
      <c r="X53" s="40">
        <f t="shared" si="9"/>
        <v>-71.867999999999995</v>
      </c>
      <c r="Y53" s="40">
        <f t="shared" si="9"/>
        <v>-72.713000000000008</v>
      </c>
      <c r="Z53" s="40">
        <f t="shared" si="9"/>
        <v>-76.020999999999987</v>
      </c>
      <c r="AA53" s="40">
        <f t="shared" si="9"/>
        <v>-79.234999999999999</v>
      </c>
    </row>
    <row r="54" spans="1:27" ht="21" hidden="1" customHeight="1" outlineLevel="1" thickBot="1" x14ac:dyDescent="0.4">
      <c r="A54" s="5">
        <f t="shared" si="7"/>
        <v>0</v>
      </c>
      <c r="B54" s="5">
        <f t="shared" si="7"/>
        <v>1</v>
      </c>
      <c r="C54" s="5">
        <f t="shared" si="7"/>
        <v>1</v>
      </c>
      <c r="D54" s="5">
        <f t="shared" si="7"/>
        <v>0</v>
      </c>
      <c r="E54" s="37" t="str">
        <f t="shared" si="7"/>
        <v>(l)GeSe</v>
      </c>
      <c r="F54" s="40">
        <f t="shared" si="8"/>
        <v>-38.14</v>
      </c>
      <c r="G54" s="40">
        <f t="shared" si="8"/>
        <v>-35.22</v>
      </c>
      <c r="H54" s="40">
        <f t="shared" si="8"/>
        <v>-32.93</v>
      </c>
      <c r="I54" s="40">
        <f t="shared" si="8"/>
        <v>-31.146000000000001</v>
      </c>
      <c r="J54" s="40">
        <f t="shared" si="8"/>
        <v>-29.802</v>
      </c>
      <c r="K54" s="40">
        <f t="shared" si="8"/>
        <v>-29.033000000000001</v>
      </c>
      <c r="L54" s="40">
        <f t="shared" si="8"/>
        <v>-28.966000000000001</v>
      </c>
      <c r="M54" s="40">
        <f t="shared" si="8"/>
        <v>-29.872999999999998</v>
      </c>
      <c r="N54" s="40">
        <f t="shared" si="8"/>
        <v>-30.373000000000001</v>
      </c>
      <c r="O54" s="40">
        <f t="shared" si="8"/>
        <v>-30.934000000000001</v>
      </c>
      <c r="P54" s="40">
        <f t="shared" si="9"/>
        <v>-31.491</v>
      </c>
      <c r="Q54" s="40">
        <f t="shared" si="9"/>
        <v>-32.052</v>
      </c>
      <c r="R54" s="40">
        <f t="shared" si="9"/>
        <v>-32.613</v>
      </c>
      <c r="S54" s="40">
        <f t="shared" si="9"/>
        <v>-34.743000000000002</v>
      </c>
      <c r="T54" s="40">
        <f t="shared" si="9"/>
        <v>-36.765000000000001</v>
      </c>
      <c r="U54" s="40">
        <f t="shared" si="9"/>
        <v>-38.677999999999997</v>
      </c>
      <c r="V54" s="40">
        <f t="shared" si="9"/>
        <v>-39.146000000000001</v>
      </c>
      <c r="W54" s="40">
        <f t="shared" si="9"/>
        <v>-39.602000000000004</v>
      </c>
      <c r="X54" s="40">
        <f t="shared" si="9"/>
        <v>-40.058</v>
      </c>
      <c r="Y54" s="40">
        <f t="shared" si="9"/>
        <v>-40.513000000000005</v>
      </c>
      <c r="Z54" s="40">
        <f t="shared" si="9"/>
        <v>-42.290999999999997</v>
      </c>
      <c r="AA54" s="40">
        <f t="shared" si="9"/>
        <v>-44.015000000000001</v>
      </c>
    </row>
    <row r="55" spans="1:27" ht="21" hidden="1" customHeight="1" outlineLevel="1" thickBot="1" x14ac:dyDescent="0.4">
      <c r="A55" s="5">
        <f t="shared" si="7"/>
        <v>0</v>
      </c>
      <c r="B55" s="5">
        <f t="shared" si="7"/>
        <v>3</v>
      </c>
      <c r="C55" s="5">
        <f t="shared" si="7"/>
        <v>0</v>
      </c>
      <c r="D55" s="5">
        <f t="shared" si="7"/>
        <v>2</v>
      </c>
      <c r="E55" s="37" t="str">
        <f t="shared" si="7"/>
        <v>(l)Ga2Se3</v>
      </c>
      <c r="F55" s="40">
        <f t="shared" si="8"/>
        <v>-188</v>
      </c>
      <c r="G55" s="40">
        <f t="shared" si="8"/>
        <v>-171.54000000000002</v>
      </c>
      <c r="H55" s="40">
        <f t="shared" si="8"/>
        <v>-158.19</v>
      </c>
      <c r="I55" s="40">
        <f t="shared" si="8"/>
        <v>-147.19999999999999</v>
      </c>
      <c r="J55" s="40">
        <f t="shared" si="8"/>
        <v>-137.99</v>
      </c>
      <c r="K55" s="40">
        <f t="shared" si="8"/>
        <v>-130.22</v>
      </c>
      <c r="L55" s="40">
        <f t="shared" si="8"/>
        <v>-123.69</v>
      </c>
      <c r="M55" s="40">
        <f t="shared" si="8"/>
        <v>-122.7</v>
      </c>
      <c r="N55" s="40">
        <f t="shared" si="8"/>
        <v>-126.81</v>
      </c>
      <c r="O55" s="40">
        <f t="shared" si="8"/>
        <v>-130.91</v>
      </c>
      <c r="P55" s="40">
        <f t="shared" si="9"/>
        <v>-134.91</v>
      </c>
      <c r="Q55" s="40">
        <f t="shared" si="9"/>
        <v>-138.85</v>
      </c>
      <c r="R55" s="40">
        <f t="shared" si="9"/>
        <v>-142.72999999999999</v>
      </c>
      <c r="S55" s="40">
        <f t="shared" si="9"/>
        <v>-157.18</v>
      </c>
      <c r="T55" s="40">
        <f t="shared" si="9"/>
        <v>-169.86</v>
      </c>
      <c r="U55" s="40">
        <f t="shared" si="9"/>
        <v>-180.55</v>
      </c>
      <c r="V55" s="40">
        <f t="shared" si="9"/>
        <v>-182.89</v>
      </c>
      <c r="W55" s="40">
        <f t="shared" si="9"/>
        <v>-185.10000000000002</v>
      </c>
      <c r="X55" s="40">
        <f t="shared" si="9"/>
        <v>-187.14999999999998</v>
      </c>
      <c r="Y55" s="40">
        <f t="shared" si="9"/>
        <v>-189.10000000000002</v>
      </c>
      <c r="Z55" s="40">
        <f t="shared" si="9"/>
        <v>-195.41</v>
      </c>
      <c r="AA55" s="40">
        <f t="shared" si="9"/>
        <v>-199.36</v>
      </c>
    </row>
    <row r="56" spans="1:27" ht="21" hidden="1" customHeight="1" outlineLevel="1" thickBot="1" x14ac:dyDescent="0.4">
      <c r="A56" s="5">
        <f t="shared" si="7"/>
        <v>0</v>
      </c>
      <c r="B56" s="5">
        <f t="shared" si="7"/>
        <v>0</v>
      </c>
      <c r="C56" s="5">
        <f t="shared" si="7"/>
        <v>1</v>
      </c>
      <c r="D56" s="5">
        <f t="shared" si="7"/>
        <v>0</v>
      </c>
      <c r="E56" s="37" t="str">
        <f t="shared" si="7"/>
        <v>(l)Ge</v>
      </c>
      <c r="F56" s="40">
        <f t="shared" si="8"/>
        <v>-16</v>
      </c>
      <c r="G56" s="40">
        <f t="shared" si="8"/>
        <v>-13.92</v>
      </c>
      <c r="H56" s="40">
        <f t="shared" si="8"/>
        <v>-11.54</v>
      </c>
      <c r="I56" s="40">
        <f t="shared" si="8"/>
        <v>-9.3460000000000001</v>
      </c>
      <c r="J56" s="40">
        <f t="shared" si="8"/>
        <v>-7.6120000000000001</v>
      </c>
      <c r="K56" s="40">
        <f t="shared" si="8"/>
        <v>-6.5529999999999999</v>
      </c>
      <c r="L56" s="40">
        <f t="shared" si="8"/>
        <v>-6.1760000000000002</v>
      </c>
      <c r="M56" s="40">
        <f t="shared" si="8"/>
        <v>-6.8330000000000002</v>
      </c>
      <c r="N56" s="40">
        <f t="shared" si="8"/>
        <v>-6.843</v>
      </c>
      <c r="O56" s="40">
        <f t="shared" si="8"/>
        <v>-6.9039999999999999</v>
      </c>
      <c r="P56" s="40">
        <f t="shared" si="9"/>
        <v>-6.9809999999999999</v>
      </c>
      <c r="Q56" s="40">
        <f t="shared" si="9"/>
        <v>-7.0620000000000003</v>
      </c>
      <c r="R56" s="40">
        <f t="shared" si="9"/>
        <v>-7.1429999999999998</v>
      </c>
      <c r="S56" s="40">
        <f t="shared" si="9"/>
        <v>-7.4630000000000001</v>
      </c>
      <c r="T56" s="40">
        <f t="shared" si="9"/>
        <v>-7.7649999999999997</v>
      </c>
      <c r="U56" s="40">
        <f t="shared" si="9"/>
        <v>-8.048</v>
      </c>
      <c r="V56" s="40">
        <f t="shared" si="9"/>
        <v>-8.1159999999999997</v>
      </c>
      <c r="W56" s="40">
        <f t="shared" si="9"/>
        <v>-8.1820000000000004</v>
      </c>
      <c r="X56" s="40">
        <f t="shared" si="9"/>
        <v>-8.2479999999999993</v>
      </c>
      <c r="Y56" s="40">
        <f t="shared" si="9"/>
        <v>-8.3130000000000006</v>
      </c>
      <c r="Z56" s="40">
        <f t="shared" si="9"/>
        <v>-8.5609999999999999</v>
      </c>
      <c r="AA56" s="40">
        <f t="shared" si="9"/>
        <v>-8.7949999999999999</v>
      </c>
    </row>
    <row r="57" spans="1:27" ht="21" hidden="1" customHeight="1" outlineLevel="1" thickBot="1" x14ac:dyDescent="0.4">
      <c r="A57" s="5">
        <f t="shared" si="7"/>
        <v>0</v>
      </c>
      <c r="B57" s="5">
        <f t="shared" si="7"/>
        <v>0</v>
      </c>
      <c r="C57" s="5">
        <f t="shared" si="7"/>
        <v>0</v>
      </c>
      <c r="D57" s="5">
        <f t="shared" si="7"/>
        <v>1</v>
      </c>
      <c r="E57" s="37" t="str">
        <f t="shared" si="7"/>
        <v>(l)Ga</v>
      </c>
      <c r="F57" s="40">
        <f t="shared" si="8"/>
        <v>-60.79</v>
      </c>
      <c r="G57" s="40">
        <f t="shared" si="8"/>
        <v>-53.82</v>
      </c>
      <c r="H57" s="40">
        <f t="shared" si="8"/>
        <v>-47.01</v>
      </c>
      <c r="I57" s="40">
        <f t="shared" si="8"/>
        <v>-40.9</v>
      </c>
      <c r="J57" s="40">
        <f t="shared" si="8"/>
        <v>-35.71</v>
      </c>
      <c r="K57" s="40">
        <f t="shared" si="8"/>
        <v>-31.39</v>
      </c>
      <c r="L57" s="40">
        <f t="shared" si="8"/>
        <v>-27.66</v>
      </c>
      <c r="M57" s="40">
        <f t="shared" si="8"/>
        <v>-26.79</v>
      </c>
      <c r="N57" s="40">
        <f t="shared" si="8"/>
        <v>-28.11</v>
      </c>
      <c r="O57" s="40">
        <f t="shared" si="8"/>
        <v>-29.41</v>
      </c>
      <c r="P57" s="40">
        <f t="shared" si="9"/>
        <v>-30.69</v>
      </c>
      <c r="Q57" s="40">
        <f t="shared" si="9"/>
        <v>-31.94</v>
      </c>
      <c r="R57" s="40">
        <f t="shared" si="9"/>
        <v>-33.159999999999997</v>
      </c>
      <c r="S57" s="40">
        <f t="shared" si="9"/>
        <v>-37.67</v>
      </c>
      <c r="T57" s="40">
        <f t="shared" si="9"/>
        <v>-41.43</v>
      </c>
      <c r="U57" s="40">
        <f t="shared" si="9"/>
        <v>-44.33</v>
      </c>
      <c r="V57" s="40">
        <f t="shared" si="9"/>
        <v>-44.9</v>
      </c>
      <c r="W57" s="40">
        <f t="shared" si="9"/>
        <v>-45.42</v>
      </c>
      <c r="X57" s="40">
        <f t="shared" si="9"/>
        <v>-45.86</v>
      </c>
      <c r="Y57" s="40">
        <f t="shared" si="9"/>
        <v>-46.25</v>
      </c>
      <c r="Z57" s="40">
        <f t="shared" si="9"/>
        <v>-47.11</v>
      </c>
      <c r="AA57" s="40">
        <f t="shared" si="9"/>
        <v>-46.85</v>
      </c>
    </row>
    <row r="58" spans="1:27" ht="21" hidden="1" customHeight="1" outlineLevel="1" thickBot="1" x14ac:dyDescent="0.4">
      <c r="A58" s="5">
        <f t="shared" ref="A58:E67" si="10">A14</f>
        <v>0</v>
      </c>
      <c r="B58" s="5">
        <f t="shared" si="10"/>
        <v>1</v>
      </c>
      <c r="C58" s="5">
        <f t="shared" si="10"/>
        <v>0</v>
      </c>
      <c r="D58" s="5">
        <f t="shared" si="10"/>
        <v>0</v>
      </c>
      <c r="E58" s="37" t="str">
        <f t="shared" si="10"/>
        <v>(l)Se</v>
      </c>
      <c r="F58" s="40">
        <f t="shared" ref="F58:O67" si="11">$A58*H.Ar + $B58*H.Se + $C58*H.Ge + $D58*H.Ga</f>
        <v>-22.14</v>
      </c>
      <c r="G58" s="40">
        <f t="shared" si="11"/>
        <v>-21.3</v>
      </c>
      <c r="H58" s="40">
        <f t="shared" si="11"/>
        <v>-21.39</v>
      </c>
      <c r="I58" s="40">
        <f t="shared" si="11"/>
        <v>-21.8</v>
      </c>
      <c r="J58" s="40">
        <f t="shared" si="11"/>
        <v>-22.19</v>
      </c>
      <c r="K58" s="40">
        <f t="shared" si="11"/>
        <v>-22.48</v>
      </c>
      <c r="L58" s="40">
        <f t="shared" si="11"/>
        <v>-22.79</v>
      </c>
      <c r="M58" s="40">
        <f t="shared" si="11"/>
        <v>-23.04</v>
      </c>
      <c r="N58" s="40">
        <f t="shared" si="11"/>
        <v>-23.53</v>
      </c>
      <c r="O58" s="40">
        <f t="shared" si="11"/>
        <v>-24.03</v>
      </c>
      <c r="P58" s="40">
        <f t="shared" ref="P58:AA67" si="12">$A58*H.Ar + $B58*H.Se + $C58*H.Ge + $D58*H.Ga</f>
        <v>-24.51</v>
      </c>
      <c r="Q58" s="40">
        <f t="shared" si="12"/>
        <v>-24.99</v>
      </c>
      <c r="R58" s="40">
        <f t="shared" si="12"/>
        <v>-25.47</v>
      </c>
      <c r="S58" s="40">
        <f t="shared" si="12"/>
        <v>-27.28</v>
      </c>
      <c r="T58" s="40">
        <f t="shared" si="12"/>
        <v>-29</v>
      </c>
      <c r="U58" s="40">
        <f t="shared" si="12"/>
        <v>-30.63</v>
      </c>
      <c r="V58" s="40">
        <f t="shared" si="12"/>
        <v>-31.03</v>
      </c>
      <c r="W58" s="40">
        <f t="shared" si="12"/>
        <v>-31.42</v>
      </c>
      <c r="X58" s="40">
        <f t="shared" si="12"/>
        <v>-31.81</v>
      </c>
      <c r="Y58" s="40">
        <f t="shared" si="12"/>
        <v>-32.200000000000003</v>
      </c>
      <c r="Z58" s="40">
        <f t="shared" si="12"/>
        <v>-33.729999999999997</v>
      </c>
      <c r="AA58" s="40">
        <f t="shared" si="12"/>
        <v>-35.22</v>
      </c>
    </row>
    <row r="59" spans="1:27" ht="21" hidden="1" customHeight="1" outlineLevel="1" thickBot="1" x14ac:dyDescent="0.4">
      <c r="A59" s="5">
        <f t="shared" si="10"/>
        <v>0</v>
      </c>
      <c r="B59" s="5">
        <f t="shared" si="10"/>
        <v>1</v>
      </c>
      <c r="C59" s="5">
        <f t="shared" si="10"/>
        <v>0</v>
      </c>
      <c r="D59" s="5">
        <f t="shared" si="10"/>
        <v>0</v>
      </c>
      <c r="E59" s="37" t="str">
        <f t="shared" si="10"/>
        <v>(l)Se[a]</v>
      </c>
      <c r="F59" s="40">
        <f t="shared" si="11"/>
        <v>-22.14</v>
      </c>
      <c r="G59" s="40">
        <f t="shared" si="11"/>
        <v>-21.3</v>
      </c>
      <c r="H59" s="40">
        <f t="shared" si="11"/>
        <v>-21.39</v>
      </c>
      <c r="I59" s="40">
        <f t="shared" si="11"/>
        <v>-21.8</v>
      </c>
      <c r="J59" s="40">
        <f t="shared" si="11"/>
        <v>-22.19</v>
      </c>
      <c r="K59" s="40">
        <f t="shared" si="11"/>
        <v>-22.48</v>
      </c>
      <c r="L59" s="40">
        <f t="shared" si="11"/>
        <v>-22.79</v>
      </c>
      <c r="M59" s="40">
        <f t="shared" si="11"/>
        <v>-23.04</v>
      </c>
      <c r="N59" s="40">
        <f t="shared" si="11"/>
        <v>-23.53</v>
      </c>
      <c r="O59" s="40">
        <f t="shared" si="11"/>
        <v>-24.03</v>
      </c>
      <c r="P59" s="40">
        <f t="shared" si="12"/>
        <v>-24.51</v>
      </c>
      <c r="Q59" s="40">
        <f t="shared" si="12"/>
        <v>-24.99</v>
      </c>
      <c r="R59" s="40">
        <f t="shared" si="12"/>
        <v>-25.47</v>
      </c>
      <c r="S59" s="40">
        <f t="shared" si="12"/>
        <v>-27.28</v>
      </c>
      <c r="T59" s="40">
        <f t="shared" si="12"/>
        <v>-29</v>
      </c>
      <c r="U59" s="40">
        <f t="shared" si="12"/>
        <v>-30.63</v>
      </c>
      <c r="V59" s="40">
        <f t="shared" si="12"/>
        <v>-31.03</v>
      </c>
      <c r="W59" s="40">
        <f t="shared" si="12"/>
        <v>-31.42</v>
      </c>
      <c r="X59" s="40">
        <f t="shared" si="12"/>
        <v>-31.81</v>
      </c>
      <c r="Y59" s="40">
        <f t="shared" si="12"/>
        <v>-32.200000000000003</v>
      </c>
      <c r="Z59" s="40">
        <f t="shared" si="12"/>
        <v>-33.729999999999997</v>
      </c>
      <c r="AA59" s="40">
        <f t="shared" si="12"/>
        <v>-35.22</v>
      </c>
    </row>
    <row r="60" spans="1:27" ht="21" hidden="1" customHeight="1" outlineLevel="1" thickBot="1" x14ac:dyDescent="0.4">
      <c r="A60" s="5">
        <f t="shared" si="10"/>
        <v>0</v>
      </c>
      <c r="B60" s="5">
        <f t="shared" si="10"/>
        <v>1</v>
      </c>
      <c r="C60" s="5">
        <f t="shared" si="10"/>
        <v>0</v>
      </c>
      <c r="D60" s="5">
        <f t="shared" si="10"/>
        <v>0</v>
      </c>
      <c r="E60" s="37" t="str">
        <f t="shared" si="10"/>
        <v>(l)Se[m]</v>
      </c>
      <c r="F60" s="40">
        <f t="shared" si="11"/>
        <v>-22.14</v>
      </c>
      <c r="G60" s="40">
        <f t="shared" si="11"/>
        <v>-21.3</v>
      </c>
      <c r="H60" s="40">
        <f t="shared" si="11"/>
        <v>-21.39</v>
      </c>
      <c r="I60" s="40">
        <f t="shared" si="11"/>
        <v>-21.8</v>
      </c>
      <c r="J60" s="40">
        <f t="shared" si="11"/>
        <v>-22.19</v>
      </c>
      <c r="K60" s="40">
        <f t="shared" si="11"/>
        <v>-22.48</v>
      </c>
      <c r="L60" s="40">
        <f t="shared" si="11"/>
        <v>-22.79</v>
      </c>
      <c r="M60" s="40">
        <f t="shared" si="11"/>
        <v>-23.04</v>
      </c>
      <c r="N60" s="40">
        <f t="shared" si="11"/>
        <v>-23.53</v>
      </c>
      <c r="O60" s="40">
        <f t="shared" si="11"/>
        <v>-24.03</v>
      </c>
      <c r="P60" s="40">
        <f t="shared" si="12"/>
        <v>-24.51</v>
      </c>
      <c r="Q60" s="40">
        <f t="shared" si="12"/>
        <v>-24.99</v>
      </c>
      <c r="R60" s="40">
        <f t="shared" si="12"/>
        <v>-25.47</v>
      </c>
      <c r="S60" s="40">
        <f t="shared" si="12"/>
        <v>-27.28</v>
      </c>
      <c r="T60" s="40">
        <f t="shared" si="12"/>
        <v>-29</v>
      </c>
      <c r="U60" s="40">
        <f t="shared" si="12"/>
        <v>-30.63</v>
      </c>
      <c r="V60" s="40">
        <f t="shared" si="12"/>
        <v>-31.03</v>
      </c>
      <c r="W60" s="40">
        <f t="shared" si="12"/>
        <v>-31.42</v>
      </c>
      <c r="X60" s="40">
        <f t="shared" si="12"/>
        <v>-31.81</v>
      </c>
      <c r="Y60" s="40">
        <f t="shared" si="12"/>
        <v>-32.200000000000003</v>
      </c>
      <c r="Z60" s="40">
        <f t="shared" si="12"/>
        <v>-33.729999999999997</v>
      </c>
      <c r="AA60" s="40">
        <f t="shared" si="12"/>
        <v>-35.22</v>
      </c>
    </row>
    <row r="61" spans="1:27" ht="21" hidden="1" customHeight="1" outlineLevel="1" thickBot="1" x14ac:dyDescent="0.4">
      <c r="A61" s="5">
        <f t="shared" si="10"/>
        <v>0</v>
      </c>
      <c r="B61" s="5">
        <f t="shared" si="10"/>
        <v>1</v>
      </c>
      <c r="C61" s="5">
        <f t="shared" si="10"/>
        <v>0</v>
      </c>
      <c r="D61" s="5">
        <f t="shared" si="10"/>
        <v>0</v>
      </c>
      <c r="E61" s="37" t="str">
        <f t="shared" si="10"/>
        <v>(l)Se[r]</v>
      </c>
      <c r="F61" s="40">
        <f t="shared" si="11"/>
        <v>-22.14</v>
      </c>
      <c r="G61" s="40">
        <f t="shared" si="11"/>
        <v>-21.3</v>
      </c>
      <c r="H61" s="40">
        <f t="shared" si="11"/>
        <v>-21.39</v>
      </c>
      <c r="I61" s="40">
        <f t="shared" si="11"/>
        <v>-21.8</v>
      </c>
      <c r="J61" s="40">
        <f t="shared" si="11"/>
        <v>-22.19</v>
      </c>
      <c r="K61" s="40">
        <f t="shared" si="11"/>
        <v>-22.48</v>
      </c>
      <c r="L61" s="40">
        <f t="shared" si="11"/>
        <v>-22.79</v>
      </c>
      <c r="M61" s="40">
        <f t="shared" si="11"/>
        <v>-23.04</v>
      </c>
      <c r="N61" s="40">
        <f t="shared" si="11"/>
        <v>-23.53</v>
      </c>
      <c r="O61" s="40">
        <f t="shared" si="11"/>
        <v>-24.03</v>
      </c>
      <c r="P61" s="40">
        <f t="shared" si="12"/>
        <v>-24.51</v>
      </c>
      <c r="Q61" s="40">
        <f t="shared" si="12"/>
        <v>-24.99</v>
      </c>
      <c r="R61" s="40">
        <f t="shared" si="12"/>
        <v>-25.47</v>
      </c>
      <c r="S61" s="40">
        <f t="shared" si="12"/>
        <v>-27.28</v>
      </c>
      <c r="T61" s="40">
        <f t="shared" si="12"/>
        <v>-29</v>
      </c>
      <c r="U61" s="40">
        <f t="shared" si="12"/>
        <v>-30.63</v>
      </c>
      <c r="V61" s="40">
        <f t="shared" si="12"/>
        <v>-31.03</v>
      </c>
      <c r="W61" s="40">
        <f t="shared" si="12"/>
        <v>-31.42</v>
      </c>
      <c r="X61" s="40">
        <f t="shared" si="12"/>
        <v>-31.81</v>
      </c>
      <c r="Y61" s="40">
        <f t="shared" si="12"/>
        <v>-32.200000000000003</v>
      </c>
      <c r="Z61" s="40">
        <f t="shared" si="12"/>
        <v>-33.729999999999997</v>
      </c>
      <c r="AA61" s="40">
        <f t="shared" si="12"/>
        <v>-35.22</v>
      </c>
    </row>
    <row r="62" spans="1:27" ht="21" hidden="1" customHeight="1" outlineLevel="1" thickBot="1" x14ac:dyDescent="0.4">
      <c r="A62" s="5">
        <f t="shared" si="10"/>
        <v>0</v>
      </c>
      <c r="B62" s="5">
        <f t="shared" si="10"/>
        <v>0</v>
      </c>
      <c r="C62" s="5">
        <f t="shared" si="10"/>
        <v>1</v>
      </c>
      <c r="D62" s="5">
        <f t="shared" si="10"/>
        <v>0</v>
      </c>
      <c r="E62" s="37" t="str">
        <f t="shared" si="10"/>
        <v>(l)Ge[c]</v>
      </c>
      <c r="F62" s="40">
        <f t="shared" si="11"/>
        <v>-16</v>
      </c>
      <c r="G62" s="40">
        <f t="shared" si="11"/>
        <v>-13.92</v>
      </c>
      <c r="H62" s="40">
        <f t="shared" si="11"/>
        <v>-11.54</v>
      </c>
      <c r="I62" s="40">
        <f t="shared" si="11"/>
        <v>-9.3460000000000001</v>
      </c>
      <c r="J62" s="40">
        <f t="shared" si="11"/>
        <v>-7.6120000000000001</v>
      </c>
      <c r="K62" s="40">
        <f t="shared" si="11"/>
        <v>-6.5529999999999999</v>
      </c>
      <c r="L62" s="40">
        <f t="shared" si="11"/>
        <v>-6.1760000000000002</v>
      </c>
      <c r="M62" s="40">
        <f t="shared" si="11"/>
        <v>-6.8330000000000002</v>
      </c>
      <c r="N62" s="40">
        <f t="shared" si="11"/>
        <v>-6.843</v>
      </c>
      <c r="O62" s="40">
        <f t="shared" si="11"/>
        <v>-6.9039999999999999</v>
      </c>
      <c r="P62" s="40">
        <f t="shared" si="12"/>
        <v>-6.9809999999999999</v>
      </c>
      <c r="Q62" s="40">
        <f t="shared" si="12"/>
        <v>-7.0620000000000003</v>
      </c>
      <c r="R62" s="40">
        <f t="shared" si="12"/>
        <v>-7.1429999999999998</v>
      </c>
      <c r="S62" s="40">
        <f t="shared" si="12"/>
        <v>-7.4630000000000001</v>
      </c>
      <c r="T62" s="40">
        <f t="shared" si="12"/>
        <v>-7.7649999999999997</v>
      </c>
      <c r="U62" s="40">
        <f t="shared" si="12"/>
        <v>-8.048</v>
      </c>
      <c r="V62" s="40">
        <f t="shared" si="12"/>
        <v>-8.1159999999999997</v>
      </c>
      <c r="W62" s="40">
        <f t="shared" si="12"/>
        <v>-8.1820000000000004</v>
      </c>
      <c r="X62" s="40">
        <f t="shared" si="12"/>
        <v>-8.2479999999999993</v>
      </c>
      <c r="Y62" s="40">
        <f t="shared" si="12"/>
        <v>-8.3130000000000006</v>
      </c>
      <c r="Z62" s="40">
        <f t="shared" si="12"/>
        <v>-8.5609999999999999</v>
      </c>
      <c r="AA62" s="40">
        <f t="shared" si="12"/>
        <v>-8.7949999999999999</v>
      </c>
    </row>
    <row r="63" spans="1:27" ht="21" hidden="1" customHeight="1" outlineLevel="1" thickBot="1" x14ac:dyDescent="0.4">
      <c r="A63" s="5">
        <f t="shared" si="10"/>
        <v>1</v>
      </c>
      <c r="B63" s="5">
        <f t="shared" si="10"/>
        <v>0</v>
      </c>
      <c r="C63" s="5">
        <f t="shared" si="10"/>
        <v>0</v>
      </c>
      <c r="D63" s="5">
        <f t="shared" si="10"/>
        <v>0</v>
      </c>
      <c r="E63" s="37" t="str">
        <f t="shared" si="10"/>
        <v>H (Ar)</v>
      </c>
      <c r="F63" s="40">
        <f t="shared" si="11"/>
        <v>-18.88</v>
      </c>
      <c r="G63" s="40">
        <f t="shared" si="11"/>
        <v>-18.87</v>
      </c>
      <c r="H63" s="40">
        <f t="shared" si="11"/>
        <v>-18.899999999999999</v>
      </c>
      <c r="I63" s="40">
        <f t="shared" si="11"/>
        <v>-18.940000000000001</v>
      </c>
      <c r="J63" s="40">
        <f t="shared" si="11"/>
        <v>-18.989999999999998</v>
      </c>
      <c r="K63" s="40">
        <f t="shared" si="11"/>
        <v>-19.04</v>
      </c>
      <c r="L63" s="40">
        <f t="shared" si="11"/>
        <v>-19.07</v>
      </c>
      <c r="M63" s="40">
        <f t="shared" si="11"/>
        <v>-18.96</v>
      </c>
      <c r="N63" s="40">
        <f t="shared" si="11"/>
        <v>-19.03</v>
      </c>
      <c r="O63" s="40">
        <f t="shared" si="11"/>
        <v>-19.100000000000001</v>
      </c>
      <c r="P63" s="40">
        <f t="shared" si="12"/>
        <v>-19.170000000000002</v>
      </c>
      <c r="Q63" s="40">
        <f t="shared" si="12"/>
        <v>-19.239999999999998</v>
      </c>
      <c r="R63" s="40">
        <f t="shared" si="12"/>
        <v>-19.309999999999999</v>
      </c>
      <c r="S63" s="40">
        <f t="shared" si="12"/>
        <v>-19.57</v>
      </c>
      <c r="T63" s="40">
        <f t="shared" si="12"/>
        <v>-19.82</v>
      </c>
      <c r="U63" s="40">
        <f t="shared" si="12"/>
        <v>-20.05</v>
      </c>
      <c r="V63" s="40">
        <f t="shared" si="12"/>
        <v>-20.11</v>
      </c>
      <c r="W63" s="40">
        <f t="shared" si="12"/>
        <v>-20.16</v>
      </c>
      <c r="X63" s="40">
        <f t="shared" si="12"/>
        <v>-20.21</v>
      </c>
      <c r="Y63" s="40">
        <f t="shared" si="12"/>
        <v>-20.260000000000002</v>
      </c>
      <c r="Z63" s="40">
        <f t="shared" si="12"/>
        <v>-20.46</v>
      </c>
      <c r="AA63" s="40">
        <f t="shared" si="12"/>
        <v>-20.65</v>
      </c>
    </row>
    <row r="64" spans="1:27" ht="21" hidden="1" customHeight="1" outlineLevel="1" thickBot="1" x14ac:dyDescent="0.4">
      <c r="A64" s="5">
        <f t="shared" si="10"/>
        <v>0</v>
      </c>
      <c r="B64" s="5">
        <f t="shared" si="10"/>
        <v>0</v>
      </c>
      <c r="C64" s="5">
        <f t="shared" si="10"/>
        <v>0</v>
      </c>
      <c r="D64" s="5">
        <f t="shared" si="10"/>
        <v>1</v>
      </c>
      <c r="E64" s="37" t="str">
        <f t="shared" si="10"/>
        <v>H (Ga)</v>
      </c>
      <c r="F64" s="40">
        <f t="shared" si="11"/>
        <v>-60.79</v>
      </c>
      <c r="G64" s="40">
        <f t="shared" si="11"/>
        <v>-53.82</v>
      </c>
      <c r="H64" s="40">
        <f t="shared" si="11"/>
        <v>-47.01</v>
      </c>
      <c r="I64" s="40">
        <f t="shared" si="11"/>
        <v>-40.9</v>
      </c>
      <c r="J64" s="40">
        <f t="shared" si="11"/>
        <v>-35.71</v>
      </c>
      <c r="K64" s="40">
        <f t="shared" si="11"/>
        <v>-31.39</v>
      </c>
      <c r="L64" s="40">
        <f t="shared" si="11"/>
        <v>-27.66</v>
      </c>
      <c r="M64" s="40">
        <f t="shared" si="11"/>
        <v>-26.79</v>
      </c>
      <c r="N64" s="40">
        <f t="shared" si="11"/>
        <v>-28.11</v>
      </c>
      <c r="O64" s="40">
        <f t="shared" si="11"/>
        <v>-29.41</v>
      </c>
      <c r="P64" s="40">
        <f t="shared" si="12"/>
        <v>-30.69</v>
      </c>
      <c r="Q64" s="40">
        <f t="shared" si="12"/>
        <v>-31.94</v>
      </c>
      <c r="R64" s="40">
        <f t="shared" si="12"/>
        <v>-33.159999999999997</v>
      </c>
      <c r="S64" s="40">
        <f t="shared" si="12"/>
        <v>-37.67</v>
      </c>
      <c r="T64" s="40">
        <f t="shared" si="12"/>
        <v>-41.43</v>
      </c>
      <c r="U64" s="40">
        <f t="shared" si="12"/>
        <v>-44.33</v>
      </c>
      <c r="V64" s="40">
        <f t="shared" si="12"/>
        <v>-44.9</v>
      </c>
      <c r="W64" s="40">
        <f t="shared" si="12"/>
        <v>-45.42</v>
      </c>
      <c r="X64" s="40">
        <f t="shared" si="12"/>
        <v>-45.86</v>
      </c>
      <c r="Y64" s="40">
        <f t="shared" si="12"/>
        <v>-46.25</v>
      </c>
      <c r="Z64" s="40">
        <f t="shared" si="12"/>
        <v>-47.11</v>
      </c>
      <c r="AA64" s="40">
        <f t="shared" si="12"/>
        <v>-46.85</v>
      </c>
    </row>
    <row r="65" spans="1:27" ht="21" hidden="1" customHeight="1" outlineLevel="1" thickBot="1" x14ac:dyDescent="0.4">
      <c r="A65" s="5">
        <f t="shared" si="10"/>
        <v>0</v>
      </c>
      <c r="B65" s="5">
        <f t="shared" si="10"/>
        <v>0</v>
      </c>
      <c r="C65" s="5">
        <f t="shared" si="10"/>
        <v>1</v>
      </c>
      <c r="D65" s="5">
        <f t="shared" si="10"/>
        <v>0</v>
      </c>
      <c r="E65" s="37" t="str">
        <f t="shared" si="10"/>
        <v>H (Ge)</v>
      </c>
      <c r="F65" s="40">
        <f t="shared" si="11"/>
        <v>-16</v>
      </c>
      <c r="G65" s="40">
        <f t="shared" si="11"/>
        <v>-13.92</v>
      </c>
      <c r="H65" s="40">
        <f t="shared" si="11"/>
        <v>-11.54</v>
      </c>
      <c r="I65" s="40">
        <f t="shared" si="11"/>
        <v>-9.3460000000000001</v>
      </c>
      <c r="J65" s="40">
        <f t="shared" si="11"/>
        <v>-7.6120000000000001</v>
      </c>
      <c r="K65" s="40">
        <f t="shared" si="11"/>
        <v>-6.5529999999999999</v>
      </c>
      <c r="L65" s="40">
        <f t="shared" si="11"/>
        <v>-6.1760000000000002</v>
      </c>
      <c r="M65" s="40">
        <f t="shared" si="11"/>
        <v>-6.8330000000000002</v>
      </c>
      <c r="N65" s="40">
        <f t="shared" si="11"/>
        <v>-6.843</v>
      </c>
      <c r="O65" s="40">
        <f t="shared" si="11"/>
        <v>-6.9039999999999999</v>
      </c>
      <c r="P65" s="40">
        <f t="shared" si="12"/>
        <v>-6.9809999999999999</v>
      </c>
      <c r="Q65" s="40">
        <f t="shared" si="12"/>
        <v>-7.0620000000000003</v>
      </c>
      <c r="R65" s="40">
        <f t="shared" si="12"/>
        <v>-7.1429999999999998</v>
      </c>
      <c r="S65" s="40">
        <f t="shared" si="12"/>
        <v>-7.4630000000000001</v>
      </c>
      <c r="T65" s="40">
        <f t="shared" si="12"/>
        <v>-7.7649999999999997</v>
      </c>
      <c r="U65" s="40">
        <f t="shared" si="12"/>
        <v>-8.048</v>
      </c>
      <c r="V65" s="40">
        <f t="shared" si="12"/>
        <v>-8.1159999999999997</v>
      </c>
      <c r="W65" s="40">
        <f t="shared" si="12"/>
        <v>-8.1820000000000004</v>
      </c>
      <c r="X65" s="40">
        <f t="shared" si="12"/>
        <v>-8.2479999999999993</v>
      </c>
      <c r="Y65" s="40">
        <f t="shared" si="12"/>
        <v>-8.3130000000000006</v>
      </c>
      <c r="Z65" s="40">
        <f t="shared" si="12"/>
        <v>-8.5609999999999999</v>
      </c>
      <c r="AA65" s="40">
        <f t="shared" si="12"/>
        <v>-8.7949999999999999</v>
      </c>
    </row>
    <row r="66" spans="1:27" ht="21" hidden="1" customHeight="1" outlineLevel="1" thickBot="1" x14ac:dyDescent="0.4">
      <c r="A66" s="5">
        <f t="shared" si="10"/>
        <v>0</v>
      </c>
      <c r="B66" s="5">
        <f t="shared" si="10"/>
        <v>1</v>
      </c>
      <c r="C66" s="5">
        <f t="shared" si="10"/>
        <v>0</v>
      </c>
      <c r="D66" s="5">
        <f t="shared" si="10"/>
        <v>0</v>
      </c>
      <c r="E66" s="37" t="str">
        <f t="shared" si="10"/>
        <v>H (Se)</v>
      </c>
      <c r="F66" s="40">
        <f t="shared" si="11"/>
        <v>-22.14</v>
      </c>
      <c r="G66" s="40">
        <f t="shared" si="11"/>
        <v>-21.3</v>
      </c>
      <c r="H66" s="40">
        <f t="shared" si="11"/>
        <v>-21.39</v>
      </c>
      <c r="I66" s="40">
        <f t="shared" si="11"/>
        <v>-21.8</v>
      </c>
      <c r="J66" s="40">
        <f t="shared" si="11"/>
        <v>-22.19</v>
      </c>
      <c r="K66" s="40">
        <f t="shared" si="11"/>
        <v>-22.48</v>
      </c>
      <c r="L66" s="40">
        <f t="shared" si="11"/>
        <v>-22.79</v>
      </c>
      <c r="M66" s="40">
        <f t="shared" si="11"/>
        <v>-23.04</v>
      </c>
      <c r="N66" s="40">
        <f t="shared" si="11"/>
        <v>-23.53</v>
      </c>
      <c r="O66" s="40">
        <f t="shared" si="11"/>
        <v>-24.03</v>
      </c>
      <c r="P66" s="40">
        <f t="shared" si="12"/>
        <v>-24.51</v>
      </c>
      <c r="Q66" s="40">
        <f t="shared" si="12"/>
        <v>-24.99</v>
      </c>
      <c r="R66" s="40">
        <f t="shared" si="12"/>
        <v>-25.47</v>
      </c>
      <c r="S66" s="40">
        <f t="shared" si="12"/>
        <v>-27.28</v>
      </c>
      <c r="T66" s="40">
        <f t="shared" si="12"/>
        <v>-29</v>
      </c>
      <c r="U66" s="40">
        <f t="shared" si="12"/>
        <v>-30.63</v>
      </c>
      <c r="V66" s="40">
        <f t="shared" si="12"/>
        <v>-31.03</v>
      </c>
      <c r="W66" s="40">
        <f t="shared" si="12"/>
        <v>-31.42</v>
      </c>
      <c r="X66" s="40">
        <f t="shared" si="12"/>
        <v>-31.81</v>
      </c>
      <c r="Y66" s="40">
        <f t="shared" si="12"/>
        <v>-32.200000000000003</v>
      </c>
      <c r="Z66" s="40">
        <f t="shared" si="12"/>
        <v>-33.729999999999997</v>
      </c>
      <c r="AA66" s="40">
        <f t="shared" si="12"/>
        <v>-35.22</v>
      </c>
    </row>
    <row r="67" spans="1:27" ht="21" hidden="1" customHeight="1" outlineLevel="1" thickBot="1" x14ac:dyDescent="0.4">
      <c r="A67" s="5">
        <f t="shared" si="10"/>
        <v>0</v>
      </c>
      <c r="B67" s="5">
        <f t="shared" si="10"/>
        <v>0</v>
      </c>
      <c r="C67" s="5">
        <f t="shared" si="10"/>
        <v>0</v>
      </c>
      <c r="D67" s="5">
        <f t="shared" si="10"/>
        <v>0</v>
      </c>
      <c r="E67" s="37">
        <f t="shared" si="10"/>
        <v>0</v>
      </c>
      <c r="F67" s="40">
        <f t="shared" si="11"/>
        <v>0</v>
      </c>
      <c r="G67" s="40">
        <f t="shared" si="11"/>
        <v>0</v>
      </c>
      <c r="H67" s="40">
        <f t="shared" si="11"/>
        <v>0</v>
      </c>
      <c r="I67" s="40">
        <f t="shared" si="11"/>
        <v>0</v>
      </c>
      <c r="J67" s="40">
        <f t="shared" si="11"/>
        <v>0</v>
      </c>
      <c r="K67" s="40">
        <f t="shared" si="11"/>
        <v>0</v>
      </c>
      <c r="L67" s="40">
        <f t="shared" si="11"/>
        <v>0</v>
      </c>
      <c r="M67" s="40">
        <f t="shared" si="11"/>
        <v>0</v>
      </c>
      <c r="N67" s="40">
        <f t="shared" si="11"/>
        <v>0</v>
      </c>
      <c r="O67" s="40">
        <f t="shared" si="11"/>
        <v>0</v>
      </c>
      <c r="P67" s="40">
        <f t="shared" si="12"/>
        <v>0</v>
      </c>
      <c r="Q67" s="40">
        <f t="shared" si="12"/>
        <v>0</v>
      </c>
      <c r="R67" s="40">
        <f t="shared" si="12"/>
        <v>0</v>
      </c>
      <c r="S67" s="40">
        <f t="shared" si="12"/>
        <v>0</v>
      </c>
      <c r="T67" s="40">
        <f t="shared" si="12"/>
        <v>0</v>
      </c>
      <c r="U67" s="40">
        <f t="shared" si="12"/>
        <v>0</v>
      </c>
      <c r="V67" s="40">
        <f t="shared" si="12"/>
        <v>0</v>
      </c>
      <c r="W67" s="40">
        <f t="shared" si="12"/>
        <v>0</v>
      </c>
      <c r="X67" s="40">
        <f t="shared" si="12"/>
        <v>0</v>
      </c>
      <c r="Y67" s="40">
        <f t="shared" si="12"/>
        <v>0</v>
      </c>
      <c r="Z67" s="40">
        <f t="shared" si="12"/>
        <v>0</v>
      </c>
      <c r="AA67" s="40">
        <f t="shared" si="12"/>
        <v>0</v>
      </c>
    </row>
    <row r="68" spans="1:27" ht="21" hidden="1" customHeight="1" outlineLevel="1" thickBot="1" x14ac:dyDescent="0.4">
      <c r="A68" s="5">
        <f t="shared" ref="A68:E77" si="13">A24</f>
        <v>0</v>
      </c>
      <c r="B68" s="5">
        <f t="shared" si="13"/>
        <v>0</v>
      </c>
      <c r="C68" s="5">
        <f t="shared" si="13"/>
        <v>0</v>
      </c>
      <c r="D68" s="5">
        <f t="shared" si="13"/>
        <v>0</v>
      </c>
      <c r="E68" s="37">
        <f t="shared" si="13"/>
        <v>0</v>
      </c>
      <c r="F68" s="40">
        <f t="shared" ref="F68:O76" si="14">$A68*H.Ar + $B68*H.Se + $C68*H.Ge + $D68*H.Ga</f>
        <v>0</v>
      </c>
      <c r="G68" s="40">
        <f t="shared" si="14"/>
        <v>0</v>
      </c>
      <c r="H68" s="40">
        <f t="shared" si="14"/>
        <v>0</v>
      </c>
      <c r="I68" s="40">
        <f t="shared" si="14"/>
        <v>0</v>
      </c>
      <c r="J68" s="40">
        <f t="shared" si="14"/>
        <v>0</v>
      </c>
      <c r="K68" s="40">
        <f t="shared" si="14"/>
        <v>0</v>
      </c>
      <c r="L68" s="40">
        <f t="shared" si="14"/>
        <v>0</v>
      </c>
      <c r="M68" s="40">
        <f t="shared" si="14"/>
        <v>0</v>
      </c>
      <c r="N68" s="40">
        <f t="shared" si="14"/>
        <v>0</v>
      </c>
      <c r="O68" s="40">
        <f t="shared" si="14"/>
        <v>0</v>
      </c>
      <c r="P68" s="40">
        <f t="shared" ref="P68:AA76" si="15">$A68*H.Ar + $B68*H.Se + $C68*H.Ge + $D68*H.Ga</f>
        <v>0</v>
      </c>
      <c r="Q68" s="40">
        <f t="shared" si="15"/>
        <v>0</v>
      </c>
      <c r="R68" s="40">
        <f t="shared" si="15"/>
        <v>0</v>
      </c>
      <c r="S68" s="40">
        <f t="shared" si="15"/>
        <v>0</v>
      </c>
      <c r="T68" s="40">
        <f t="shared" si="15"/>
        <v>0</v>
      </c>
      <c r="U68" s="40">
        <f t="shared" si="15"/>
        <v>0</v>
      </c>
      <c r="V68" s="40">
        <f t="shared" si="15"/>
        <v>0</v>
      </c>
      <c r="W68" s="40">
        <f t="shared" si="15"/>
        <v>0</v>
      </c>
      <c r="X68" s="40">
        <f t="shared" si="15"/>
        <v>0</v>
      </c>
      <c r="Y68" s="40">
        <f t="shared" si="15"/>
        <v>0</v>
      </c>
      <c r="Z68" s="40">
        <f t="shared" si="15"/>
        <v>0</v>
      </c>
      <c r="AA68" s="40">
        <f t="shared" si="15"/>
        <v>0</v>
      </c>
    </row>
    <row r="69" spans="1:27" ht="21" hidden="1" customHeight="1" outlineLevel="1" thickBot="1" x14ac:dyDescent="0.4">
      <c r="A69" s="5">
        <f t="shared" si="13"/>
        <v>0</v>
      </c>
      <c r="B69" s="5">
        <f t="shared" si="13"/>
        <v>0</v>
      </c>
      <c r="C69" s="5">
        <f t="shared" si="13"/>
        <v>0</v>
      </c>
      <c r="D69" s="5">
        <f t="shared" si="13"/>
        <v>0</v>
      </c>
      <c r="E69" s="37">
        <f t="shared" si="13"/>
        <v>0</v>
      </c>
      <c r="F69" s="40">
        <f t="shared" si="14"/>
        <v>0</v>
      </c>
      <c r="G69" s="40">
        <f t="shared" si="14"/>
        <v>0</v>
      </c>
      <c r="H69" s="40">
        <f t="shared" si="14"/>
        <v>0</v>
      </c>
      <c r="I69" s="40">
        <f t="shared" si="14"/>
        <v>0</v>
      </c>
      <c r="J69" s="40">
        <f t="shared" si="14"/>
        <v>0</v>
      </c>
      <c r="K69" s="40">
        <f t="shared" si="14"/>
        <v>0</v>
      </c>
      <c r="L69" s="40">
        <f t="shared" si="14"/>
        <v>0</v>
      </c>
      <c r="M69" s="40">
        <f t="shared" si="14"/>
        <v>0</v>
      </c>
      <c r="N69" s="40">
        <f t="shared" si="14"/>
        <v>0</v>
      </c>
      <c r="O69" s="40">
        <f t="shared" si="14"/>
        <v>0</v>
      </c>
      <c r="P69" s="40">
        <f t="shared" si="15"/>
        <v>0</v>
      </c>
      <c r="Q69" s="40">
        <f t="shared" si="15"/>
        <v>0</v>
      </c>
      <c r="R69" s="40">
        <f t="shared" si="15"/>
        <v>0</v>
      </c>
      <c r="S69" s="40">
        <f t="shared" si="15"/>
        <v>0</v>
      </c>
      <c r="T69" s="40">
        <f t="shared" si="15"/>
        <v>0</v>
      </c>
      <c r="U69" s="40">
        <f t="shared" si="15"/>
        <v>0</v>
      </c>
      <c r="V69" s="40">
        <f t="shared" si="15"/>
        <v>0</v>
      </c>
      <c r="W69" s="40">
        <f t="shared" si="15"/>
        <v>0</v>
      </c>
      <c r="X69" s="40">
        <f t="shared" si="15"/>
        <v>0</v>
      </c>
      <c r="Y69" s="40">
        <f t="shared" si="15"/>
        <v>0</v>
      </c>
      <c r="Z69" s="40">
        <f t="shared" si="15"/>
        <v>0</v>
      </c>
      <c r="AA69" s="40">
        <f t="shared" si="15"/>
        <v>0</v>
      </c>
    </row>
    <row r="70" spans="1:27" ht="21" hidden="1" customHeight="1" outlineLevel="1" thickBot="1" x14ac:dyDescent="0.4">
      <c r="A70" s="5">
        <f t="shared" si="13"/>
        <v>0</v>
      </c>
      <c r="B70" s="5">
        <f t="shared" si="13"/>
        <v>0</v>
      </c>
      <c r="C70" s="5">
        <f t="shared" si="13"/>
        <v>0</v>
      </c>
      <c r="D70" s="5">
        <f t="shared" si="13"/>
        <v>0</v>
      </c>
      <c r="E70" s="37">
        <f t="shared" si="13"/>
        <v>0</v>
      </c>
      <c r="F70" s="40">
        <f t="shared" si="14"/>
        <v>0</v>
      </c>
      <c r="G70" s="40">
        <f t="shared" si="14"/>
        <v>0</v>
      </c>
      <c r="H70" s="40">
        <f t="shared" si="14"/>
        <v>0</v>
      </c>
      <c r="I70" s="40">
        <f t="shared" si="14"/>
        <v>0</v>
      </c>
      <c r="J70" s="40">
        <f t="shared" si="14"/>
        <v>0</v>
      </c>
      <c r="K70" s="40">
        <f t="shared" si="14"/>
        <v>0</v>
      </c>
      <c r="L70" s="40">
        <f t="shared" si="14"/>
        <v>0</v>
      </c>
      <c r="M70" s="40">
        <f t="shared" si="14"/>
        <v>0</v>
      </c>
      <c r="N70" s="40">
        <f t="shared" si="14"/>
        <v>0</v>
      </c>
      <c r="O70" s="40">
        <f t="shared" si="14"/>
        <v>0</v>
      </c>
      <c r="P70" s="40">
        <f t="shared" si="15"/>
        <v>0</v>
      </c>
      <c r="Q70" s="40">
        <f t="shared" si="15"/>
        <v>0</v>
      </c>
      <c r="R70" s="40">
        <f t="shared" si="15"/>
        <v>0</v>
      </c>
      <c r="S70" s="40">
        <f t="shared" si="15"/>
        <v>0</v>
      </c>
      <c r="T70" s="40">
        <f t="shared" si="15"/>
        <v>0</v>
      </c>
      <c r="U70" s="40">
        <f t="shared" si="15"/>
        <v>0</v>
      </c>
      <c r="V70" s="40">
        <f t="shared" si="15"/>
        <v>0</v>
      </c>
      <c r="W70" s="40">
        <f t="shared" si="15"/>
        <v>0</v>
      </c>
      <c r="X70" s="40">
        <f t="shared" si="15"/>
        <v>0</v>
      </c>
      <c r="Y70" s="40">
        <f t="shared" si="15"/>
        <v>0</v>
      </c>
      <c r="Z70" s="40">
        <f t="shared" si="15"/>
        <v>0</v>
      </c>
      <c r="AA70" s="40">
        <f t="shared" si="15"/>
        <v>0</v>
      </c>
    </row>
    <row r="71" spans="1:27" ht="21" hidden="1" customHeight="1" outlineLevel="1" thickBot="1" x14ac:dyDescent="0.4">
      <c r="A71" s="5">
        <f t="shared" si="13"/>
        <v>0</v>
      </c>
      <c r="B71" s="5">
        <f t="shared" si="13"/>
        <v>0</v>
      </c>
      <c r="C71" s="5">
        <f t="shared" si="13"/>
        <v>0</v>
      </c>
      <c r="D71" s="5">
        <f t="shared" si="13"/>
        <v>0</v>
      </c>
      <c r="E71" s="37">
        <f t="shared" si="13"/>
        <v>0</v>
      </c>
      <c r="F71" s="40">
        <f t="shared" si="14"/>
        <v>0</v>
      </c>
      <c r="G71" s="40">
        <f t="shared" si="14"/>
        <v>0</v>
      </c>
      <c r="H71" s="40">
        <f t="shared" si="14"/>
        <v>0</v>
      </c>
      <c r="I71" s="40">
        <f t="shared" si="14"/>
        <v>0</v>
      </c>
      <c r="J71" s="40">
        <f t="shared" si="14"/>
        <v>0</v>
      </c>
      <c r="K71" s="40">
        <f t="shared" si="14"/>
        <v>0</v>
      </c>
      <c r="L71" s="40">
        <f t="shared" si="14"/>
        <v>0</v>
      </c>
      <c r="M71" s="40">
        <f t="shared" si="14"/>
        <v>0</v>
      </c>
      <c r="N71" s="40">
        <f t="shared" si="14"/>
        <v>0</v>
      </c>
      <c r="O71" s="40">
        <f t="shared" si="14"/>
        <v>0</v>
      </c>
      <c r="P71" s="40">
        <f t="shared" si="15"/>
        <v>0</v>
      </c>
      <c r="Q71" s="40">
        <f t="shared" si="15"/>
        <v>0</v>
      </c>
      <c r="R71" s="40">
        <f t="shared" si="15"/>
        <v>0</v>
      </c>
      <c r="S71" s="40">
        <f t="shared" si="15"/>
        <v>0</v>
      </c>
      <c r="T71" s="40">
        <f t="shared" si="15"/>
        <v>0</v>
      </c>
      <c r="U71" s="40">
        <f t="shared" si="15"/>
        <v>0</v>
      </c>
      <c r="V71" s="40">
        <f t="shared" si="15"/>
        <v>0</v>
      </c>
      <c r="W71" s="40">
        <f t="shared" si="15"/>
        <v>0</v>
      </c>
      <c r="X71" s="40">
        <f t="shared" si="15"/>
        <v>0</v>
      </c>
      <c r="Y71" s="40">
        <f t="shared" si="15"/>
        <v>0</v>
      </c>
      <c r="Z71" s="40">
        <f t="shared" si="15"/>
        <v>0</v>
      </c>
      <c r="AA71" s="40">
        <f t="shared" si="15"/>
        <v>0</v>
      </c>
    </row>
    <row r="72" spans="1:27" ht="21" hidden="1" customHeight="1" outlineLevel="1" thickBot="1" x14ac:dyDescent="0.4">
      <c r="A72" s="5">
        <f t="shared" si="13"/>
        <v>0</v>
      </c>
      <c r="B72" s="5">
        <f t="shared" si="13"/>
        <v>0</v>
      </c>
      <c r="C72" s="5">
        <f t="shared" si="13"/>
        <v>0</v>
      </c>
      <c r="D72" s="5">
        <f t="shared" si="13"/>
        <v>0</v>
      </c>
      <c r="E72" s="37">
        <f t="shared" si="13"/>
        <v>0</v>
      </c>
      <c r="F72" s="40">
        <f t="shared" si="14"/>
        <v>0</v>
      </c>
      <c r="G72" s="40">
        <f t="shared" si="14"/>
        <v>0</v>
      </c>
      <c r="H72" s="40">
        <f t="shared" si="14"/>
        <v>0</v>
      </c>
      <c r="I72" s="40">
        <f t="shared" si="14"/>
        <v>0</v>
      </c>
      <c r="J72" s="40">
        <f t="shared" si="14"/>
        <v>0</v>
      </c>
      <c r="K72" s="40">
        <f t="shared" si="14"/>
        <v>0</v>
      </c>
      <c r="L72" s="40">
        <f t="shared" si="14"/>
        <v>0</v>
      </c>
      <c r="M72" s="40">
        <f t="shared" si="14"/>
        <v>0</v>
      </c>
      <c r="N72" s="40">
        <f t="shared" si="14"/>
        <v>0</v>
      </c>
      <c r="O72" s="40">
        <f t="shared" si="14"/>
        <v>0</v>
      </c>
      <c r="P72" s="40">
        <f t="shared" si="15"/>
        <v>0</v>
      </c>
      <c r="Q72" s="40">
        <f t="shared" si="15"/>
        <v>0</v>
      </c>
      <c r="R72" s="40">
        <f t="shared" si="15"/>
        <v>0</v>
      </c>
      <c r="S72" s="40">
        <f t="shared" si="15"/>
        <v>0</v>
      </c>
      <c r="T72" s="40">
        <f t="shared" si="15"/>
        <v>0</v>
      </c>
      <c r="U72" s="40">
        <f t="shared" si="15"/>
        <v>0</v>
      </c>
      <c r="V72" s="40">
        <f t="shared" si="15"/>
        <v>0</v>
      </c>
      <c r="W72" s="40">
        <f t="shared" si="15"/>
        <v>0</v>
      </c>
      <c r="X72" s="40">
        <f t="shared" si="15"/>
        <v>0</v>
      </c>
      <c r="Y72" s="40">
        <f t="shared" si="15"/>
        <v>0</v>
      </c>
      <c r="Z72" s="40">
        <f t="shared" si="15"/>
        <v>0</v>
      </c>
      <c r="AA72" s="40">
        <f t="shared" si="15"/>
        <v>0</v>
      </c>
    </row>
    <row r="73" spans="1:27" ht="21" hidden="1" customHeight="1" outlineLevel="1" thickBot="1" x14ac:dyDescent="0.4">
      <c r="A73" s="5">
        <f t="shared" si="13"/>
        <v>0</v>
      </c>
      <c r="B73" s="5">
        <f t="shared" si="13"/>
        <v>0</v>
      </c>
      <c r="C73" s="5">
        <f t="shared" si="13"/>
        <v>0</v>
      </c>
      <c r="D73" s="5">
        <f t="shared" si="13"/>
        <v>0</v>
      </c>
      <c r="E73" s="37">
        <f t="shared" si="13"/>
        <v>0</v>
      </c>
      <c r="F73" s="40">
        <f t="shared" si="14"/>
        <v>0</v>
      </c>
      <c r="G73" s="40">
        <f t="shared" si="14"/>
        <v>0</v>
      </c>
      <c r="H73" s="40">
        <f t="shared" si="14"/>
        <v>0</v>
      </c>
      <c r="I73" s="40">
        <f t="shared" si="14"/>
        <v>0</v>
      </c>
      <c r="J73" s="40">
        <f t="shared" si="14"/>
        <v>0</v>
      </c>
      <c r="K73" s="40">
        <f t="shared" si="14"/>
        <v>0</v>
      </c>
      <c r="L73" s="40">
        <f t="shared" si="14"/>
        <v>0</v>
      </c>
      <c r="M73" s="40">
        <f t="shared" si="14"/>
        <v>0</v>
      </c>
      <c r="N73" s="40">
        <f t="shared" si="14"/>
        <v>0</v>
      </c>
      <c r="O73" s="40">
        <f t="shared" si="14"/>
        <v>0</v>
      </c>
      <c r="P73" s="40">
        <f t="shared" si="15"/>
        <v>0</v>
      </c>
      <c r="Q73" s="40">
        <f t="shared" si="15"/>
        <v>0</v>
      </c>
      <c r="R73" s="40">
        <f t="shared" si="15"/>
        <v>0</v>
      </c>
      <c r="S73" s="40">
        <f t="shared" si="15"/>
        <v>0</v>
      </c>
      <c r="T73" s="40">
        <f t="shared" si="15"/>
        <v>0</v>
      </c>
      <c r="U73" s="40">
        <f t="shared" si="15"/>
        <v>0</v>
      </c>
      <c r="V73" s="40">
        <f t="shared" si="15"/>
        <v>0</v>
      </c>
      <c r="W73" s="40">
        <f t="shared" si="15"/>
        <v>0</v>
      </c>
      <c r="X73" s="40">
        <f t="shared" si="15"/>
        <v>0</v>
      </c>
      <c r="Y73" s="40">
        <f t="shared" si="15"/>
        <v>0</v>
      </c>
      <c r="Z73" s="40">
        <f t="shared" si="15"/>
        <v>0</v>
      </c>
      <c r="AA73" s="40">
        <f t="shared" si="15"/>
        <v>0</v>
      </c>
    </row>
    <row r="74" spans="1:27" ht="21" hidden="1" customHeight="1" outlineLevel="1" thickBot="1" x14ac:dyDescent="0.4">
      <c r="A74" s="5">
        <f t="shared" si="13"/>
        <v>0</v>
      </c>
      <c r="B74" s="5">
        <f t="shared" si="13"/>
        <v>0</v>
      </c>
      <c r="C74" s="5">
        <f t="shared" si="13"/>
        <v>0</v>
      </c>
      <c r="D74" s="5">
        <f t="shared" si="13"/>
        <v>0</v>
      </c>
      <c r="E74" s="37">
        <f t="shared" si="13"/>
        <v>0</v>
      </c>
      <c r="F74" s="40">
        <f t="shared" si="14"/>
        <v>0</v>
      </c>
      <c r="G74" s="40">
        <f t="shared" si="14"/>
        <v>0</v>
      </c>
      <c r="H74" s="40">
        <f t="shared" si="14"/>
        <v>0</v>
      </c>
      <c r="I74" s="40">
        <f t="shared" si="14"/>
        <v>0</v>
      </c>
      <c r="J74" s="40">
        <f t="shared" si="14"/>
        <v>0</v>
      </c>
      <c r="K74" s="40">
        <f t="shared" si="14"/>
        <v>0</v>
      </c>
      <c r="L74" s="40">
        <f t="shared" si="14"/>
        <v>0</v>
      </c>
      <c r="M74" s="40">
        <f t="shared" si="14"/>
        <v>0</v>
      </c>
      <c r="N74" s="40">
        <f t="shared" si="14"/>
        <v>0</v>
      </c>
      <c r="O74" s="40">
        <f t="shared" si="14"/>
        <v>0</v>
      </c>
      <c r="P74" s="40">
        <f t="shared" si="15"/>
        <v>0</v>
      </c>
      <c r="Q74" s="40">
        <f t="shared" si="15"/>
        <v>0</v>
      </c>
      <c r="R74" s="40">
        <f t="shared" si="15"/>
        <v>0</v>
      </c>
      <c r="S74" s="40">
        <f t="shared" si="15"/>
        <v>0</v>
      </c>
      <c r="T74" s="40">
        <f t="shared" si="15"/>
        <v>0</v>
      </c>
      <c r="U74" s="40">
        <f t="shared" si="15"/>
        <v>0</v>
      </c>
      <c r="V74" s="40">
        <f t="shared" si="15"/>
        <v>0</v>
      </c>
      <c r="W74" s="40">
        <f t="shared" si="15"/>
        <v>0</v>
      </c>
      <c r="X74" s="40">
        <f t="shared" si="15"/>
        <v>0</v>
      </c>
      <c r="Y74" s="40">
        <f t="shared" si="15"/>
        <v>0</v>
      </c>
      <c r="Z74" s="40">
        <f t="shared" si="15"/>
        <v>0</v>
      </c>
      <c r="AA74" s="40">
        <f t="shared" si="15"/>
        <v>0</v>
      </c>
    </row>
    <row r="75" spans="1:27" ht="21" hidden="1" customHeight="1" outlineLevel="1" thickBot="1" x14ac:dyDescent="0.4">
      <c r="A75" s="5">
        <f t="shared" si="13"/>
        <v>0</v>
      </c>
      <c r="B75" s="5">
        <f t="shared" si="13"/>
        <v>0</v>
      </c>
      <c r="C75" s="5">
        <f t="shared" si="13"/>
        <v>0</v>
      </c>
      <c r="D75" s="5">
        <f t="shared" si="13"/>
        <v>0</v>
      </c>
      <c r="E75" s="37">
        <f t="shared" si="13"/>
        <v>0</v>
      </c>
      <c r="F75" s="40">
        <f t="shared" si="14"/>
        <v>0</v>
      </c>
      <c r="G75" s="40">
        <f t="shared" si="14"/>
        <v>0</v>
      </c>
      <c r="H75" s="40">
        <f t="shared" si="14"/>
        <v>0</v>
      </c>
      <c r="I75" s="40">
        <f t="shared" si="14"/>
        <v>0</v>
      </c>
      <c r="J75" s="40">
        <f t="shared" si="14"/>
        <v>0</v>
      </c>
      <c r="K75" s="40">
        <f t="shared" si="14"/>
        <v>0</v>
      </c>
      <c r="L75" s="40">
        <f t="shared" si="14"/>
        <v>0</v>
      </c>
      <c r="M75" s="40">
        <f t="shared" si="14"/>
        <v>0</v>
      </c>
      <c r="N75" s="40">
        <f t="shared" si="14"/>
        <v>0</v>
      </c>
      <c r="O75" s="40">
        <f t="shared" si="14"/>
        <v>0</v>
      </c>
      <c r="P75" s="40">
        <f t="shared" si="15"/>
        <v>0</v>
      </c>
      <c r="Q75" s="40">
        <f t="shared" si="15"/>
        <v>0</v>
      </c>
      <c r="R75" s="40">
        <f t="shared" si="15"/>
        <v>0</v>
      </c>
      <c r="S75" s="40">
        <f t="shared" si="15"/>
        <v>0</v>
      </c>
      <c r="T75" s="40">
        <f t="shared" si="15"/>
        <v>0</v>
      </c>
      <c r="U75" s="40">
        <f t="shared" si="15"/>
        <v>0</v>
      </c>
      <c r="V75" s="40">
        <f t="shared" si="15"/>
        <v>0</v>
      </c>
      <c r="W75" s="40">
        <f t="shared" si="15"/>
        <v>0</v>
      </c>
      <c r="X75" s="40">
        <f t="shared" si="15"/>
        <v>0</v>
      </c>
      <c r="Y75" s="40">
        <f t="shared" si="15"/>
        <v>0</v>
      </c>
      <c r="Z75" s="40">
        <f t="shared" si="15"/>
        <v>0</v>
      </c>
      <c r="AA75" s="40">
        <f t="shared" si="15"/>
        <v>0</v>
      </c>
    </row>
    <row r="76" spans="1:27" ht="21" hidden="1" customHeight="1" outlineLevel="1" thickBot="1" x14ac:dyDescent="0.4">
      <c r="A76" s="5">
        <f t="shared" si="13"/>
        <v>0</v>
      </c>
      <c r="B76" s="5">
        <f t="shared" si="13"/>
        <v>0</v>
      </c>
      <c r="C76" s="5">
        <f t="shared" si="13"/>
        <v>0</v>
      </c>
      <c r="D76" s="5">
        <f t="shared" si="13"/>
        <v>0</v>
      </c>
      <c r="E76" s="37">
        <f t="shared" si="13"/>
        <v>0</v>
      </c>
      <c r="F76" s="40">
        <f t="shared" si="14"/>
        <v>0</v>
      </c>
      <c r="G76" s="40">
        <f t="shared" si="14"/>
        <v>0</v>
      </c>
      <c r="H76" s="40">
        <f t="shared" si="14"/>
        <v>0</v>
      </c>
      <c r="I76" s="40">
        <f t="shared" si="14"/>
        <v>0</v>
      </c>
      <c r="J76" s="40">
        <f t="shared" si="14"/>
        <v>0</v>
      </c>
      <c r="K76" s="40">
        <f t="shared" si="14"/>
        <v>0</v>
      </c>
      <c r="L76" s="40">
        <f t="shared" si="14"/>
        <v>0</v>
      </c>
      <c r="M76" s="40">
        <f t="shared" si="14"/>
        <v>0</v>
      </c>
      <c r="N76" s="40">
        <f t="shared" si="14"/>
        <v>0</v>
      </c>
      <c r="O76" s="40">
        <f t="shared" si="14"/>
        <v>0</v>
      </c>
      <c r="P76" s="40">
        <f t="shared" si="15"/>
        <v>0</v>
      </c>
      <c r="Q76" s="40">
        <f t="shared" si="15"/>
        <v>0</v>
      </c>
      <c r="R76" s="40">
        <f t="shared" si="15"/>
        <v>0</v>
      </c>
      <c r="S76" s="40">
        <f t="shared" si="15"/>
        <v>0</v>
      </c>
      <c r="T76" s="40">
        <f t="shared" si="15"/>
        <v>0</v>
      </c>
      <c r="U76" s="40">
        <f t="shared" si="15"/>
        <v>0</v>
      </c>
      <c r="V76" s="40">
        <f t="shared" si="15"/>
        <v>0</v>
      </c>
      <c r="W76" s="40">
        <f t="shared" si="15"/>
        <v>0</v>
      </c>
      <c r="X76" s="40">
        <f t="shared" si="15"/>
        <v>0</v>
      </c>
      <c r="Y76" s="40">
        <f t="shared" si="15"/>
        <v>0</v>
      </c>
      <c r="Z76" s="40">
        <f t="shared" si="15"/>
        <v>0</v>
      </c>
      <c r="AA76" s="40">
        <f t="shared" si="15"/>
        <v>0</v>
      </c>
    </row>
    <row r="77" spans="1:27" ht="21" hidden="1" customHeight="1" outlineLevel="1" thickBot="1" x14ac:dyDescent="0.4">
      <c r="A77" s="5">
        <f t="shared" si="13"/>
        <v>0</v>
      </c>
      <c r="B77" s="5">
        <f t="shared" si="13"/>
        <v>0</v>
      </c>
      <c r="C77" s="5">
        <f t="shared" si="13"/>
        <v>0</v>
      </c>
      <c r="D77" s="5">
        <f t="shared" si="13"/>
        <v>0</v>
      </c>
      <c r="E77" s="37">
        <f t="shared" si="13"/>
        <v>1</v>
      </c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</row>
    <row r="78" spans="1:27" ht="21" hidden="1" customHeight="1" outlineLevel="1" x14ac:dyDescent="0.35"/>
    <row r="79" spans="1:27" ht="21" customHeight="1" collapsed="1" thickBot="1" x14ac:dyDescent="0.4">
      <c r="W79" s="1"/>
    </row>
    <row r="80" spans="1:27" ht="21" customHeight="1" thickBot="1" x14ac:dyDescent="0.45">
      <c r="A80" s="40"/>
      <c r="B80" s="40"/>
      <c r="C80" s="2">
        <f>E38</f>
        <v>8.3333333333333339</v>
      </c>
      <c r="D80" s="40"/>
      <c r="E80" s="82" t="s">
        <v>274</v>
      </c>
      <c r="F80" s="83"/>
      <c r="G80" s="82"/>
      <c r="H80" s="82"/>
      <c r="I80" s="82"/>
      <c r="J80" s="82"/>
      <c r="K80" s="82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</row>
    <row r="81" spans="1:27" ht="21" hidden="1" customHeight="1" outlineLevel="1" thickTop="1" thickBot="1" x14ac:dyDescent="0.4">
      <c r="A81" s="22" t="str">
        <f t="shared" ref="A81:AA81" si="16">A3</f>
        <v>Ar</v>
      </c>
      <c r="B81" s="22" t="str">
        <f t="shared" si="16"/>
        <v>Se</v>
      </c>
      <c r="C81" s="22" t="str">
        <f t="shared" si="16"/>
        <v>Ge</v>
      </c>
      <c r="D81" s="22" t="str">
        <f t="shared" si="16"/>
        <v>Ga</v>
      </c>
      <c r="E81" s="31">
        <f t="shared" si="16"/>
        <v>0</v>
      </c>
      <c r="F81" s="31">
        <f t="shared" si="16"/>
        <v>298.2</v>
      </c>
      <c r="G81" s="31">
        <f t="shared" si="16"/>
        <v>331.5</v>
      </c>
      <c r="H81" s="31">
        <f t="shared" si="16"/>
        <v>364.9</v>
      </c>
      <c r="I81" s="31">
        <f t="shared" si="16"/>
        <v>398.3</v>
      </c>
      <c r="J81" s="31">
        <f t="shared" si="16"/>
        <v>431.7</v>
      </c>
      <c r="K81" s="31">
        <f t="shared" si="16"/>
        <v>465.1</v>
      </c>
      <c r="L81" s="31">
        <f t="shared" si="16"/>
        <v>498.5</v>
      </c>
      <c r="M81" s="31">
        <f t="shared" si="16"/>
        <v>531.79999999999995</v>
      </c>
      <c r="N81" s="31">
        <f t="shared" si="16"/>
        <v>565.20000000000005</v>
      </c>
      <c r="O81" s="31">
        <f t="shared" si="16"/>
        <v>598.6</v>
      </c>
      <c r="P81" s="31">
        <f t="shared" si="16"/>
        <v>632</v>
      </c>
      <c r="Q81" s="31">
        <f t="shared" si="16"/>
        <v>665.4</v>
      </c>
      <c r="R81" s="31">
        <f t="shared" si="16"/>
        <v>698.8</v>
      </c>
      <c r="S81" s="31">
        <f t="shared" si="16"/>
        <v>832.3</v>
      </c>
      <c r="T81" s="31">
        <f t="shared" si="16"/>
        <v>965.8</v>
      </c>
      <c r="U81" s="31">
        <f t="shared" si="16"/>
        <v>1099</v>
      </c>
      <c r="V81" s="31">
        <f t="shared" si="16"/>
        <v>1133</v>
      </c>
      <c r="W81" s="31">
        <f t="shared" si="16"/>
        <v>1166</v>
      </c>
      <c r="X81" s="31">
        <f t="shared" si="16"/>
        <v>1200</v>
      </c>
      <c r="Y81" s="31">
        <f t="shared" si="16"/>
        <v>1233</v>
      </c>
      <c r="Z81" s="31">
        <f t="shared" si="16"/>
        <v>1366</v>
      </c>
      <c r="AA81" s="31">
        <f t="shared" si="16"/>
        <v>1500</v>
      </c>
    </row>
    <row r="82" spans="1:27" ht="21" hidden="1" customHeight="1" outlineLevel="1" thickTop="1" thickBot="1" x14ac:dyDescent="0.4">
      <c r="A82" s="5">
        <f t="shared" ref="A82:E91" si="17">A4</f>
        <v>0</v>
      </c>
      <c r="B82" s="5">
        <f t="shared" si="17"/>
        <v>1</v>
      </c>
      <c r="C82" s="5">
        <f t="shared" si="17"/>
        <v>1</v>
      </c>
      <c r="D82" s="5">
        <f t="shared" si="17"/>
        <v>0</v>
      </c>
      <c r="E82" s="37" t="str">
        <f t="shared" si="17"/>
        <v>*GeSe</v>
      </c>
      <c r="F82" s="40">
        <f>F4*$C$80</f>
        <v>2.8438333333333336E-8</v>
      </c>
      <c r="G82" s="40">
        <f t="shared" ref="G82:AA82" si="18">G4*$C$80</f>
        <v>5.747583333333334E-8</v>
      </c>
      <c r="H82" s="40">
        <f t="shared" si="18"/>
        <v>1.0210000000000001E-7</v>
      </c>
      <c r="I82" s="40">
        <f t="shared" si="18"/>
        <v>8.2030833333333344E-8</v>
      </c>
      <c r="J82" s="40">
        <f t="shared" si="18"/>
        <v>5.9107500000000002E-8</v>
      </c>
      <c r="K82" s="40">
        <f t="shared" si="18"/>
        <v>1.2092500000000002E-10</v>
      </c>
      <c r="L82" s="40">
        <f t="shared" si="18"/>
        <v>6.4722500000000006E-22</v>
      </c>
      <c r="M82" s="40">
        <f t="shared" si="18"/>
        <v>0</v>
      </c>
      <c r="N82" s="40">
        <f t="shared" si="18"/>
        <v>0</v>
      </c>
      <c r="O82" s="40">
        <f t="shared" si="18"/>
        <v>0</v>
      </c>
      <c r="P82" s="40">
        <f t="shared" si="18"/>
        <v>0</v>
      </c>
      <c r="Q82" s="40">
        <f t="shared" si="18"/>
        <v>0</v>
      </c>
      <c r="R82" s="40">
        <f t="shared" si="18"/>
        <v>0</v>
      </c>
      <c r="S82" s="40">
        <f t="shared" si="18"/>
        <v>0</v>
      </c>
      <c r="T82" s="40">
        <f t="shared" si="18"/>
        <v>0</v>
      </c>
      <c r="U82" s="40">
        <f t="shared" si="18"/>
        <v>0</v>
      </c>
      <c r="V82" s="40">
        <f t="shared" si="18"/>
        <v>0</v>
      </c>
      <c r="W82" s="40">
        <f t="shared" si="18"/>
        <v>0</v>
      </c>
      <c r="X82" s="40">
        <f t="shared" si="18"/>
        <v>0</v>
      </c>
      <c r="Y82" s="40">
        <f t="shared" si="18"/>
        <v>0</v>
      </c>
      <c r="Z82" s="40">
        <f t="shared" si="18"/>
        <v>0</v>
      </c>
      <c r="AA82" s="40">
        <f t="shared" si="18"/>
        <v>0</v>
      </c>
    </row>
    <row r="83" spans="1:27" ht="21" hidden="1" customHeight="1" outlineLevel="1" thickBot="1" x14ac:dyDescent="0.4">
      <c r="A83" s="5">
        <f t="shared" si="17"/>
        <v>0</v>
      </c>
      <c r="B83" s="5">
        <f t="shared" si="17"/>
        <v>1</v>
      </c>
      <c r="C83" s="5">
        <f t="shared" si="17"/>
        <v>0</v>
      </c>
      <c r="D83" s="5">
        <f t="shared" si="17"/>
        <v>0</v>
      </c>
      <c r="E83" s="37" t="str">
        <f t="shared" si="17"/>
        <v>*Se[m]</v>
      </c>
      <c r="F83" s="40">
        <f t="shared" ref="F83:AA83" si="19">F5*$C$80</f>
        <v>6.3347500000000005E-30</v>
      </c>
      <c r="G83" s="40">
        <f t="shared" si="19"/>
        <v>2.4218333333333334E-20</v>
      </c>
      <c r="H83" s="40">
        <f t="shared" si="19"/>
        <v>1.0139166666666667E-16</v>
      </c>
      <c r="I83" s="40">
        <f t="shared" si="19"/>
        <v>2.8833333333333334E-15</v>
      </c>
      <c r="J83" s="40">
        <f t="shared" si="19"/>
        <v>5.9997500000000006E-12</v>
      </c>
      <c r="K83" s="40">
        <f t="shared" si="19"/>
        <v>1.2604166666666668E-8</v>
      </c>
      <c r="L83" s="40">
        <f t="shared" si="19"/>
        <v>5.9860000000000008E-8</v>
      </c>
      <c r="M83" s="40">
        <f t="shared" si="19"/>
        <v>2.2970000000000003E-7</v>
      </c>
      <c r="N83" s="40">
        <f t="shared" si="19"/>
        <v>1.8138333333333335E-7</v>
      </c>
      <c r="O83" s="40">
        <f t="shared" si="19"/>
        <v>1.972166666666667E-7</v>
      </c>
      <c r="P83" s="40">
        <f t="shared" si="19"/>
        <v>2.0085833333333335E-7</v>
      </c>
      <c r="Q83" s="40">
        <f t="shared" si="19"/>
        <v>1.9997500000000002E-7</v>
      </c>
      <c r="R83" s="40">
        <f t="shared" si="19"/>
        <v>1.9782500000000001E-7</v>
      </c>
      <c r="S83" s="40">
        <f t="shared" si="19"/>
        <v>1.8315833333333335E-7</v>
      </c>
      <c r="T83" s="40">
        <f t="shared" si="19"/>
        <v>1.7663333333333333E-7</v>
      </c>
      <c r="U83" s="40">
        <f t="shared" si="19"/>
        <v>1.7645833333333335E-7</v>
      </c>
      <c r="V83" s="40">
        <f t="shared" si="19"/>
        <v>1.7638333333333334E-7</v>
      </c>
      <c r="W83" s="40">
        <f t="shared" si="19"/>
        <v>1.7629166666666669E-7</v>
      </c>
      <c r="X83" s="40">
        <f t="shared" si="19"/>
        <v>1.7677500000000002E-7</v>
      </c>
      <c r="Y83" s="40">
        <f t="shared" si="19"/>
        <v>1.7730833333333333E-7</v>
      </c>
      <c r="Z83" s="40">
        <f t="shared" si="19"/>
        <v>1.7968333333333335E-7</v>
      </c>
      <c r="AA83" s="40">
        <f t="shared" si="19"/>
        <v>1.8242500000000002E-7</v>
      </c>
    </row>
    <row r="84" spans="1:27" ht="21" hidden="1" customHeight="1" outlineLevel="1" thickBot="1" x14ac:dyDescent="0.4">
      <c r="A84" s="5">
        <f t="shared" si="17"/>
        <v>0</v>
      </c>
      <c r="B84" s="5">
        <f t="shared" si="17"/>
        <v>3</v>
      </c>
      <c r="C84" s="5">
        <f t="shared" si="17"/>
        <v>0</v>
      </c>
      <c r="D84" s="5">
        <f t="shared" si="17"/>
        <v>2</v>
      </c>
      <c r="E84" s="37" t="str">
        <f t="shared" si="17"/>
        <v>Ga2Se3</v>
      </c>
      <c r="F84" s="40">
        <f t="shared" ref="F84:AA84" si="20">F6*$C$80</f>
        <v>0.50882500000000008</v>
      </c>
      <c r="G84" s="40">
        <f t="shared" si="20"/>
        <v>0.47363333333333335</v>
      </c>
      <c r="H84" s="40">
        <f t="shared" si="20"/>
        <v>0.44723333333333337</v>
      </c>
      <c r="I84" s="40">
        <f t="shared" si="20"/>
        <v>0.43831666666666669</v>
      </c>
      <c r="J84" s="40">
        <f t="shared" si="20"/>
        <v>0.42569166666666675</v>
      </c>
      <c r="K84" s="40">
        <f t="shared" si="20"/>
        <v>0.39469166666666672</v>
      </c>
      <c r="L84" s="40">
        <f t="shared" si="20"/>
        <v>0.32613333333333333</v>
      </c>
      <c r="M84" s="40">
        <f t="shared" si="20"/>
        <v>2.233416666666667E-3</v>
      </c>
      <c r="N84" s="40">
        <f t="shared" si="20"/>
        <v>2.2905833333333335E-7</v>
      </c>
      <c r="O84" s="40">
        <f t="shared" si="20"/>
        <v>4.5215000000000002E-11</v>
      </c>
      <c r="P84" s="40">
        <f t="shared" si="20"/>
        <v>1.5970833333333332E-14</v>
      </c>
      <c r="Q84" s="40">
        <f t="shared" si="20"/>
        <v>9.411666666666667E-18</v>
      </c>
      <c r="R84" s="40">
        <f t="shared" si="20"/>
        <v>8.7483333333333341E-21</v>
      </c>
      <c r="S84" s="40">
        <f t="shared" si="20"/>
        <v>2.8245E-31</v>
      </c>
      <c r="T84" s="40">
        <f t="shared" si="20"/>
        <v>0</v>
      </c>
      <c r="U84" s="40">
        <f t="shared" si="20"/>
        <v>0</v>
      </c>
      <c r="V84" s="40">
        <f t="shared" si="20"/>
        <v>0</v>
      </c>
      <c r="W84" s="40">
        <f t="shared" si="20"/>
        <v>0</v>
      </c>
      <c r="X84" s="40">
        <f t="shared" si="20"/>
        <v>0</v>
      </c>
      <c r="Y84" s="40">
        <f t="shared" si="20"/>
        <v>0</v>
      </c>
      <c r="Z84" s="40">
        <f t="shared" si="20"/>
        <v>0</v>
      </c>
      <c r="AA84" s="40">
        <f t="shared" si="20"/>
        <v>0</v>
      </c>
    </row>
    <row r="85" spans="1:27" ht="21" hidden="1" customHeight="1" outlineLevel="1" thickBot="1" x14ac:dyDescent="0.4">
      <c r="A85" s="5">
        <f t="shared" si="17"/>
        <v>0</v>
      </c>
      <c r="B85" s="5">
        <f t="shared" si="17"/>
        <v>0</v>
      </c>
      <c r="C85" s="5">
        <f t="shared" si="17"/>
        <v>1</v>
      </c>
      <c r="D85" s="5">
        <f t="shared" si="17"/>
        <v>0</v>
      </c>
      <c r="E85" s="37" t="str">
        <f t="shared" si="17"/>
        <v>Ge</v>
      </c>
      <c r="F85" s="40">
        <f t="shared" ref="F85:AA85" si="21">F7*$C$80</f>
        <v>0</v>
      </c>
      <c r="G85" s="40">
        <f t="shared" si="21"/>
        <v>0</v>
      </c>
      <c r="H85" s="40">
        <f t="shared" si="21"/>
        <v>0</v>
      </c>
      <c r="I85" s="40">
        <f t="shared" si="21"/>
        <v>0</v>
      </c>
      <c r="J85" s="40">
        <f t="shared" si="21"/>
        <v>0</v>
      </c>
      <c r="K85" s="40">
        <f t="shared" si="21"/>
        <v>0</v>
      </c>
      <c r="L85" s="40">
        <f t="shared" si="21"/>
        <v>3.9897500000000001E-33</v>
      </c>
      <c r="M85" s="40">
        <f t="shared" si="21"/>
        <v>5.3497499999999999E-31</v>
      </c>
      <c r="N85" s="40">
        <f t="shared" si="21"/>
        <v>8.4083333333333345E-29</v>
      </c>
      <c r="O85" s="40">
        <f t="shared" si="21"/>
        <v>7.2286666666666678E-27</v>
      </c>
      <c r="P85" s="40">
        <f t="shared" si="21"/>
        <v>3.8378333333333335E-25</v>
      </c>
      <c r="Q85" s="40">
        <f t="shared" si="21"/>
        <v>1.3643333333333334E-23</v>
      </c>
      <c r="R85" s="40">
        <f t="shared" si="21"/>
        <v>3.4470833333333338E-22</v>
      </c>
      <c r="S85" s="40">
        <f t="shared" si="21"/>
        <v>1.0554166666666667E-17</v>
      </c>
      <c r="T85" s="40">
        <f t="shared" si="21"/>
        <v>1.8591666666666669E-14</v>
      </c>
      <c r="U85" s="40">
        <f t="shared" si="21"/>
        <v>5.3170833333333338E-12</v>
      </c>
      <c r="V85" s="40">
        <f t="shared" si="21"/>
        <v>1.77425E-11</v>
      </c>
      <c r="W85" s="40">
        <f t="shared" si="21"/>
        <v>5.5240000000000008E-11</v>
      </c>
      <c r="X85" s="40">
        <f t="shared" si="21"/>
        <v>1.6140833333333334E-10</v>
      </c>
      <c r="Y85" s="40">
        <f t="shared" si="21"/>
        <v>4.4486666666666674E-10</v>
      </c>
      <c r="Z85" s="40">
        <f t="shared" si="21"/>
        <v>1.5598333333333334E-8</v>
      </c>
      <c r="AA85" s="40">
        <f t="shared" si="21"/>
        <v>2.8896666666666665E-7</v>
      </c>
    </row>
    <row r="86" spans="1:27" ht="21" hidden="1" customHeight="1" outlineLevel="1" thickBot="1" x14ac:dyDescent="0.4">
      <c r="A86" s="5">
        <f t="shared" si="17"/>
        <v>1</v>
      </c>
      <c r="B86" s="5">
        <f t="shared" si="17"/>
        <v>0</v>
      </c>
      <c r="C86" s="5">
        <f t="shared" si="17"/>
        <v>0</v>
      </c>
      <c r="D86" s="5">
        <f t="shared" si="17"/>
        <v>0</v>
      </c>
      <c r="E86" s="37" t="str">
        <f t="shared" si="17"/>
        <v>Ar</v>
      </c>
      <c r="F86" s="40">
        <f t="shared" ref="F86:AA86" si="22">F8*$C$80</f>
        <v>1.666666666666667</v>
      </c>
      <c r="G86" s="40">
        <f t="shared" si="22"/>
        <v>1.666666666666667</v>
      </c>
      <c r="H86" s="40">
        <f t="shared" si="22"/>
        <v>1.666666666666667</v>
      </c>
      <c r="I86" s="40">
        <f t="shared" si="22"/>
        <v>1.666666666666667</v>
      </c>
      <c r="J86" s="40">
        <f t="shared" si="22"/>
        <v>1.666666666666667</v>
      </c>
      <c r="K86" s="40">
        <f t="shared" si="22"/>
        <v>1.666666666666667</v>
      </c>
      <c r="L86" s="40">
        <f t="shared" si="22"/>
        <v>1.666666666666667</v>
      </c>
      <c r="M86" s="40">
        <f t="shared" si="22"/>
        <v>1.666666666666667</v>
      </c>
      <c r="N86" s="40">
        <f t="shared" si="22"/>
        <v>1.666666666666667</v>
      </c>
      <c r="O86" s="40">
        <f t="shared" si="22"/>
        <v>1.666666666666667</v>
      </c>
      <c r="P86" s="40">
        <f t="shared" si="22"/>
        <v>1.666666666666667</v>
      </c>
      <c r="Q86" s="40">
        <f t="shared" si="22"/>
        <v>1.666666666666667</v>
      </c>
      <c r="R86" s="40">
        <f t="shared" si="22"/>
        <v>1.666666666666667</v>
      </c>
      <c r="S86" s="40">
        <f t="shared" si="22"/>
        <v>1.666666666666667</v>
      </c>
      <c r="T86" s="40">
        <f t="shared" si="22"/>
        <v>1.666666666666667</v>
      </c>
      <c r="U86" s="40">
        <f t="shared" si="22"/>
        <v>1.666666666666667</v>
      </c>
      <c r="V86" s="40">
        <f t="shared" si="22"/>
        <v>1.666666666666667</v>
      </c>
      <c r="W86" s="40">
        <f t="shared" si="22"/>
        <v>1.666666666666667</v>
      </c>
      <c r="X86" s="40">
        <f t="shared" si="22"/>
        <v>1.666666666666667</v>
      </c>
      <c r="Y86" s="40">
        <f t="shared" si="22"/>
        <v>1.666666666666667</v>
      </c>
      <c r="Z86" s="40">
        <f t="shared" si="22"/>
        <v>1.666666666666667</v>
      </c>
      <c r="AA86" s="40">
        <f t="shared" si="22"/>
        <v>1.666666666666667</v>
      </c>
    </row>
    <row r="87" spans="1:27" ht="21" hidden="1" customHeight="1" outlineLevel="1" thickBot="1" x14ac:dyDescent="0.4">
      <c r="A87" s="5">
        <f t="shared" si="17"/>
        <v>0</v>
      </c>
      <c r="B87" s="5">
        <f t="shared" si="17"/>
        <v>2</v>
      </c>
      <c r="C87" s="5">
        <f t="shared" si="17"/>
        <v>1</v>
      </c>
      <c r="D87" s="5">
        <f t="shared" si="17"/>
        <v>0</v>
      </c>
      <c r="E87" s="37" t="str">
        <f t="shared" si="17"/>
        <v>(l)GeSe2</v>
      </c>
      <c r="F87" s="40">
        <f t="shared" ref="F87:AA87" si="23">F9*$C$80</f>
        <v>0.43709166666666666</v>
      </c>
      <c r="G87" s="40">
        <f t="shared" si="23"/>
        <v>0.23438333333333336</v>
      </c>
      <c r="H87" s="40">
        <f t="shared" si="23"/>
        <v>6.2753333333333328E-2</v>
      </c>
      <c r="I87" s="40">
        <f t="shared" si="23"/>
        <v>1.3532500000000001E-2</v>
      </c>
      <c r="J87" s="40">
        <f t="shared" si="23"/>
        <v>3.2029166666666668E-3</v>
      </c>
      <c r="K87" s="40">
        <f t="shared" si="23"/>
        <v>7.6527500000000005E-4</v>
      </c>
      <c r="L87" s="40">
        <f t="shared" si="23"/>
        <v>1.3539166666666667E-4</v>
      </c>
      <c r="M87" s="40">
        <f t="shared" si="23"/>
        <v>2.21825E-5</v>
      </c>
      <c r="N87" s="40">
        <f t="shared" si="23"/>
        <v>2.3696666666666665E-6</v>
      </c>
      <c r="O87" s="40">
        <f t="shared" si="23"/>
        <v>2.8064166666666666E-7</v>
      </c>
      <c r="P87" s="40">
        <f t="shared" si="23"/>
        <v>3.8113333333333334E-8</v>
      </c>
      <c r="Q87" s="40">
        <f t="shared" si="23"/>
        <v>5.8966666666666672E-9</v>
      </c>
      <c r="R87" s="40">
        <f t="shared" si="23"/>
        <v>1.0250833333333334E-9</v>
      </c>
      <c r="S87" s="40">
        <f t="shared" si="23"/>
        <v>2.3409166666666668E-12</v>
      </c>
      <c r="T87" s="40">
        <f t="shared" si="23"/>
        <v>1.5170000000000003E-14</v>
      </c>
      <c r="U87" s="40">
        <f t="shared" si="23"/>
        <v>1.9448333333333336E-16</v>
      </c>
      <c r="V87" s="40">
        <f t="shared" si="23"/>
        <v>7.0833333333333334E-17</v>
      </c>
      <c r="W87" s="40">
        <f t="shared" si="23"/>
        <v>2.6484166666666669E-17</v>
      </c>
      <c r="X87" s="40">
        <f t="shared" si="23"/>
        <v>1.0143333333333334E-17</v>
      </c>
      <c r="Y87" s="40">
        <f t="shared" si="23"/>
        <v>3.9710833333333336E-18</v>
      </c>
      <c r="Z87" s="40">
        <f t="shared" si="23"/>
        <v>1.1232500000000002E-19</v>
      </c>
      <c r="AA87" s="40">
        <f t="shared" si="23"/>
        <v>4.0040833333333334E-21</v>
      </c>
    </row>
    <row r="88" spans="1:27" ht="21" hidden="1" customHeight="1" outlineLevel="1" thickBot="1" x14ac:dyDescent="0.4">
      <c r="A88" s="5">
        <f t="shared" si="17"/>
        <v>0</v>
      </c>
      <c r="B88" s="5">
        <f t="shared" si="17"/>
        <v>1</v>
      </c>
      <c r="C88" s="5">
        <f t="shared" si="17"/>
        <v>1</v>
      </c>
      <c r="D88" s="5">
        <f t="shared" si="17"/>
        <v>0</v>
      </c>
      <c r="E88" s="37" t="str">
        <f t="shared" si="17"/>
        <v>(l)GeSe</v>
      </c>
      <c r="F88" s="40">
        <f t="shared" ref="F88:AA88" si="24">F10*$C$80</f>
        <v>0.56290000000000007</v>
      </c>
      <c r="G88" s="40">
        <f t="shared" si="24"/>
        <v>0.76549166666666668</v>
      </c>
      <c r="H88" s="40">
        <f t="shared" si="24"/>
        <v>0.93566666666666676</v>
      </c>
      <c r="I88" s="40">
        <f t="shared" si="24"/>
        <v>0.97091666666666676</v>
      </c>
      <c r="J88" s="40">
        <f t="shared" si="24"/>
        <v>0.8975833333333334</v>
      </c>
      <c r="K88" s="40">
        <f t="shared" si="24"/>
        <v>0.64804166666666674</v>
      </c>
      <c r="L88" s="40">
        <f t="shared" si="24"/>
        <v>0.3101416666666667</v>
      </c>
      <c r="M88" s="40">
        <f t="shared" si="24"/>
        <v>0.11843333333333335</v>
      </c>
      <c r="N88" s="40">
        <f t="shared" si="24"/>
        <v>3.4570000000000004E-2</v>
      </c>
      <c r="O88" s="40">
        <f t="shared" si="24"/>
        <v>1.0472500000000001E-2</v>
      </c>
      <c r="P88" s="40">
        <f t="shared" si="24"/>
        <v>3.4205833333333336E-3</v>
      </c>
      <c r="Q88" s="40">
        <f t="shared" si="24"/>
        <v>1.2054166666666667E-3</v>
      </c>
      <c r="R88" s="40">
        <f t="shared" si="24"/>
        <v>4.551E-4</v>
      </c>
      <c r="S88" s="40">
        <f t="shared" si="24"/>
        <v>1.5905000000000001E-5</v>
      </c>
      <c r="T88" s="40">
        <f t="shared" si="24"/>
        <v>1.0279166666666668E-6</v>
      </c>
      <c r="U88" s="40">
        <f t="shared" si="24"/>
        <v>9.9091666666666682E-8</v>
      </c>
      <c r="V88" s="40">
        <f t="shared" si="24"/>
        <v>5.7832500000000005E-8</v>
      </c>
      <c r="W88" s="40">
        <f t="shared" si="24"/>
        <v>3.4273333333333335E-8</v>
      </c>
      <c r="X88" s="40">
        <f t="shared" si="24"/>
        <v>2.0598333333333336E-8</v>
      </c>
      <c r="Y88" s="40">
        <f t="shared" si="24"/>
        <v>1.2539166666666667E-8</v>
      </c>
      <c r="Z88" s="40">
        <f t="shared" si="24"/>
        <v>1.9196666666666666E-9</v>
      </c>
      <c r="AA88" s="40">
        <f t="shared" si="24"/>
        <v>3.3655833333333338E-10</v>
      </c>
    </row>
    <row r="89" spans="1:27" ht="21" hidden="1" customHeight="1" outlineLevel="1" thickBot="1" x14ac:dyDescent="0.4">
      <c r="A89" s="5">
        <f t="shared" si="17"/>
        <v>0</v>
      </c>
      <c r="B89" s="5">
        <f t="shared" si="17"/>
        <v>3</v>
      </c>
      <c r="C89" s="5">
        <f t="shared" si="17"/>
        <v>0</v>
      </c>
      <c r="D89" s="5">
        <f t="shared" si="17"/>
        <v>2</v>
      </c>
      <c r="E89" s="37" t="str">
        <f t="shared" si="17"/>
        <v>(l)Ga2Se3</v>
      </c>
      <c r="F89" s="40">
        <f t="shared" ref="F89:AA89" si="25">F11*$C$80</f>
        <v>0.3245083333333334</v>
      </c>
      <c r="G89" s="40">
        <f t="shared" si="25"/>
        <v>0.35970000000000002</v>
      </c>
      <c r="H89" s="40">
        <f t="shared" si="25"/>
        <v>0.3861</v>
      </c>
      <c r="I89" s="40">
        <f t="shared" si="25"/>
        <v>0.39501666666666668</v>
      </c>
      <c r="J89" s="40">
        <f t="shared" si="25"/>
        <v>0.40764166666666674</v>
      </c>
      <c r="K89" s="40">
        <f t="shared" si="25"/>
        <v>0.43844166666666667</v>
      </c>
      <c r="L89" s="40">
        <f t="shared" si="25"/>
        <v>0.46740000000000004</v>
      </c>
      <c r="M89" s="40">
        <f t="shared" si="25"/>
        <v>8.7016666666666666E-3</v>
      </c>
      <c r="N89" s="40">
        <f t="shared" si="25"/>
        <v>9.1150000000000008E-7</v>
      </c>
      <c r="O89" s="40">
        <f t="shared" si="25"/>
        <v>1.8057499999999999E-10</v>
      </c>
      <c r="P89" s="40">
        <f t="shared" si="25"/>
        <v>6.3850833333333335E-14</v>
      </c>
      <c r="Q89" s="40">
        <f t="shared" si="25"/>
        <v>3.7639166666666669E-17</v>
      </c>
      <c r="R89" s="40">
        <f t="shared" si="25"/>
        <v>3.4990000000000001E-20</v>
      </c>
      <c r="S89" s="40">
        <f t="shared" si="25"/>
        <v>1.1298333333333334E-30</v>
      </c>
      <c r="T89" s="40">
        <f t="shared" si="25"/>
        <v>0</v>
      </c>
      <c r="U89" s="40">
        <f t="shared" si="25"/>
        <v>0</v>
      </c>
      <c r="V89" s="40">
        <f t="shared" si="25"/>
        <v>0</v>
      </c>
      <c r="W89" s="40">
        <f t="shared" si="25"/>
        <v>0</v>
      </c>
      <c r="X89" s="40">
        <f t="shared" si="25"/>
        <v>0</v>
      </c>
      <c r="Y89" s="40">
        <f t="shared" si="25"/>
        <v>0</v>
      </c>
      <c r="Z89" s="40">
        <f t="shared" si="25"/>
        <v>0</v>
      </c>
      <c r="AA89" s="40">
        <f t="shared" si="25"/>
        <v>0</v>
      </c>
    </row>
    <row r="90" spans="1:27" ht="21" hidden="1" customHeight="1" outlineLevel="1" thickBot="1" x14ac:dyDescent="0.4">
      <c r="A90" s="5">
        <f t="shared" si="17"/>
        <v>0</v>
      </c>
      <c r="B90" s="5">
        <f t="shared" si="17"/>
        <v>0</v>
      </c>
      <c r="C90" s="5">
        <f t="shared" si="17"/>
        <v>1</v>
      </c>
      <c r="D90" s="5">
        <f t="shared" si="17"/>
        <v>0</v>
      </c>
      <c r="E90" s="37" t="str">
        <f t="shared" si="17"/>
        <v>(l)Ge</v>
      </c>
      <c r="F90" s="40">
        <f t="shared" ref="F90:AA90" si="26">F12*$C$80</f>
        <v>6.5636666666666678E-6</v>
      </c>
      <c r="G90" s="40">
        <f t="shared" si="26"/>
        <v>6.2263333333333331E-5</v>
      </c>
      <c r="H90" s="40">
        <f t="shared" si="26"/>
        <v>7.8948333333333338E-4</v>
      </c>
      <c r="I90" s="40">
        <f t="shared" si="26"/>
        <v>7.768916666666667E-3</v>
      </c>
      <c r="J90" s="40">
        <f t="shared" si="26"/>
        <v>4.9586666666666668E-2</v>
      </c>
      <c r="K90" s="40">
        <f t="shared" si="26"/>
        <v>0.17559166666666667</v>
      </c>
      <c r="L90" s="40">
        <f t="shared" si="26"/>
        <v>0.34485833333333338</v>
      </c>
      <c r="M90" s="40">
        <f t="shared" si="26"/>
        <v>0.44077500000000003</v>
      </c>
      <c r="N90" s="40">
        <f t="shared" si="26"/>
        <v>0.48271666666666668</v>
      </c>
      <c r="O90" s="40">
        <f t="shared" si="26"/>
        <v>0.49476666666666669</v>
      </c>
      <c r="P90" s="40">
        <f t="shared" si="26"/>
        <v>0.49829166666666669</v>
      </c>
      <c r="Q90" s="40">
        <f t="shared" si="26"/>
        <v>0.49940000000000007</v>
      </c>
      <c r="R90" s="40">
        <f t="shared" si="26"/>
        <v>0.49977500000000002</v>
      </c>
      <c r="S90" s="40">
        <f t="shared" si="26"/>
        <v>0.49999166666666667</v>
      </c>
      <c r="T90" s="40">
        <f t="shared" si="26"/>
        <v>0.5</v>
      </c>
      <c r="U90" s="40">
        <f t="shared" si="26"/>
        <v>0.5</v>
      </c>
      <c r="V90" s="40">
        <f t="shared" si="26"/>
        <v>0.5</v>
      </c>
      <c r="W90" s="40">
        <f t="shared" si="26"/>
        <v>0.5</v>
      </c>
      <c r="X90" s="40">
        <f t="shared" si="26"/>
        <v>0.5</v>
      </c>
      <c r="Y90" s="40">
        <f t="shared" si="26"/>
        <v>0.5</v>
      </c>
      <c r="Z90" s="40">
        <f t="shared" si="26"/>
        <v>0.5</v>
      </c>
      <c r="AA90" s="40">
        <f t="shared" si="26"/>
        <v>0.5</v>
      </c>
    </row>
    <row r="91" spans="1:27" ht="21" hidden="1" customHeight="1" outlineLevel="1" thickBot="1" x14ac:dyDescent="0.4">
      <c r="A91" s="5">
        <f t="shared" si="17"/>
        <v>0</v>
      </c>
      <c r="B91" s="5">
        <f t="shared" si="17"/>
        <v>0</v>
      </c>
      <c r="C91" s="5">
        <f t="shared" si="17"/>
        <v>0</v>
      </c>
      <c r="D91" s="5">
        <f t="shared" si="17"/>
        <v>1</v>
      </c>
      <c r="E91" s="37" t="str">
        <f t="shared" si="17"/>
        <v>(l)Ga</v>
      </c>
      <c r="F91" s="40">
        <f t="shared" ref="F91:AA91" si="27">F13*$C$80</f>
        <v>5.7599166666666671E-20</v>
      </c>
      <c r="G91" s="40">
        <f t="shared" si="27"/>
        <v>2.5871666666666667E-16</v>
      </c>
      <c r="H91" s="40">
        <f t="shared" si="27"/>
        <v>9.6775000000000019E-13</v>
      </c>
      <c r="I91" s="40">
        <f t="shared" si="27"/>
        <v>1.70575E-9</v>
      </c>
      <c r="J91" s="40">
        <f t="shared" si="27"/>
        <v>1.2318333333333334E-6</v>
      </c>
      <c r="K91" s="40">
        <f t="shared" si="27"/>
        <v>4.028916666666667E-4</v>
      </c>
      <c r="L91" s="40">
        <f t="shared" si="27"/>
        <v>7.9600833333333329E-2</v>
      </c>
      <c r="M91" s="40">
        <f t="shared" si="27"/>
        <v>1.6448333333333334</v>
      </c>
      <c r="N91" s="40">
        <f t="shared" si="27"/>
        <v>1.666666666666667</v>
      </c>
      <c r="O91" s="40">
        <f t="shared" si="27"/>
        <v>1.666666666666667</v>
      </c>
      <c r="P91" s="40">
        <f t="shared" si="27"/>
        <v>1.666666666666667</v>
      </c>
      <c r="Q91" s="40">
        <f t="shared" si="27"/>
        <v>1.666666666666667</v>
      </c>
      <c r="R91" s="40">
        <f t="shared" si="27"/>
        <v>1.666666666666667</v>
      </c>
      <c r="S91" s="40">
        <f t="shared" si="27"/>
        <v>1.666666666666667</v>
      </c>
      <c r="T91" s="40">
        <f t="shared" si="27"/>
        <v>1.666666666666667</v>
      </c>
      <c r="U91" s="40">
        <f t="shared" si="27"/>
        <v>1.666666666666667</v>
      </c>
      <c r="V91" s="40">
        <f t="shared" si="27"/>
        <v>1.666666666666667</v>
      </c>
      <c r="W91" s="40">
        <f t="shared" si="27"/>
        <v>1.666666666666667</v>
      </c>
      <c r="X91" s="40">
        <f t="shared" si="27"/>
        <v>1.666666666666667</v>
      </c>
      <c r="Y91" s="40">
        <f t="shared" si="27"/>
        <v>1.666666666666667</v>
      </c>
      <c r="Z91" s="40">
        <f t="shared" si="27"/>
        <v>1.666666666666667</v>
      </c>
      <c r="AA91" s="40">
        <f t="shared" si="27"/>
        <v>1.666666666666667</v>
      </c>
    </row>
    <row r="92" spans="1:27" ht="21" hidden="1" customHeight="1" outlineLevel="1" thickBot="1" x14ac:dyDescent="0.4">
      <c r="A92" s="5">
        <f t="shared" ref="A92:E101" si="28">A14</f>
        <v>0</v>
      </c>
      <c r="B92" s="5">
        <f t="shared" si="28"/>
        <v>1</v>
      </c>
      <c r="C92" s="5">
        <f t="shared" si="28"/>
        <v>0</v>
      </c>
      <c r="D92" s="5">
        <f t="shared" si="28"/>
        <v>0</v>
      </c>
      <c r="E92" s="37" t="str">
        <f t="shared" si="28"/>
        <v>(l)Se</v>
      </c>
      <c r="F92" s="40">
        <f t="shared" ref="F92:AA92" si="29">F14*$C$80</f>
        <v>5.4280833333333337E-8</v>
      </c>
      <c r="G92" s="40">
        <f t="shared" si="29"/>
        <v>1.5019166666666666E-7</v>
      </c>
      <c r="H92" s="40">
        <f t="shared" si="29"/>
        <v>1.6013333333333336E-7</v>
      </c>
      <c r="I92" s="40">
        <f t="shared" si="29"/>
        <v>1.1773333333333333E-7</v>
      </c>
      <c r="J92" s="40">
        <f t="shared" si="29"/>
        <v>8.9933333333333345E-8</v>
      </c>
      <c r="K92" s="40">
        <f t="shared" si="29"/>
        <v>8.3015000000000006E-8</v>
      </c>
      <c r="L92" s="40">
        <f t="shared" si="29"/>
        <v>8.4133333333333332E-8</v>
      </c>
      <c r="M92" s="40">
        <f t="shared" si="29"/>
        <v>1.7849166666666669E-7</v>
      </c>
      <c r="N92" s="40">
        <f t="shared" si="29"/>
        <v>1.3271666666666667E-7</v>
      </c>
      <c r="O92" s="40">
        <f t="shared" si="29"/>
        <v>9.6450000000000007E-8</v>
      </c>
      <c r="P92" s="40">
        <f t="shared" si="29"/>
        <v>6.9915000000000001E-8</v>
      </c>
      <c r="Q92" s="40">
        <f t="shared" si="29"/>
        <v>5.0721666666666673E-8</v>
      </c>
      <c r="R92" s="40">
        <f t="shared" si="29"/>
        <v>3.6869166666666669E-8</v>
      </c>
      <c r="S92" s="40">
        <f t="shared" si="29"/>
        <v>1.0543333333333333E-8</v>
      </c>
      <c r="T92" s="40">
        <f t="shared" si="29"/>
        <v>3.1295833333333336E-9</v>
      </c>
      <c r="U92" s="40">
        <f t="shared" si="29"/>
        <v>9.5791666666666664E-10</v>
      </c>
      <c r="V92" s="40">
        <f t="shared" si="29"/>
        <v>7.1515833333333339E-10</v>
      </c>
      <c r="W92" s="40">
        <f t="shared" si="29"/>
        <v>5.345083333333334E-10</v>
      </c>
      <c r="X92" s="40">
        <f t="shared" si="29"/>
        <v>3.9987500000000003E-10</v>
      </c>
      <c r="Y92" s="40">
        <f t="shared" si="29"/>
        <v>2.9940000000000002E-10</v>
      </c>
      <c r="Z92" s="40">
        <f t="shared" si="29"/>
        <v>9.4583333333333343E-11</v>
      </c>
      <c r="AA92" s="40">
        <f t="shared" si="29"/>
        <v>2.9949166666666668E-11</v>
      </c>
    </row>
    <row r="93" spans="1:27" ht="21" hidden="1" customHeight="1" outlineLevel="1" thickBot="1" x14ac:dyDescent="0.4">
      <c r="A93" s="5">
        <f t="shared" si="28"/>
        <v>0</v>
      </c>
      <c r="B93" s="5">
        <f t="shared" si="28"/>
        <v>1</v>
      </c>
      <c r="C93" s="5">
        <f t="shared" si="28"/>
        <v>0</v>
      </c>
      <c r="D93" s="5">
        <f t="shared" si="28"/>
        <v>0</v>
      </c>
      <c r="E93" s="37" t="str">
        <f t="shared" si="28"/>
        <v>(l)Se[a]</v>
      </c>
      <c r="F93" s="40">
        <f t="shared" ref="F93:AA93" si="30">F15*$C$80</f>
        <v>1.5042500000000001E-8</v>
      </c>
      <c r="G93" s="40">
        <f t="shared" si="30"/>
        <v>5.1100833333333337E-8</v>
      </c>
      <c r="H93" s="40">
        <f t="shared" si="30"/>
        <v>6.454583333333333E-8</v>
      </c>
      <c r="I93" s="40">
        <f t="shared" si="30"/>
        <v>5.4700833333333337E-8</v>
      </c>
      <c r="J93" s="40">
        <f t="shared" si="30"/>
        <v>4.7144166666666673E-8</v>
      </c>
      <c r="K93" s="40">
        <f t="shared" si="30"/>
        <v>4.8267500000000005E-8</v>
      </c>
      <c r="L93" s="40">
        <f t="shared" si="30"/>
        <v>5.2840833333333338E-8</v>
      </c>
      <c r="M93" s="40">
        <f t="shared" si="30"/>
        <v>1.1015833333333334E-7</v>
      </c>
      <c r="N93" s="40">
        <f t="shared" si="30"/>
        <v>8.035833333333334E-8</v>
      </c>
      <c r="O93" s="40">
        <f t="shared" si="30"/>
        <v>5.7247500000000004E-8</v>
      </c>
      <c r="P93" s="40">
        <f t="shared" si="30"/>
        <v>4.0658333333333335E-8</v>
      </c>
      <c r="Q93" s="40">
        <f t="shared" si="30"/>
        <v>2.8896666666666668E-8</v>
      </c>
      <c r="R93" s="40">
        <f t="shared" si="30"/>
        <v>2.0578333333333337E-8</v>
      </c>
      <c r="S93" s="40">
        <f t="shared" si="30"/>
        <v>5.4338333333333337E-9</v>
      </c>
      <c r="T93" s="40">
        <f t="shared" si="30"/>
        <v>1.4962500000000001E-9</v>
      </c>
      <c r="U93" s="40">
        <f t="shared" si="30"/>
        <v>4.261333333333334E-10</v>
      </c>
      <c r="V93" s="40">
        <f t="shared" si="30"/>
        <v>3.1257500000000003E-10</v>
      </c>
      <c r="W93" s="40">
        <f t="shared" si="30"/>
        <v>2.2957500000000001E-10</v>
      </c>
      <c r="X93" s="40">
        <f t="shared" si="30"/>
        <v>1.6881666666666667E-10</v>
      </c>
      <c r="Y93" s="40">
        <f t="shared" si="30"/>
        <v>1.2425833333333335E-10</v>
      </c>
      <c r="Z93" s="40">
        <f t="shared" si="30"/>
        <v>3.6741666666666673E-11</v>
      </c>
      <c r="AA93" s="40">
        <f t="shared" si="30"/>
        <v>1.0925E-11</v>
      </c>
    </row>
    <row r="94" spans="1:27" ht="21" hidden="1" customHeight="1" outlineLevel="1" thickBot="1" x14ac:dyDescent="0.4">
      <c r="A94" s="5">
        <f t="shared" si="28"/>
        <v>0</v>
      </c>
      <c r="B94" s="5">
        <f t="shared" si="28"/>
        <v>1</v>
      </c>
      <c r="C94" s="5">
        <f t="shared" si="28"/>
        <v>0</v>
      </c>
      <c r="D94" s="5">
        <f t="shared" si="28"/>
        <v>0</v>
      </c>
      <c r="E94" s="37" t="str">
        <f t="shared" si="28"/>
        <v>(l)Se[m]</v>
      </c>
      <c r="F94" s="40">
        <f t="shared" ref="F94:AA94" si="31">F16*$C$80</f>
        <v>6.2923333333333331E-2</v>
      </c>
      <c r="G94" s="40">
        <f t="shared" si="31"/>
        <v>0.26574166666666671</v>
      </c>
      <c r="H94" s="40">
        <f t="shared" si="31"/>
        <v>0.43882500000000002</v>
      </c>
      <c r="I94" s="40">
        <f t="shared" si="31"/>
        <v>0.50200833333333339</v>
      </c>
      <c r="J94" s="40">
        <f t="shared" si="31"/>
        <v>0.59597500000000003</v>
      </c>
      <c r="K94" s="40">
        <f t="shared" si="31"/>
        <v>0.85100000000000009</v>
      </c>
      <c r="L94" s="40">
        <f t="shared" si="31"/>
        <v>1.3090000000000002</v>
      </c>
      <c r="M94" s="40">
        <f t="shared" si="31"/>
        <v>3.8487500000000003</v>
      </c>
      <c r="N94" s="40">
        <f t="shared" si="31"/>
        <v>3.965416666666667</v>
      </c>
      <c r="O94" s="40">
        <f t="shared" si="31"/>
        <v>3.9895000000000005</v>
      </c>
      <c r="P94" s="40">
        <f t="shared" si="31"/>
        <v>3.9965833333333336</v>
      </c>
      <c r="Q94" s="40">
        <f t="shared" si="31"/>
        <v>3.9988333333333337</v>
      </c>
      <c r="R94" s="40">
        <f t="shared" si="31"/>
        <v>3.9995833333333337</v>
      </c>
      <c r="S94" s="40">
        <f t="shared" si="31"/>
        <v>4</v>
      </c>
      <c r="T94" s="40">
        <f t="shared" si="31"/>
        <v>4</v>
      </c>
      <c r="U94" s="40">
        <f t="shared" si="31"/>
        <v>4</v>
      </c>
      <c r="V94" s="40">
        <f t="shared" si="31"/>
        <v>4</v>
      </c>
      <c r="W94" s="40">
        <f t="shared" si="31"/>
        <v>4</v>
      </c>
      <c r="X94" s="40">
        <f t="shared" si="31"/>
        <v>4</v>
      </c>
      <c r="Y94" s="40">
        <f t="shared" si="31"/>
        <v>4</v>
      </c>
      <c r="Z94" s="40">
        <f t="shared" si="31"/>
        <v>4</v>
      </c>
      <c r="AA94" s="40">
        <f t="shared" si="31"/>
        <v>4</v>
      </c>
    </row>
    <row r="95" spans="1:27" ht="21" hidden="1" customHeight="1" outlineLevel="1" thickBot="1" x14ac:dyDescent="0.4">
      <c r="A95" s="5">
        <f t="shared" si="28"/>
        <v>0</v>
      </c>
      <c r="B95" s="5">
        <f t="shared" si="28"/>
        <v>1</v>
      </c>
      <c r="C95" s="5">
        <f t="shared" si="28"/>
        <v>0</v>
      </c>
      <c r="D95" s="5">
        <f t="shared" si="28"/>
        <v>0</v>
      </c>
      <c r="E95" s="37" t="str">
        <f t="shared" si="28"/>
        <v>(l)Se[r]</v>
      </c>
      <c r="F95" s="40">
        <f t="shared" ref="F95:AA95" si="32">F17*$C$80</f>
        <v>2.5170000000000002E-10</v>
      </c>
      <c r="G95" s="40">
        <f t="shared" si="32"/>
        <v>1.36525E-9</v>
      </c>
      <c r="H95" s="40">
        <f t="shared" si="32"/>
        <v>2.5655000000000003E-9</v>
      </c>
      <c r="I95" s="40">
        <f t="shared" si="32"/>
        <v>3.0640000000000002E-9</v>
      </c>
      <c r="J95" s="40">
        <f t="shared" si="32"/>
        <v>3.5663333333333333E-9</v>
      </c>
      <c r="K95" s="40">
        <f t="shared" si="32"/>
        <v>4.7655000000000006E-9</v>
      </c>
      <c r="L95" s="40">
        <f t="shared" si="32"/>
        <v>6.6217500000000002E-9</v>
      </c>
      <c r="M95" s="40">
        <f t="shared" si="32"/>
        <v>1.7120833333333334E-8</v>
      </c>
      <c r="N95" s="40">
        <f t="shared" si="32"/>
        <v>1.5190833333333336E-8</v>
      </c>
      <c r="O95" s="40">
        <f t="shared" si="32"/>
        <v>1.2948333333333334E-8</v>
      </c>
      <c r="P95" s="40">
        <f t="shared" si="32"/>
        <v>1.08475E-8</v>
      </c>
      <c r="Q95" s="40">
        <f t="shared" si="32"/>
        <v>8.9825000000000012E-9</v>
      </c>
      <c r="R95" s="40">
        <f t="shared" si="32"/>
        <v>7.3739166666666672E-9</v>
      </c>
      <c r="S95" s="40">
        <f t="shared" si="32"/>
        <v>3.1597500000000004E-9</v>
      </c>
      <c r="T95" s="40">
        <f t="shared" si="32"/>
        <v>1.28025E-9</v>
      </c>
      <c r="U95" s="40">
        <f t="shared" si="32"/>
        <v>5.0196666666666668E-10</v>
      </c>
      <c r="V95" s="40">
        <f t="shared" si="32"/>
        <v>3.9563333333333335E-10</v>
      </c>
      <c r="W95" s="40">
        <f t="shared" si="32"/>
        <v>3.1137500000000002E-10</v>
      </c>
      <c r="X95" s="40">
        <f t="shared" si="32"/>
        <v>2.44725E-10</v>
      </c>
      <c r="Y95" s="40">
        <f t="shared" si="32"/>
        <v>1.9206666666666667E-10</v>
      </c>
      <c r="Z95" s="40">
        <f t="shared" si="32"/>
        <v>7.1891666666666669E-11</v>
      </c>
      <c r="AA95" s="40">
        <f t="shared" si="32"/>
        <v>2.6315000000000002E-11</v>
      </c>
    </row>
    <row r="96" spans="1:27" ht="21" hidden="1" customHeight="1" outlineLevel="1" thickBot="1" x14ac:dyDescent="0.4">
      <c r="A96" s="5">
        <f t="shared" si="28"/>
        <v>0</v>
      </c>
      <c r="B96" s="5">
        <f t="shared" si="28"/>
        <v>0</v>
      </c>
      <c r="C96" s="5">
        <f t="shared" si="28"/>
        <v>1</v>
      </c>
      <c r="D96" s="5">
        <f t="shared" si="28"/>
        <v>0</v>
      </c>
      <c r="E96" s="37" t="str">
        <f t="shared" si="28"/>
        <v>(l)Ge[c]</v>
      </c>
      <c r="F96" s="40">
        <f t="shared" ref="F96:AA96" si="33">F18*$C$80</f>
        <v>6.5636666666666678E-6</v>
      </c>
      <c r="G96" s="40">
        <f t="shared" si="33"/>
        <v>6.2263333333333331E-5</v>
      </c>
      <c r="H96" s="40">
        <f t="shared" si="33"/>
        <v>7.8948333333333338E-4</v>
      </c>
      <c r="I96" s="40">
        <f t="shared" si="33"/>
        <v>7.768916666666667E-3</v>
      </c>
      <c r="J96" s="40">
        <f t="shared" si="33"/>
        <v>4.9586666666666668E-2</v>
      </c>
      <c r="K96" s="40">
        <f t="shared" si="33"/>
        <v>0.17559166666666667</v>
      </c>
      <c r="L96" s="40">
        <f t="shared" si="33"/>
        <v>0.34485833333333338</v>
      </c>
      <c r="M96" s="40">
        <f t="shared" si="33"/>
        <v>0.44077500000000003</v>
      </c>
      <c r="N96" s="40">
        <f t="shared" si="33"/>
        <v>0.48271666666666668</v>
      </c>
      <c r="O96" s="40">
        <f t="shared" si="33"/>
        <v>0.49476666666666669</v>
      </c>
      <c r="P96" s="40">
        <f t="shared" si="33"/>
        <v>0.49829166666666669</v>
      </c>
      <c r="Q96" s="40">
        <f t="shared" si="33"/>
        <v>0.49940000000000007</v>
      </c>
      <c r="R96" s="40">
        <f t="shared" si="33"/>
        <v>0.49977500000000002</v>
      </c>
      <c r="S96" s="40">
        <f t="shared" si="33"/>
        <v>0.49999166666666667</v>
      </c>
      <c r="T96" s="40">
        <f t="shared" si="33"/>
        <v>0.5</v>
      </c>
      <c r="U96" s="40">
        <f t="shared" si="33"/>
        <v>0.5</v>
      </c>
      <c r="V96" s="40">
        <f t="shared" si="33"/>
        <v>0.5</v>
      </c>
      <c r="W96" s="40">
        <f t="shared" si="33"/>
        <v>0.5</v>
      </c>
      <c r="X96" s="40">
        <f t="shared" si="33"/>
        <v>0.5</v>
      </c>
      <c r="Y96" s="40">
        <f t="shared" si="33"/>
        <v>0.5</v>
      </c>
      <c r="Z96" s="40">
        <f t="shared" si="33"/>
        <v>0.5</v>
      </c>
      <c r="AA96" s="40">
        <f t="shared" si="33"/>
        <v>0.5</v>
      </c>
    </row>
    <row r="97" spans="1:27" ht="21" hidden="1" customHeight="1" outlineLevel="1" thickBot="1" x14ac:dyDescent="0.4">
      <c r="A97" s="5">
        <f t="shared" si="28"/>
        <v>1</v>
      </c>
      <c r="B97" s="5">
        <f t="shared" si="28"/>
        <v>0</v>
      </c>
      <c r="C97" s="5">
        <f t="shared" si="28"/>
        <v>0</v>
      </c>
      <c r="D97" s="5">
        <f t="shared" si="28"/>
        <v>0</v>
      </c>
      <c r="E97" s="37" t="str">
        <f t="shared" si="28"/>
        <v>H (Ar)</v>
      </c>
      <c r="F97" s="40">
        <f t="shared" ref="F97:AA97" si="34">F19*$C$80</f>
        <v>-157.33333333333334</v>
      </c>
      <c r="G97" s="40">
        <f t="shared" si="34"/>
        <v>-157.25000000000003</v>
      </c>
      <c r="H97" s="40">
        <f t="shared" si="34"/>
        <v>-157.5</v>
      </c>
      <c r="I97" s="40">
        <f t="shared" si="34"/>
        <v>-157.83333333333334</v>
      </c>
      <c r="J97" s="40">
        <f t="shared" si="34"/>
        <v>-158.25</v>
      </c>
      <c r="K97" s="40">
        <f t="shared" si="34"/>
        <v>-158.66666666666666</v>
      </c>
      <c r="L97" s="40">
        <f t="shared" si="34"/>
        <v>-158.91666666666669</v>
      </c>
      <c r="M97" s="40">
        <f t="shared" si="34"/>
        <v>-158.00000000000003</v>
      </c>
      <c r="N97" s="40">
        <f t="shared" si="34"/>
        <v>-158.58333333333334</v>
      </c>
      <c r="O97" s="40">
        <f t="shared" si="34"/>
        <v>-159.16666666666669</v>
      </c>
      <c r="P97" s="40">
        <f t="shared" si="34"/>
        <v>-159.75000000000003</v>
      </c>
      <c r="Q97" s="40">
        <f t="shared" si="34"/>
        <v>-160.33333333333334</v>
      </c>
      <c r="R97" s="40">
        <f t="shared" si="34"/>
        <v>-160.91666666666666</v>
      </c>
      <c r="S97" s="40">
        <f t="shared" si="34"/>
        <v>-163.08333333333334</v>
      </c>
      <c r="T97" s="40">
        <f t="shared" si="34"/>
        <v>-165.16666666666669</v>
      </c>
      <c r="U97" s="40">
        <f t="shared" si="34"/>
        <v>-167.08333333333334</v>
      </c>
      <c r="V97" s="40">
        <f t="shared" si="34"/>
        <v>-167.58333333333334</v>
      </c>
      <c r="W97" s="40">
        <f t="shared" si="34"/>
        <v>-168</v>
      </c>
      <c r="X97" s="40">
        <f t="shared" si="34"/>
        <v>-168.41666666666669</v>
      </c>
      <c r="Y97" s="40">
        <f t="shared" si="34"/>
        <v>-168.83333333333337</v>
      </c>
      <c r="Z97" s="40">
        <f t="shared" si="34"/>
        <v>-170.50000000000003</v>
      </c>
      <c r="AA97" s="40">
        <f t="shared" si="34"/>
        <v>-172.08333333333334</v>
      </c>
    </row>
    <row r="98" spans="1:27" ht="21" hidden="1" customHeight="1" outlineLevel="1" thickBot="1" x14ac:dyDescent="0.4">
      <c r="A98" s="5">
        <f t="shared" si="28"/>
        <v>0</v>
      </c>
      <c r="B98" s="5">
        <f t="shared" si="28"/>
        <v>0</v>
      </c>
      <c r="C98" s="5">
        <f t="shared" si="28"/>
        <v>0</v>
      </c>
      <c r="D98" s="5">
        <f t="shared" si="28"/>
        <v>1</v>
      </c>
      <c r="E98" s="37" t="str">
        <f t="shared" si="28"/>
        <v>H (Ga)</v>
      </c>
      <c r="F98" s="40">
        <f t="shared" ref="F98:AA98" si="35">F20*$C$80</f>
        <v>-506.58333333333337</v>
      </c>
      <c r="G98" s="40">
        <f t="shared" si="35"/>
        <v>-448.50000000000006</v>
      </c>
      <c r="H98" s="40">
        <f t="shared" si="35"/>
        <v>-391.75</v>
      </c>
      <c r="I98" s="40">
        <f t="shared" si="35"/>
        <v>-340.83333333333337</v>
      </c>
      <c r="J98" s="40">
        <f t="shared" si="35"/>
        <v>-297.58333333333337</v>
      </c>
      <c r="K98" s="40">
        <f t="shared" si="35"/>
        <v>-261.58333333333337</v>
      </c>
      <c r="L98" s="40">
        <f t="shared" si="35"/>
        <v>-230.50000000000003</v>
      </c>
      <c r="M98" s="40">
        <f t="shared" si="35"/>
        <v>-223.25</v>
      </c>
      <c r="N98" s="40">
        <f t="shared" si="35"/>
        <v>-234.25</v>
      </c>
      <c r="O98" s="40">
        <f t="shared" si="35"/>
        <v>-245.08333333333334</v>
      </c>
      <c r="P98" s="40">
        <f t="shared" si="35"/>
        <v>-255.75000000000003</v>
      </c>
      <c r="Q98" s="40">
        <f t="shared" si="35"/>
        <v>-266.16666666666669</v>
      </c>
      <c r="R98" s="40">
        <f t="shared" si="35"/>
        <v>-276.33333333333331</v>
      </c>
      <c r="S98" s="40">
        <f t="shared" si="35"/>
        <v>-313.91666666666669</v>
      </c>
      <c r="T98" s="40">
        <f t="shared" si="35"/>
        <v>-345.25</v>
      </c>
      <c r="U98" s="40">
        <f t="shared" si="35"/>
        <v>-369.41666666666669</v>
      </c>
      <c r="V98" s="40">
        <f t="shared" si="35"/>
        <v>-374.16666666666669</v>
      </c>
      <c r="W98" s="40">
        <f t="shared" si="35"/>
        <v>-378.50000000000006</v>
      </c>
      <c r="X98" s="40">
        <f t="shared" si="35"/>
        <v>-382.16666666666669</v>
      </c>
      <c r="Y98" s="40">
        <f t="shared" si="35"/>
        <v>-385.41666666666669</v>
      </c>
      <c r="Z98" s="40">
        <f t="shared" si="35"/>
        <v>-392.58333333333337</v>
      </c>
      <c r="AA98" s="40">
        <f t="shared" si="35"/>
        <v>-390.41666666666669</v>
      </c>
    </row>
    <row r="99" spans="1:27" ht="21" hidden="1" customHeight="1" outlineLevel="1" thickBot="1" x14ac:dyDescent="0.4">
      <c r="A99" s="5">
        <f t="shared" si="28"/>
        <v>0</v>
      </c>
      <c r="B99" s="5">
        <f t="shared" si="28"/>
        <v>0</v>
      </c>
      <c r="C99" s="5">
        <f t="shared" si="28"/>
        <v>1</v>
      </c>
      <c r="D99" s="5">
        <f t="shared" si="28"/>
        <v>0</v>
      </c>
      <c r="E99" s="37" t="str">
        <f t="shared" si="28"/>
        <v>H (Ge)</v>
      </c>
      <c r="F99" s="40">
        <f t="shared" ref="F99:AA99" si="36">F21*$C$80</f>
        <v>-133.33333333333334</v>
      </c>
      <c r="G99" s="40">
        <f t="shared" si="36"/>
        <v>-116.00000000000001</v>
      </c>
      <c r="H99" s="40">
        <f t="shared" si="36"/>
        <v>-96.166666666666671</v>
      </c>
      <c r="I99" s="40">
        <f t="shared" si="36"/>
        <v>-77.88333333333334</v>
      </c>
      <c r="J99" s="40">
        <f t="shared" si="36"/>
        <v>-63.433333333333337</v>
      </c>
      <c r="K99" s="40">
        <f t="shared" si="36"/>
        <v>-54.608333333333334</v>
      </c>
      <c r="L99" s="40">
        <f t="shared" si="36"/>
        <v>-51.466666666666669</v>
      </c>
      <c r="M99" s="40">
        <f t="shared" si="36"/>
        <v>-56.94166666666667</v>
      </c>
      <c r="N99" s="40">
        <f t="shared" si="36"/>
        <v>-57.025000000000006</v>
      </c>
      <c r="O99" s="40">
        <f t="shared" si="36"/>
        <v>-57.533333333333339</v>
      </c>
      <c r="P99" s="40">
        <f t="shared" si="36"/>
        <v>-58.175000000000004</v>
      </c>
      <c r="Q99" s="40">
        <f t="shared" si="36"/>
        <v>-58.850000000000009</v>
      </c>
      <c r="R99" s="40">
        <f t="shared" si="36"/>
        <v>-59.525000000000006</v>
      </c>
      <c r="S99" s="40">
        <f t="shared" si="36"/>
        <v>-62.19166666666667</v>
      </c>
      <c r="T99" s="40">
        <f t="shared" si="36"/>
        <v>-64.708333333333329</v>
      </c>
      <c r="U99" s="40">
        <f t="shared" si="36"/>
        <v>-67.066666666666677</v>
      </c>
      <c r="V99" s="40">
        <f t="shared" si="36"/>
        <v>-67.63333333333334</v>
      </c>
      <c r="W99" s="40">
        <f t="shared" si="36"/>
        <v>-68.183333333333337</v>
      </c>
      <c r="X99" s="40">
        <f t="shared" si="36"/>
        <v>-68.733333333333334</v>
      </c>
      <c r="Y99" s="40">
        <f t="shared" si="36"/>
        <v>-69.275000000000006</v>
      </c>
      <c r="Z99" s="40">
        <f t="shared" si="36"/>
        <v>-71.341666666666669</v>
      </c>
      <c r="AA99" s="40">
        <f t="shared" si="36"/>
        <v>-73.291666666666671</v>
      </c>
    </row>
    <row r="100" spans="1:27" ht="21" hidden="1" customHeight="1" outlineLevel="1" thickBot="1" x14ac:dyDescent="0.4">
      <c r="A100" s="5">
        <f t="shared" si="28"/>
        <v>0</v>
      </c>
      <c r="B100" s="5">
        <f t="shared" si="28"/>
        <v>1</v>
      </c>
      <c r="C100" s="5">
        <f t="shared" si="28"/>
        <v>0</v>
      </c>
      <c r="D100" s="5">
        <f t="shared" si="28"/>
        <v>0</v>
      </c>
      <c r="E100" s="37" t="str">
        <f t="shared" si="28"/>
        <v>H (Se)</v>
      </c>
      <c r="F100" s="40">
        <f t="shared" ref="F100:AA100" si="37">F22*$C$80</f>
        <v>-184.50000000000003</v>
      </c>
      <c r="G100" s="40">
        <f t="shared" si="37"/>
        <v>-177.50000000000003</v>
      </c>
      <c r="H100" s="40">
        <f t="shared" si="37"/>
        <v>-178.25000000000003</v>
      </c>
      <c r="I100" s="40">
        <f t="shared" si="37"/>
        <v>-181.66666666666669</v>
      </c>
      <c r="J100" s="40">
        <f t="shared" si="37"/>
        <v>-184.91666666666669</v>
      </c>
      <c r="K100" s="40">
        <f t="shared" si="37"/>
        <v>-187.33333333333334</v>
      </c>
      <c r="L100" s="40">
        <f t="shared" si="37"/>
        <v>-189.91666666666669</v>
      </c>
      <c r="M100" s="40">
        <f t="shared" si="37"/>
        <v>-192</v>
      </c>
      <c r="N100" s="40">
        <f t="shared" si="37"/>
        <v>-196.08333333333334</v>
      </c>
      <c r="O100" s="40">
        <f t="shared" si="37"/>
        <v>-200.25000000000003</v>
      </c>
      <c r="P100" s="40">
        <f t="shared" si="37"/>
        <v>-204.25000000000003</v>
      </c>
      <c r="Q100" s="40">
        <f t="shared" si="37"/>
        <v>-208.25</v>
      </c>
      <c r="R100" s="40">
        <f t="shared" si="37"/>
        <v>-212.25</v>
      </c>
      <c r="S100" s="40">
        <f t="shared" si="37"/>
        <v>-227.33333333333337</v>
      </c>
      <c r="T100" s="40">
        <f t="shared" si="37"/>
        <v>-241.66666666666669</v>
      </c>
      <c r="U100" s="40">
        <f t="shared" si="37"/>
        <v>-255.25</v>
      </c>
      <c r="V100" s="40">
        <f t="shared" si="37"/>
        <v>-258.58333333333337</v>
      </c>
      <c r="W100" s="40">
        <f t="shared" si="37"/>
        <v>-261.83333333333337</v>
      </c>
      <c r="X100" s="40">
        <f t="shared" si="37"/>
        <v>-265.08333333333331</v>
      </c>
      <c r="Y100" s="40">
        <f t="shared" si="37"/>
        <v>-268.33333333333337</v>
      </c>
      <c r="Z100" s="40">
        <f t="shared" si="37"/>
        <v>-281.08333333333331</v>
      </c>
      <c r="AA100" s="40">
        <f t="shared" si="37"/>
        <v>-293.5</v>
      </c>
    </row>
    <row r="101" spans="1:27" ht="21" hidden="1" customHeight="1" outlineLevel="1" thickBot="1" x14ac:dyDescent="0.4">
      <c r="A101" s="5">
        <f t="shared" si="28"/>
        <v>0</v>
      </c>
      <c r="B101" s="5">
        <f t="shared" si="28"/>
        <v>0</v>
      </c>
      <c r="C101" s="5">
        <f t="shared" si="28"/>
        <v>0</v>
      </c>
      <c r="D101" s="5">
        <f t="shared" si="28"/>
        <v>0</v>
      </c>
      <c r="E101" s="37">
        <f t="shared" si="28"/>
        <v>0</v>
      </c>
      <c r="F101" s="40">
        <f t="shared" ref="F101:AA101" si="38">F23*$C$80</f>
        <v>0</v>
      </c>
      <c r="G101" s="40">
        <f t="shared" si="38"/>
        <v>0</v>
      </c>
      <c r="H101" s="40">
        <f t="shared" si="38"/>
        <v>0</v>
      </c>
      <c r="I101" s="40">
        <f t="shared" si="38"/>
        <v>0</v>
      </c>
      <c r="J101" s="40">
        <f t="shared" si="38"/>
        <v>0</v>
      </c>
      <c r="K101" s="40">
        <f t="shared" si="38"/>
        <v>0</v>
      </c>
      <c r="L101" s="40">
        <f t="shared" si="38"/>
        <v>0</v>
      </c>
      <c r="M101" s="40">
        <f t="shared" si="38"/>
        <v>0</v>
      </c>
      <c r="N101" s="40">
        <f t="shared" si="38"/>
        <v>0</v>
      </c>
      <c r="O101" s="40">
        <f t="shared" si="38"/>
        <v>0</v>
      </c>
      <c r="P101" s="40">
        <f t="shared" si="38"/>
        <v>0</v>
      </c>
      <c r="Q101" s="40">
        <f t="shared" si="38"/>
        <v>0</v>
      </c>
      <c r="R101" s="40">
        <f t="shared" si="38"/>
        <v>0</v>
      </c>
      <c r="S101" s="40">
        <f t="shared" si="38"/>
        <v>0</v>
      </c>
      <c r="T101" s="40">
        <f t="shared" si="38"/>
        <v>0</v>
      </c>
      <c r="U101" s="40">
        <f t="shared" si="38"/>
        <v>0</v>
      </c>
      <c r="V101" s="40">
        <f t="shared" si="38"/>
        <v>0</v>
      </c>
      <c r="W101" s="40">
        <f t="shared" si="38"/>
        <v>0</v>
      </c>
      <c r="X101" s="40">
        <f t="shared" si="38"/>
        <v>0</v>
      </c>
      <c r="Y101" s="40">
        <f t="shared" si="38"/>
        <v>0</v>
      </c>
      <c r="Z101" s="40">
        <f t="shared" si="38"/>
        <v>0</v>
      </c>
      <c r="AA101" s="40">
        <f t="shared" si="38"/>
        <v>0</v>
      </c>
    </row>
    <row r="102" spans="1:27" ht="21" hidden="1" customHeight="1" outlineLevel="1" thickBot="1" x14ac:dyDescent="0.4">
      <c r="A102" s="5">
        <f t="shared" ref="A102:E111" si="39">A24</f>
        <v>0</v>
      </c>
      <c r="B102" s="5">
        <f t="shared" si="39"/>
        <v>0</v>
      </c>
      <c r="C102" s="5">
        <f t="shared" si="39"/>
        <v>0</v>
      </c>
      <c r="D102" s="5">
        <f t="shared" si="39"/>
        <v>0</v>
      </c>
      <c r="E102" s="37">
        <f t="shared" si="39"/>
        <v>0</v>
      </c>
      <c r="F102" s="40">
        <f t="shared" ref="F102:AA102" si="40">F24*$C$80</f>
        <v>0</v>
      </c>
      <c r="G102" s="40">
        <f t="shared" si="40"/>
        <v>0</v>
      </c>
      <c r="H102" s="40">
        <f t="shared" si="40"/>
        <v>0</v>
      </c>
      <c r="I102" s="40">
        <f t="shared" si="40"/>
        <v>0</v>
      </c>
      <c r="J102" s="40">
        <f t="shared" si="40"/>
        <v>0</v>
      </c>
      <c r="K102" s="40">
        <f t="shared" si="40"/>
        <v>0</v>
      </c>
      <c r="L102" s="40">
        <f t="shared" si="40"/>
        <v>0</v>
      </c>
      <c r="M102" s="40">
        <f t="shared" si="40"/>
        <v>0</v>
      </c>
      <c r="N102" s="40">
        <f t="shared" si="40"/>
        <v>0</v>
      </c>
      <c r="O102" s="40">
        <f t="shared" si="40"/>
        <v>0</v>
      </c>
      <c r="P102" s="40">
        <f t="shared" si="40"/>
        <v>0</v>
      </c>
      <c r="Q102" s="40">
        <f t="shared" si="40"/>
        <v>0</v>
      </c>
      <c r="R102" s="40">
        <f t="shared" si="40"/>
        <v>0</v>
      </c>
      <c r="S102" s="40">
        <f t="shared" si="40"/>
        <v>0</v>
      </c>
      <c r="T102" s="40">
        <f t="shared" si="40"/>
        <v>0</v>
      </c>
      <c r="U102" s="40">
        <f t="shared" si="40"/>
        <v>0</v>
      </c>
      <c r="V102" s="40">
        <f t="shared" si="40"/>
        <v>0</v>
      </c>
      <c r="W102" s="40">
        <f t="shared" si="40"/>
        <v>0</v>
      </c>
      <c r="X102" s="40">
        <f t="shared" si="40"/>
        <v>0</v>
      </c>
      <c r="Y102" s="40">
        <f t="shared" si="40"/>
        <v>0</v>
      </c>
      <c r="Z102" s="40">
        <f t="shared" si="40"/>
        <v>0</v>
      </c>
      <c r="AA102" s="40">
        <f t="shared" si="40"/>
        <v>0</v>
      </c>
    </row>
    <row r="103" spans="1:27" ht="21" hidden="1" customHeight="1" outlineLevel="1" thickBot="1" x14ac:dyDescent="0.4">
      <c r="A103" s="5">
        <f t="shared" si="39"/>
        <v>0</v>
      </c>
      <c r="B103" s="5">
        <f t="shared" si="39"/>
        <v>0</v>
      </c>
      <c r="C103" s="5">
        <f t="shared" si="39"/>
        <v>0</v>
      </c>
      <c r="D103" s="5">
        <f t="shared" si="39"/>
        <v>0</v>
      </c>
      <c r="E103" s="37">
        <f t="shared" si="39"/>
        <v>0</v>
      </c>
      <c r="F103" s="40">
        <f t="shared" ref="F103:AA103" si="41">F25*$C$80</f>
        <v>0</v>
      </c>
      <c r="G103" s="40">
        <f t="shared" si="41"/>
        <v>0</v>
      </c>
      <c r="H103" s="40">
        <f t="shared" si="41"/>
        <v>0</v>
      </c>
      <c r="I103" s="40">
        <f t="shared" si="41"/>
        <v>0</v>
      </c>
      <c r="J103" s="40">
        <f t="shared" si="41"/>
        <v>0</v>
      </c>
      <c r="K103" s="40">
        <f t="shared" si="41"/>
        <v>0</v>
      </c>
      <c r="L103" s="40">
        <f t="shared" si="41"/>
        <v>0</v>
      </c>
      <c r="M103" s="40">
        <f t="shared" si="41"/>
        <v>0</v>
      </c>
      <c r="N103" s="40">
        <f t="shared" si="41"/>
        <v>0</v>
      </c>
      <c r="O103" s="40">
        <f t="shared" si="41"/>
        <v>0</v>
      </c>
      <c r="P103" s="40">
        <f t="shared" si="41"/>
        <v>0</v>
      </c>
      <c r="Q103" s="40">
        <f t="shared" si="41"/>
        <v>0</v>
      </c>
      <c r="R103" s="40">
        <f t="shared" si="41"/>
        <v>0</v>
      </c>
      <c r="S103" s="40">
        <f t="shared" si="41"/>
        <v>0</v>
      </c>
      <c r="T103" s="40">
        <f t="shared" si="41"/>
        <v>0</v>
      </c>
      <c r="U103" s="40">
        <f t="shared" si="41"/>
        <v>0</v>
      </c>
      <c r="V103" s="40">
        <f t="shared" si="41"/>
        <v>0</v>
      </c>
      <c r="W103" s="40">
        <f t="shared" si="41"/>
        <v>0</v>
      </c>
      <c r="X103" s="40">
        <f t="shared" si="41"/>
        <v>0</v>
      </c>
      <c r="Y103" s="40">
        <f t="shared" si="41"/>
        <v>0</v>
      </c>
      <c r="Z103" s="40">
        <f t="shared" si="41"/>
        <v>0</v>
      </c>
      <c r="AA103" s="40">
        <f t="shared" si="41"/>
        <v>0</v>
      </c>
    </row>
    <row r="104" spans="1:27" ht="21" hidden="1" customHeight="1" outlineLevel="1" thickBot="1" x14ac:dyDescent="0.4">
      <c r="A104" s="5">
        <f t="shared" si="39"/>
        <v>0</v>
      </c>
      <c r="B104" s="5">
        <f t="shared" si="39"/>
        <v>0</v>
      </c>
      <c r="C104" s="5">
        <f t="shared" si="39"/>
        <v>0</v>
      </c>
      <c r="D104" s="5">
        <f t="shared" si="39"/>
        <v>0</v>
      </c>
      <c r="E104" s="37">
        <f t="shared" si="39"/>
        <v>0</v>
      </c>
      <c r="F104" s="40">
        <f t="shared" ref="F104:AA104" si="42">F26*$C$80</f>
        <v>0</v>
      </c>
      <c r="G104" s="40">
        <f t="shared" si="42"/>
        <v>0</v>
      </c>
      <c r="H104" s="40">
        <f t="shared" si="42"/>
        <v>0</v>
      </c>
      <c r="I104" s="40">
        <f t="shared" si="42"/>
        <v>0</v>
      </c>
      <c r="J104" s="40">
        <f t="shared" si="42"/>
        <v>0</v>
      </c>
      <c r="K104" s="40">
        <f t="shared" si="42"/>
        <v>0</v>
      </c>
      <c r="L104" s="40">
        <f t="shared" si="42"/>
        <v>0</v>
      </c>
      <c r="M104" s="40">
        <f t="shared" si="42"/>
        <v>0</v>
      </c>
      <c r="N104" s="40">
        <f t="shared" si="42"/>
        <v>0</v>
      </c>
      <c r="O104" s="40">
        <f t="shared" si="42"/>
        <v>0</v>
      </c>
      <c r="P104" s="40">
        <f t="shared" si="42"/>
        <v>0</v>
      </c>
      <c r="Q104" s="40">
        <f t="shared" si="42"/>
        <v>0</v>
      </c>
      <c r="R104" s="40">
        <f t="shared" si="42"/>
        <v>0</v>
      </c>
      <c r="S104" s="40">
        <f t="shared" si="42"/>
        <v>0</v>
      </c>
      <c r="T104" s="40">
        <f t="shared" si="42"/>
        <v>0</v>
      </c>
      <c r="U104" s="40">
        <f t="shared" si="42"/>
        <v>0</v>
      </c>
      <c r="V104" s="40">
        <f t="shared" si="42"/>
        <v>0</v>
      </c>
      <c r="W104" s="40">
        <f t="shared" si="42"/>
        <v>0</v>
      </c>
      <c r="X104" s="40">
        <f t="shared" si="42"/>
        <v>0</v>
      </c>
      <c r="Y104" s="40">
        <f t="shared" si="42"/>
        <v>0</v>
      </c>
      <c r="Z104" s="40">
        <f t="shared" si="42"/>
        <v>0</v>
      </c>
      <c r="AA104" s="40">
        <f t="shared" si="42"/>
        <v>0</v>
      </c>
    </row>
    <row r="105" spans="1:27" ht="21" hidden="1" customHeight="1" outlineLevel="1" thickBot="1" x14ac:dyDescent="0.4">
      <c r="A105" s="5">
        <f t="shared" si="39"/>
        <v>0</v>
      </c>
      <c r="B105" s="5">
        <f t="shared" si="39"/>
        <v>0</v>
      </c>
      <c r="C105" s="5">
        <f t="shared" si="39"/>
        <v>0</v>
      </c>
      <c r="D105" s="5">
        <f t="shared" si="39"/>
        <v>0</v>
      </c>
      <c r="E105" s="37">
        <f t="shared" si="39"/>
        <v>0</v>
      </c>
      <c r="F105" s="40">
        <f t="shared" ref="F105:AA105" si="43">F27*$C$80</f>
        <v>0</v>
      </c>
      <c r="G105" s="40">
        <f t="shared" si="43"/>
        <v>0</v>
      </c>
      <c r="H105" s="40">
        <f t="shared" si="43"/>
        <v>0</v>
      </c>
      <c r="I105" s="40">
        <f t="shared" si="43"/>
        <v>0</v>
      </c>
      <c r="J105" s="40">
        <f t="shared" si="43"/>
        <v>0</v>
      </c>
      <c r="K105" s="40">
        <f t="shared" si="43"/>
        <v>0</v>
      </c>
      <c r="L105" s="40">
        <f t="shared" si="43"/>
        <v>0</v>
      </c>
      <c r="M105" s="40">
        <f t="shared" si="43"/>
        <v>0</v>
      </c>
      <c r="N105" s="40">
        <f t="shared" si="43"/>
        <v>0</v>
      </c>
      <c r="O105" s="40">
        <f t="shared" si="43"/>
        <v>0</v>
      </c>
      <c r="P105" s="40">
        <f t="shared" si="43"/>
        <v>0</v>
      </c>
      <c r="Q105" s="40">
        <f t="shared" si="43"/>
        <v>0</v>
      </c>
      <c r="R105" s="40">
        <f t="shared" si="43"/>
        <v>0</v>
      </c>
      <c r="S105" s="40">
        <f t="shared" si="43"/>
        <v>0</v>
      </c>
      <c r="T105" s="40">
        <f t="shared" si="43"/>
        <v>0</v>
      </c>
      <c r="U105" s="40">
        <f t="shared" si="43"/>
        <v>0</v>
      </c>
      <c r="V105" s="40">
        <f t="shared" si="43"/>
        <v>0</v>
      </c>
      <c r="W105" s="40">
        <f t="shared" si="43"/>
        <v>0</v>
      </c>
      <c r="X105" s="40">
        <f t="shared" si="43"/>
        <v>0</v>
      </c>
      <c r="Y105" s="40">
        <f t="shared" si="43"/>
        <v>0</v>
      </c>
      <c r="Z105" s="40">
        <f t="shared" si="43"/>
        <v>0</v>
      </c>
      <c r="AA105" s="40">
        <f t="shared" si="43"/>
        <v>0</v>
      </c>
    </row>
    <row r="106" spans="1:27" ht="21" hidden="1" customHeight="1" outlineLevel="1" thickBot="1" x14ac:dyDescent="0.4">
      <c r="A106" s="5">
        <f t="shared" si="39"/>
        <v>0</v>
      </c>
      <c r="B106" s="5">
        <f t="shared" si="39"/>
        <v>0</v>
      </c>
      <c r="C106" s="5">
        <f t="shared" si="39"/>
        <v>0</v>
      </c>
      <c r="D106" s="5">
        <f t="shared" si="39"/>
        <v>0</v>
      </c>
      <c r="E106" s="37">
        <f t="shared" si="39"/>
        <v>0</v>
      </c>
      <c r="F106" s="40">
        <f t="shared" ref="F106:AA106" si="44">F28*$C$80</f>
        <v>0</v>
      </c>
      <c r="G106" s="40">
        <f t="shared" si="44"/>
        <v>0</v>
      </c>
      <c r="H106" s="40">
        <f t="shared" si="44"/>
        <v>0</v>
      </c>
      <c r="I106" s="40">
        <f t="shared" si="44"/>
        <v>0</v>
      </c>
      <c r="J106" s="40">
        <f t="shared" si="44"/>
        <v>0</v>
      </c>
      <c r="K106" s="40">
        <f t="shared" si="44"/>
        <v>0</v>
      </c>
      <c r="L106" s="40">
        <f t="shared" si="44"/>
        <v>0</v>
      </c>
      <c r="M106" s="40">
        <f t="shared" si="44"/>
        <v>0</v>
      </c>
      <c r="N106" s="40">
        <f t="shared" si="44"/>
        <v>0</v>
      </c>
      <c r="O106" s="40">
        <f t="shared" si="44"/>
        <v>0</v>
      </c>
      <c r="P106" s="40">
        <f t="shared" si="44"/>
        <v>0</v>
      </c>
      <c r="Q106" s="40">
        <f t="shared" si="44"/>
        <v>0</v>
      </c>
      <c r="R106" s="40">
        <f t="shared" si="44"/>
        <v>0</v>
      </c>
      <c r="S106" s="40">
        <f t="shared" si="44"/>
        <v>0</v>
      </c>
      <c r="T106" s="40">
        <f t="shared" si="44"/>
        <v>0</v>
      </c>
      <c r="U106" s="40">
        <f t="shared" si="44"/>
        <v>0</v>
      </c>
      <c r="V106" s="40">
        <f t="shared" si="44"/>
        <v>0</v>
      </c>
      <c r="W106" s="40">
        <f t="shared" si="44"/>
        <v>0</v>
      </c>
      <c r="X106" s="40">
        <f t="shared" si="44"/>
        <v>0</v>
      </c>
      <c r="Y106" s="40">
        <f t="shared" si="44"/>
        <v>0</v>
      </c>
      <c r="Z106" s="40">
        <f t="shared" si="44"/>
        <v>0</v>
      </c>
      <c r="AA106" s="40">
        <f t="shared" si="44"/>
        <v>0</v>
      </c>
    </row>
    <row r="107" spans="1:27" ht="21" hidden="1" customHeight="1" outlineLevel="1" thickBot="1" x14ac:dyDescent="0.4">
      <c r="A107" s="5">
        <f t="shared" si="39"/>
        <v>0</v>
      </c>
      <c r="B107" s="5">
        <f t="shared" si="39"/>
        <v>0</v>
      </c>
      <c r="C107" s="5">
        <f t="shared" si="39"/>
        <v>0</v>
      </c>
      <c r="D107" s="5">
        <f t="shared" si="39"/>
        <v>0</v>
      </c>
      <c r="E107" s="37">
        <f t="shared" si="39"/>
        <v>0</v>
      </c>
      <c r="F107" s="40">
        <f t="shared" ref="F107:AA107" si="45">F29*$C$80</f>
        <v>0</v>
      </c>
      <c r="G107" s="40">
        <f t="shared" si="45"/>
        <v>0</v>
      </c>
      <c r="H107" s="40">
        <f t="shared" si="45"/>
        <v>0</v>
      </c>
      <c r="I107" s="40">
        <f t="shared" si="45"/>
        <v>0</v>
      </c>
      <c r="J107" s="40">
        <f t="shared" si="45"/>
        <v>0</v>
      </c>
      <c r="K107" s="40">
        <f t="shared" si="45"/>
        <v>0</v>
      </c>
      <c r="L107" s="40">
        <f t="shared" si="45"/>
        <v>0</v>
      </c>
      <c r="M107" s="40">
        <f t="shared" si="45"/>
        <v>0</v>
      </c>
      <c r="N107" s="40">
        <f t="shared" si="45"/>
        <v>0</v>
      </c>
      <c r="O107" s="40">
        <f t="shared" si="45"/>
        <v>0</v>
      </c>
      <c r="P107" s="40">
        <f t="shared" si="45"/>
        <v>0</v>
      </c>
      <c r="Q107" s="40">
        <f t="shared" si="45"/>
        <v>0</v>
      </c>
      <c r="R107" s="40">
        <f t="shared" si="45"/>
        <v>0</v>
      </c>
      <c r="S107" s="40">
        <f t="shared" si="45"/>
        <v>0</v>
      </c>
      <c r="T107" s="40">
        <f t="shared" si="45"/>
        <v>0</v>
      </c>
      <c r="U107" s="40">
        <f t="shared" si="45"/>
        <v>0</v>
      </c>
      <c r="V107" s="40">
        <f t="shared" si="45"/>
        <v>0</v>
      </c>
      <c r="W107" s="40">
        <f t="shared" si="45"/>
        <v>0</v>
      </c>
      <c r="X107" s="40">
        <f t="shared" si="45"/>
        <v>0</v>
      </c>
      <c r="Y107" s="40">
        <f t="shared" si="45"/>
        <v>0</v>
      </c>
      <c r="Z107" s="40">
        <f t="shared" si="45"/>
        <v>0</v>
      </c>
      <c r="AA107" s="40">
        <f t="shared" si="45"/>
        <v>0</v>
      </c>
    </row>
    <row r="108" spans="1:27" ht="21" hidden="1" customHeight="1" outlineLevel="1" thickBot="1" x14ac:dyDescent="0.4">
      <c r="A108" s="5">
        <f t="shared" si="39"/>
        <v>0</v>
      </c>
      <c r="B108" s="5">
        <f t="shared" si="39"/>
        <v>0</v>
      </c>
      <c r="C108" s="5">
        <f t="shared" si="39"/>
        <v>0</v>
      </c>
      <c r="D108" s="5">
        <f t="shared" si="39"/>
        <v>0</v>
      </c>
      <c r="E108" s="37">
        <f t="shared" si="39"/>
        <v>0</v>
      </c>
      <c r="F108" s="40">
        <f t="shared" ref="F108:AA108" si="46">F30*$C$80</f>
        <v>0</v>
      </c>
      <c r="G108" s="40">
        <f t="shared" si="46"/>
        <v>0</v>
      </c>
      <c r="H108" s="40">
        <f t="shared" si="46"/>
        <v>0</v>
      </c>
      <c r="I108" s="40">
        <f t="shared" si="46"/>
        <v>0</v>
      </c>
      <c r="J108" s="40">
        <f t="shared" si="46"/>
        <v>0</v>
      </c>
      <c r="K108" s="40">
        <f t="shared" si="46"/>
        <v>0</v>
      </c>
      <c r="L108" s="40">
        <f t="shared" si="46"/>
        <v>0</v>
      </c>
      <c r="M108" s="40">
        <f t="shared" si="46"/>
        <v>0</v>
      </c>
      <c r="N108" s="40">
        <f t="shared" si="46"/>
        <v>0</v>
      </c>
      <c r="O108" s="40">
        <f t="shared" si="46"/>
        <v>0</v>
      </c>
      <c r="P108" s="40">
        <f t="shared" si="46"/>
        <v>0</v>
      </c>
      <c r="Q108" s="40">
        <f t="shared" si="46"/>
        <v>0</v>
      </c>
      <c r="R108" s="40">
        <f t="shared" si="46"/>
        <v>0</v>
      </c>
      <c r="S108" s="40">
        <f t="shared" si="46"/>
        <v>0</v>
      </c>
      <c r="T108" s="40">
        <f t="shared" si="46"/>
        <v>0</v>
      </c>
      <c r="U108" s="40">
        <f t="shared" si="46"/>
        <v>0</v>
      </c>
      <c r="V108" s="40">
        <f t="shared" si="46"/>
        <v>0</v>
      </c>
      <c r="W108" s="40">
        <f t="shared" si="46"/>
        <v>0</v>
      </c>
      <c r="X108" s="40">
        <f t="shared" si="46"/>
        <v>0</v>
      </c>
      <c r="Y108" s="40">
        <f t="shared" si="46"/>
        <v>0</v>
      </c>
      <c r="Z108" s="40">
        <f t="shared" si="46"/>
        <v>0</v>
      </c>
      <c r="AA108" s="40">
        <f t="shared" si="46"/>
        <v>0</v>
      </c>
    </row>
    <row r="109" spans="1:27" ht="21" hidden="1" customHeight="1" outlineLevel="1" thickBot="1" x14ac:dyDescent="0.4">
      <c r="A109" s="5">
        <f t="shared" si="39"/>
        <v>0</v>
      </c>
      <c r="B109" s="5">
        <f t="shared" si="39"/>
        <v>0</v>
      </c>
      <c r="C109" s="5">
        <f t="shared" si="39"/>
        <v>0</v>
      </c>
      <c r="D109" s="5">
        <f t="shared" si="39"/>
        <v>0</v>
      </c>
      <c r="E109" s="37">
        <f t="shared" si="39"/>
        <v>0</v>
      </c>
      <c r="F109" s="40">
        <f t="shared" ref="F109:AA109" si="47">F31*$C$80</f>
        <v>0</v>
      </c>
      <c r="G109" s="40">
        <f t="shared" si="47"/>
        <v>0</v>
      </c>
      <c r="H109" s="40">
        <f t="shared" si="47"/>
        <v>0</v>
      </c>
      <c r="I109" s="40">
        <f t="shared" si="47"/>
        <v>0</v>
      </c>
      <c r="J109" s="40">
        <f t="shared" si="47"/>
        <v>0</v>
      </c>
      <c r="K109" s="40">
        <f t="shared" si="47"/>
        <v>0</v>
      </c>
      <c r="L109" s="40">
        <f t="shared" si="47"/>
        <v>0</v>
      </c>
      <c r="M109" s="40">
        <f t="shared" si="47"/>
        <v>0</v>
      </c>
      <c r="N109" s="40">
        <f t="shared" si="47"/>
        <v>0</v>
      </c>
      <c r="O109" s="40">
        <f t="shared" si="47"/>
        <v>0</v>
      </c>
      <c r="P109" s="40">
        <f t="shared" si="47"/>
        <v>0</v>
      </c>
      <c r="Q109" s="40">
        <f t="shared" si="47"/>
        <v>0</v>
      </c>
      <c r="R109" s="40">
        <f t="shared" si="47"/>
        <v>0</v>
      </c>
      <c r="S109" s="40">
        <f t="shared" si="47"/>
        <v>0</v>
      </c>
      <c r="T109" s="40">
        <f t="shared" si="47"/>
        <v>0</v>
      </c>
      <c r="U109" s="40">
        <f t="shared" si="47"/>
        <v>0</v>
      </c>
      <c r="V109" s="40">
        <f t="shared" si="47"/>
        <v>0</v>
      </c>
      <c r="W109" s="40">
        <f t="shared" si="47"/>
        <v>0</v>
      </c>
      <c r="X109" s="40">
        <f t="shared" si="47"/>
        <v>0</v>
      </c>
      <c r="Y109" s="40">
        <f t="shared" si="47"/>
        <v>0</v>
      </c>
      <c r="Z109" s="40">
        <f t="shared" si="47"/>
        <v>0</v>
      </c>
      <c r="AA109" s="40">
        <f t="shared" si="47"/>
        <v>0</v>
      </c>
    </row>
    <row r="110" spans="1:27" ht="21" hidden="1" customHeight="1" outlineLevel="1" thickBot="1" x14ac:dyDescent="0.4">
      <c r="A110" s="5">
        <f t="shared" si="39"/>
        <v>0</v>
      </c>
      <c r="B110" s="5">
        <f t="shared" si="39"/>
        <v>0</v>
      </c>
      <c r="C110" s="5">
        <f t="shared" si="39"/>
        <v>0</v>
      </c>
      <c r="D110" s="5">
        <f t="shared" si="39"/>
        <v>0</v>
      </c>
      <c r="E110" s="37">
        <f t="shared" si="39"/>
        <v>0</v>
      </c>
      <c r="F110" s="40">
        <f t="shared" ref="F110:AA110" si="48">F32*$C$80</f>
        <v>0</v>
      </c>
      <c r="G110" s="40">
        <f t="shared" si="48"/>
        <v>0</v>
      </c>
      <c r="H110" s="40">
        <f t="shared" si="48"/>
        <v>0</v>
      </c>
      <c r="I110" s="40">
        <f t="shared" si="48"/>
        <v>0</v>
      </c>
      <c r="J110" s="40">
        <f t="shared" si="48"/>
        <v>0</v>
      </c>
      <c r="K110" s="40">
        <f t="shared" si="48"/>
        <v>0</v>
      </c>
      <c r="L110" s="40">
        <f t="shared" si="48"/>
        <v>0</v>
      </c>
      <c r="M110" s="40">
        <f t="shared" si="48"/>
        <v>0</v>
      </c>
      <c r="N110" s="40">
        <f t="shared" si="48"/>
        <v>0</v>
      </c>
      <c r="O110" s="40">
        <f t="shared" si="48"/>
        <v>0</v>
      </c>
      <c r="P110" s="40">
        <f t="shared" si="48"/>
        <v>0</v>
      </c>
      <c r="Q110" s="40">
        <f t="shared" si="48"/>
        <v>0</v>
      </c>
      <c r="R110" s="40">
        <f t="shared" si="48"/>
        <v>0</v>
      </c>
      <c r="S110" s="40">
        <f t="shared" si="48"/>
        <v>0</v>
      </c>
      <c r="T110" s="40">
        <f t="shared" si="48"/>
        <v>0</v>
      </c>
      <c r="U110" s="40">
        <f t="shared" si="48"/>
        <v>0</v>
      </c>
      <c r="V110" s="40">
        <f t="shared" si="48"/>
        <v>0</v>
      </c>
      <c r="W110" s="40">
        <f t="shared" si="48"/>
        <v>0</v>
      </c>
      <c r="X110" s="40">
        <f t="shared" si="48"/>
        <v>0</v>
      </c>
      <c r="Y110" s="40">
        <f t="shared" si="48"/>
        <v>0</v>
      </c>
      <c r="Z110" s="40">
        <f t="shared" si="48"/>
        <v>0</v>
      </c>
      <c r="AA110" s="40">
        <f t="shared" si="48"/>
        <v>0</v>
      </c>
    </row>
    <row r="111" spans="1:27" ht="21" hidden="1" customHeight="1" outlineLevel="1" thickBot="1" x14ac:dyDescent="0.4">
      <c r="A111" s="5">
        <f t="shared" si="39"/>
        <v>0</v>
      </c>
      <c r="B111" s="5">
        <f t="shared" si="39"/>
        <v>0</v>
      </c>
      <c r="C111" s="5">
        <f t="shared" si="39"/>
        <v>0</v>
      </c>
      <c r="D111" s="5">
        <f t="shared" si="39"/>
        <v>0</v>
      </c>
      <c r="E111" s="37">
        <f t="shared" si="39"/>
        <v>1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</row>
    <row r="112" spans="1:27" ht="21" hidden="1" customHeight="1" outlineLevel="1" x14ac:dyDescent="0.35"/>
    <row r="113" spans="1:27" ht="21" customHeight="1" collapsed="1" thickBot="1" x14ac:dyDescent="0.4"/>
    <row r="114" spans="1:27" ht="21" customHeight="1" thickTop="1" thickBot="1" x14ac:dyDescent="0.45">
      <c r="A114" s="53"/>
      <c r="B114" s="53"/>
      <c r="C114" s="53"/>
      <c r="D114" s="53"/>
      <c r="E114" s="82" t="s">
        <v>275</v>
      </c>
      <c r="F114" s="83"/>
      <c r="G114" s="82"/>
      <c r="H114" s="82"/>
      <c r="I114" s="82"/>
      <c r="J114" s="82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</row>
    <row r="115" spans="1:27" ht="21" customHeight="1" outlineLevel="1" thickTop="1" thickBot="1" x14ac:dyDescent="0.4">
      <c r="D115" s="18" t="s">
        <v>15</v>
      </c>
      <c r="E115" s="18"/>
      <c r="F115" s="6">
        <f t="shared" ref="F115:AA115" si="49">F3</f>
        <v>298.2</v>
      </c>
      <c r="G115" s="6">
        <f t="shared" si="49"/>
        <v>331.5</v>
      </c>
      <c r="H115" s="6">
        <f t="shared" si="49"/>
        <v>364.9</v>
      </c>
      <c r="I115" s="6">
        <f t="shared" si="49"/>
        <v>398.3</v>
      </c>
      <c r="J115" s="6">
        <f t="shared" si="49"/>
        <v>431.7</v>
      </c>
      <c r="K115" s="6">
        <f t="shared" si="49"/>
        <v>465.1</v>
      </c>
      <c r="L115" s="6">
        <f t="shared" si="49"/>
        <v>498.5</v>
      </c>
      <c r="M115" s="6">
        <f t="shared" si="49"/>
        <v>531.79999999999995</v>
      </c>
      <c r="N115" s="6">
        <f t="shared" si="49"/>
        <v>565.20000000000005</v>
      </c>
      <c r="O115" s="6">
        <f t="shared" si="49"/>
        <v>598.6</v>
      </c>
      <c r="P115" s="6">
        <f t="shared" si="49"/>
        <v>632</v>
      </c>
      <c r="Q115" s="6">
        <f t="shared" si="49"/>
        <v>665.4</v>
      </c>
      <c r="R115" s="6">
        <f t="shared" si="49"/>
        <v>698.8</v>
      </c>
      <c r="S115" s="6">
        <f t="shared" si="49"/>
        <v>832.3</v>
      </c>
      <c r="T115" s="6">
        <f t="shared" si="49"/>
        <v>965.8</v>
      </c>
      <c r="U115" s="6">
        <f t="shared" si="49"/>
        <v>1099</v>
      </c>
      <c r="V115" s="6">
        <f t="shared" si="49"/>
        <v>1133</v>
      </c>
      <c r="W115" s="6">
        <f t="shared" si="49"/>
        <v>1166</v>
      </c>
      <c r="X115" s="6">
        <f t="shared" si="49"/>
        <v>1200</v>
      </c>
      <c r="Y115" s="6">
        <f t="shared" si="49"/>
        <v>1233</v>
      </c>
      <c r="Z115" s="6">
        <f t="shared" si="49"/>
        <v>1366</v>
      </c>
      <c r="AA115" s="6">
        <f t="shared" si="49"/>
        <v>1500</v>
      </c>
    </row>
    <row r="116" spans="1:27" ht="21" customHeight="1" outlineLevel="1" thickTop="1" x14ac:dyDescent="0.35">
      <c r="E116" s="47" t="s">
        <v>45</v>
      </c>
      <c r="F116" s="80">
        <f>F$115*$B$2*SUMPRODUCT(F$87:F$96,F$53:F$62)/1000</f>
        <v>-273.27222024545767</v>
      </c>
      <c r="G116" s="80">
        <f t="shared" ref="G116:AA116" si="50">G$115*$B$2*SUMPRODUCT(G$87:G$96,G$53:G$62)/1000</f>
        <v>-296.49863021709274</v>
      </c>
      <c r="H116" s="80">
        <f t="shared" si="50"/>
        <v>-317.66214266472616</v>
      </c>
      <c r="I116" s="80">
        <f t="shared" si="50"/>
        <v>-331.802764632736</v>
      </c>
      <c r="J116" s="80">
        <f t="shared" si="50"/>
        <v>-348.69440401523849</v>
      </c>
      <c r="K116" s="80">
        <f t="shared" si="50"/>
        <v>-376.62331661032351</v>
      </c>
      <c r="L116" s="80">
        <f t="shared" si="50"/>
        <v>-427.3135371895176</v>
      </c>
      <c r="M116" s="80">
        <f t="shared" si="50"/>
        <v>-633.93543623277378</v>
      </c>
      <c r="N116" s="80">
        <f t="shared" si="50"/>
        <v>-694.62562127335298</v>
      </c>
      <c r="O116" s="80">
        <f t="shared" si="50"/>
        <v>-756.71248312547812</v>
      </c>
      <c r="P116" s="80">
        <f t="shared" si="50"/>
        <v>-820.64242361931872</v>
      </c>
      <c r="Q116" s="80">
        <f t="shared" si="50"/>
        <v>-886.61313474869678</v>
      </c>
      <c r="R116" s="80">
        <f t="shared" si="50"/>
        <v>-954.55722888938931</v>
      </c>
      <c r="S116" s="80">
        <f t="shared" si="50"/>
        <v>-1241.2463961793101</v>
      </c>
      <c r="T116" s="80">
        <f t="shared" si="50"/>
        <v>-1548.3325394869191</v>
      </c>
      <c r="U116" s="80">
        <f t="shared" si="50"/>
        <v>-1868.2017970383879</v>
      </c>
      <c r="V116" s="80">
        <f t="shared" si="50"/>
        <v>-1950.6611640188546</v>
      </c>
      <c r="W116" s="80">
        <f t="shared" si="50"/>
        <v>-2031.642201820147</v>
      </c>
      <c r="X116" s="80">
        <f t="shared" si="50"/>
        <v>-2114.4239196907956</v>
      </c>
      <c r="Y116" s="80">
        <f t="shared" si="50"/>
        <v>-2195.893370256651</v>
      </c>
      <c r="Z116" s="80">
        <f t="shared" si="50"/>
        <v>-2521.3622539169141</v>
      </c>
      <c r="AA116" s="80">
        <f t="shared" si="50"/>
        <v>-2840.5449939642649</v>
      </c>
    </row>
    <row r="117" spans="1:27" ht="21" customHeight="1" outlineLevel="1" x14ac:dyDescent="0.35">
      <c r="D117" s="46"/>
      <c r="E117" s="47" t="s">
        <v>48</v>
      </c>
      <c r="F117" s="80">
        <f>F$115*$B$2*SUMPRODUCT(F$87:F$92,F$53:F$58)/1000</f>
        <v>-269.81787327914708</v>
      </c>
      <c r="G117" s="80">
        <f t="shared" ref="G117:AA117" si="51">G$115*$B$2*SUMPRODUCT(G$87:G$92,G$53:G$58)/1000</f>
        <v>-280.89500508235648</v>
      </c>
      <c r="H117" s="80">
        <f t="shared" si="51"/>
        <v>-289.15632247299902</v>
      </c>
      <c r="I117" s="80">
        <f t="shared" si="51"/>
        <v>-295.32016354375281</v>
      </c>
      <c r="J117" s="80">
        <f t="shared" si="51"/>
        <v>-299.87129523010088</v>
      </c>
      <c r="K117" s="80">
        <f t="shared" si="51"/>
        <v>-298.19467402516756</v>
      </c>
      <c r="L117" s="80">
        <f t="shared" si="51"/>
        <v>-294.83831538491461</v>
      </c>
      <c r="M117" s="80">
        <f t="shared" si="51"/>
        <v>-228.52742999331298</v>
      </c>
      <c r="N117" s="80">
        <f t="shared" si="51"/>
        <v>-240.62330889318145</v>
      </c>
      <c r="O117" s="80">
        <f t="shared" si="51"/>
        <v>-262.57229891216673</v>
      </c>
      <c r="P117" s="80">
        <f t="shared" si="51"/>
        <v>-287.62631541655134</v>
      </c>
      <c r="Q117" s="80">
        <f t="shared" si="51"/>
        <v>-314.23719396432745</v>
      </c>
      <c r="R117" s="80">
        <f t="shared" si="51"/>
        <v>-341.93680724483863</v>
      </c>
      <c r="S117" s="80">
        <f t="shared" si="51"/>
        <v>-460.29657489815315</v>
      </c>
      <c r="T117" s="80">
        <f t="shared" si="51"/>
        <v>-585.65878877209389</v>
      </c>
      <c r="U117" s="80">
        <f t="shared" si="51"/>
        <v>-711.88885006662588</v>
      </c>
      <c r="V117" s="80">
        <f t="shared" si="51"/>
        <v>-743.18229733883595</v>
      </c>
      <c r="W117" s="80">
        <f t="shared" si="51"/>
        <v>-773.55037955836917</v>
      </c>
      <c r="X117" s="80">
        <f t="shared" si="51"/>
        <v>-803.75274595954545</v>
      </c>
      <c r="Y117" s="80">
        <f t="shared" si="51"/>
        <v>-832.85278201698009</v>
      </c>
      <c r="Z117" s="80">
        <f t="shared" si="51"/>
        <v>-940.37768067179752</v>
      </c>
      <c r="AA117" s="80">
        <f t="shared" si="51"/>
        <v>-1028.6803333229072</v>
      </c>
    </row>
    <row r="118" spans="1:27" ht="21" customHeight="1" outlineLevel="1" x14ac:dyDescent="0.35">
      <c r="B118" s="103" t="s">
        <v>49</v>
      </c>
      <c r="C118" s="103"/>
      <c r="E118" s="48" t="s">
        <v>47</v>
      </c>
      <c r="F118" s="80">
        <f>F$115*$B$2*SUMPRODUCT(F$84:F$85,F$50:F$51)/1000</f>
        <v>-237.17563242849008</v>
      </c>
      <c r="G118" s="80">
        <f t="shared" ref="G118:AA118" si="52">G$115*$B$2*SUMPRODUCT(G$84:G$85,G$50:G$51)/1000</f>
        <v>-223.93776305516852</v>
      </c>
      <c r="H118" s="80">
        <f t="shared" si="52"/>
        <v>-214.64619396559306</v>
      </c>
      <c r="I118" s="80">
        <f t="shared" si="52"/>
        <v>-213.66935487060803</v>
      </c>
      <c r="J118" s="80">
        <f t="shared" si="52"/>
        <v>-210.84385565810666</v>
      </c>
      <c r="K118" s="80">
        <f t="shared" si="52"/>
        <v>-198.75502852807628</v>
      </c>
      <c r="L118" s="80">
        <f t="shared" si="52"/>
        <v>-167.19800037095402</v>
      </c>
      <c r="M118" s="80">
        <f t="shared" si="52"/>
        <v>-1.2117102623154976</v>
      </c>
      <c r="N118" s="80">
        <f t="shared" si="52"/>
        <v>-1.3650164645147869E-4</v>
      </c>
      <c r="O118" s="80">
        <f t="shared" si="52"/>
        <v>-2.9459692420060309E-8</v>
      </c>
      <c r="P118" s="80">
        <f t="shared" si="52"/>
        <v>-1.1322046540359577E-11</v>
      </c>
      <c r="Q118" s="80">
        <f t="shared" si="52"/>
        <v>-7.2298849711329807E-15</v>
      </c>
      <c r="R118" s="80">
        <f t="shared" si="52"/>
        <v>-7.2691758966830498E-18</v>
      </c>
      <c r="S118" s="80">
        <f t="shared" si="52"/>
        <v>-5.4507143372282674E-16</v>
      </c>
      <c r="T118" s="80">
        <f t="shared" si="52"/>
        <v>-1.1592660649777627E-12</v>
      </c>
      <c r="U118" s="80">
        <f t="shared" si="52"/>
        <v>-3.9101666271731005E-10</v>
      </c>
      <c r="V118" s="80">
        <f t="shared" si="52"/>
        <v>-1.3565096879857052E-9</v>
      </c>
      <c r="W118" s="80">
        <f t="shared" si="52"/>
        <v>-4.3817523993117614E-9</v>
      </c>
      <c r="X118" s="80">
        <f t="shared" si="52"/>
        <v>-1.3282872045240003E-8</v>
      </c>
      <c r="Y118" s="80">
        <f t="shared" si="52"/>
        <v>-3.7912887357083108E-8</v>
      </c>
      <c r="Z118" s="80">
        <f t="shared" si="52"/>
        <v>-1.5166645328986553E-6</v>
      </c>
      <c r="AA118" s="80">
        <f t="shared" si="52"/>
        <v>-3.1696476619875006E-5</v>
      </c>
    </row>
    <row r="119" spans="1:27" ht="21" customHeight="1" outlineLevel="1" x14ac:dyDescent="0.35">
      <c r="E119" s="47" t="s">
        <v>46</v>
      </c>
      <c r="F119" s="80">
        <f>F$115*$B$2*SUMPRODUCT(F$84:F$86,F$50:F$52)/1000</f>
        <v>-315.19357914849002</v>
      </c>
      <c r="G119" s="80">
        <f t="shared" ref="G119:AA119" si="53">G$115*$B$2*SUMPRODUCT(G$84:G$86,G$50:G$52)/1000</f>
        <v>-310.62203784266853</v>
      </c>
      <c r="H119" s="80">
        <f t="shared" si="53"/>
        <v>-310.21596704059306</v>
      </c>
      <c r="I119" s="80">
        <f t="shared" si="53"/>
        <v>-318.20759108560804</v>
      </c>
      <c r="J119" s="80">
        <f t="shared" si="53"/>
        <v>-324.44740508060664</v>
      </c>
      <c r="K119" s="80">
        <f t="shared" si="53"/>
        <v>-321.47017520807628</v>
      </c>
      <c r="L119" s="80">
        <f t="shared" si="53"/>
        <v>-298.93286908345408</v>
      </c>
      <c r="M119" s="80">
        <f t="shared" si="53"/>
        <v>-140.93588502231555</v>
      </c>
      <c r="N119" s="80">
        <f t="shared" si="53"/>
        <v>-149.04802527164651</v>
      </c>
      <c r="O119" s="80">
        <f t="shared" si="53"/>
        <v>-158.43640047945976</v>
      </c>
      <c r="P119" s="80">
        <f t="shared" si="53"/>
        <v>-167.88970980001136</v>
      </c>
      <c r="Q119" s="80">
        <f t="shared" si="53"/>
        <v>-177.40781682000005</v>
      </c>
      <c r="R119" s="80">
        <f t="shared" si="53"/>
        <v>-186.99072151000004</v>
      </c>
      <c r="S119" s="80">
        <f t="shared" si="53"/>
        <v>-225.71249818250007</v>
      </c>
      <c r="T119" s="80">
        <f t="shared" si="53"/>
        <v>-265.26242677000118</v>
      </c>
      <c r="U119" s="80">
        <f t="shared" si="53"/>
        <v>-305.34931962539105</v>
      </c>
      <c r="V119" s="80">
        <f t="shared" si="53"/>
        <v>-315.73801022635661</v>
      </c>
      <c r="W119" s="80">
        <f t="shared" si="53"/>
        <v>-325.74215520438185</v>
      </c>
      <c r="X119" s="80">
        <f t="shared" si="53"/>
        <v>-336.072090013283</v>
      </c>
      <c r="Y119" s="80">
        <f t="shared" si="53"/>
        <v>-346.16838738791296</v>
      </c>
      <c r="Z119" s="80">
        <f t="shared" si="53"/>
        <v>-387.29440021666471</v>
      </c>
      <c r="AA119" s="80">
        <f t="shared" si="53"/>
        <v>-429.23609419647676</v>
      </c>
    </row>
    <row r="120" spans="1:27" ht="21" customHeight="1" outlineLevel="1" x14ac:dyDescent="0.35">
      <c r="E120" s="47" t="s">
        <v>90</v>
      </c>
      <c r="F120" s="80">
        <f>F118+F116</f>
        <v>-510.44785267394775</v>
      </c>
      <c r="G120" s="80">
        <f t="shared" ref="G120:AA120" si="54">G118+G116</f>
        <v>-520.43639327226128</v>
      </c>
      <c r="H120" s="80">
        <f t="shared" si="54"/>
        <v>-532.30833663031922</v>
      </c>
      <c r="I120" s="80">
        <f t="shared" si="54"/>
        <v>-545.47211950334406</v>
      </c>
      <c r="J120" s="80">
        <f t="shared" si="54"/>
        <v>-559.53825967334512</v>
      </c>
      <c r="K120" s="80">
        <f t="shared" si="54"/>
        <v>-575.37834513839982</v>
      </c>
      <c r="L120" s="80">
        <f t="shared" si="54"/>
        <v>-594.51153756047165</v>
      </c>
      <c r="M120" s="80">
        <f t="shared" si="54"/>
        <v>-635.14714649508926</v>
      </c>
      <c r="N120" s="80">
        <f t="shared" si="54"/>
        <v>-694.62575777499944</v>
      </c>
      <c r="O120" s="80">
        <f t="shared" si="54"/>
        <v>-756.71248315493779</v>
      </c>
      <c r="P120" s="80">
        <f t="shared" si="54"/>
        <v>-820.64242361933009</v>
      </c>
      <c r="Q120" s="80">
        <f t="shared" si="54"/>
        <v>-886.61313474869678</v>
      </c>
      <c r="R120" s="80">
        <f t="shared" si="54"/>
        <v>-954.55722888938931</v>
      </c>
      <c r="S120" s="80">
        <f t="shared" si="54"/>
        <v>-1241.2463961793101</v>
      </c>
      <c r="T120" s="80">
        <f t="shared" si="54"/>
        <v>-1548.3325394869203</v>
      </c>
      <c r="U120" s="80">
        <f t="shared" si="54"/>
        <v>-1868.201797038779</v>
      </c>
      <c r="V120" s="80">
        <f t="shared" si="54"/>
        <v>-1950.6611640202111</v>
      </c>
      <c r="W120" s="80">
        <f t="shared" si="54"/>
        <v>-2031.6422018245287</v>
      </c>
      <c r="X120" s="80">
        <f t="shared" si="54"/>
        <v>-2114.4239197040783</v>
      </c>
      <c r="Y120" s="80">
        <f t="shared" si="54"/>
        <v>-2195.8933702945637</v>
      </c>
      <c r="Z120" s="80">
        <f t="shared" si="54"/>
        <v>-2521.3622554335789</v>
      </c>
      <c r="AA120" s="80">
        <f t="shared" si="54"/>
        <v>-2840.5450256607414</v>
      </c>
    </row>
    <row r="121" spans="1:27" ht="21" customHeight="1" outlineLevel="1" x14ac:dyDescent="0.35">
      <c r="E121" s="47" t="s">
        <v>91</v>
      </c>
      <c r="F121" s="80">
        <f>F116+F119</f>
        <v>-588.46579939394769</v>
      </c>
      <c r="G121" s="80">
        <f t="shared" ref="G121:AA121" si="55">G116+G119</f>
        <v>-607.12066805976133</v>
      </c>
      <c r="H121" s="80">
        <f t="shared" si="55"/>
        <v>-627.87810970531928</v>
      </c>
      <c r="I121" s="80">
        <f t="shared" si="55"/>
        <v>-650.01035571834404</v>
      </c>
      <c r="J121" s="80">
        <f t="shared" si="55"/>
        <v>-673.14180909584513</v>
      </c>
      <c r="K121" s="80">
        <f t="shared" si="55"/>
        <v>-698.0934918183998</v>
      </c>
      <c r="L121" s="80">
        <f t="shared" si="55"/>
        <v>-726.24640627297163</v>
      </c>
      <c r="M121" s="80">
        <f t="shared" si="55"/>
        <v>-774.87132125508936</v>
      </c>
      <c r="N121" s="80">
        <f t="shared" si="55"/>
        <v>-843.67364654499943</v>
      </c>
      <c r="O121" s="80">
        <f t="shared" si="55"/>
        <v>-915.14888360493785</v>
      </c>
      <c r="P121" s="80">
        <f t="shared" si="55"/>
        <v>-988.53213341933008</v>
      </c>
      <c r="Q121" s="80">
        <f t="shared" si="55"/>
        <v>-1064.0209515686968</v>
      </c>
      <c r="R121" s="80">
        <f t="shared" si="55"/>
        <v>-1141.5479503993893</v>
      </c>
      <c r="S121" s="80">
        <f t="shared" si="55"/>
        <v>-1466.9588943618101</v>
      </c>
      <c r="T121" s="80">
        <f t="shared" si="55"/>
        <v>-1813.5949662569203</v>
      </c>
      <c r="U121" s="80">
        <f t="shared" si="55"/>
        <v>-2173.5511166637789</v>
      </c>
      <c r="V121" s="80">
        <f t="shared" si="55"/>
        <v>-2266.3991742452113</v>
      </c>
      <c r="W121" s="80">
        <f t="shared" si="55"/>
        <v>-2357.384357024529</v>
      </c>
      <c r="X121" s="80">
        <f t="shared" si="55"/>
        <v>-2450.4960097040785</v>
      </c>
      <c r="Y121" s="80">
        <f t="shared" si="55"/>
        <v>-2542.0617576445638</v>
      </c>
      <c r="Z121" s="80">
        <f t="shared" si="55"/>
        <v>-2908.6566541335787</v>
      </c>
      <c r="AA121" s="80">
        <f t="shared" si="55"/>
        <v>-3269.7810881607415</v>
      </c>
    </row>
    <row r="122" spans="1:27" ht="21" customHeight="1" outlineLevel="1" x14ac:dyDescent="0.35">
      <c r="E122" s="47" t="s">
        <v>65</v>
      </c>
      <c r="F122">
        <f>$A$2</f>
        <v>460</v>
      </c>
      <c r="G122" s="70">
        <f>MIN(F116:AM121)</f>
        <v>-3269.7810881607415</v>
      </c>
    </row>
    <row r="123" spans="1:27" ht="21" customHeight="1" outlineLevel="1" x14ac:dyDescent="0.35">
      <c r="E123" s="47"/>
      <c r="F123">
        <f>$A$2</f>
        <v>460</v>
      </c>
      <c r="G123" s="70">
        <f>MAX(F116:AM121)+1000000</f>
        <v>1000000</v>
      </c>
    </row>
    <row r="124" spans="1:27" ht="21" customHeight="1" outlineLevel="1" x14ac:dyDescent="0.35">
      <c r="E124" s="47"/>
      <c r="G124" s="70"/>
    </row>
    <row r="125" spans="1:27" ht="21" customHeight="1" outlineLevel="1" x14ac:dyDescent="0.35">
      <c r="E125" s="47"/>
      <c r="G125" s="70"/>
    </row>
    <row r="126" spans="1:27" ht="21" customHeight="1" outlineLevel="1" x14ac:dyDescent="0.35">
      <c r="E126" s="47"/>
      <c r="G126" s="70"/>
    </row>
    <row r="127" spans="1:27" ht="21" customHeight="1" outlineLevel="1" x14ac:dyDescent="0.35">
      <c r="E127" s="47"/>
      <c r="G127" s="70"/>
    </row>
    <row r="128" spans="1:27" ht="21" customHeight="1" outlineLevel="1" x14ac:dyDescent="0.35">
      <c r="E128" s="47"/>
      <c r="G128" s="70"/>
    </row>
    <row r="129" spans="1:27" ht="21" customHeight="1" outlineLevel="1" x14ac:dyDescent="0.35">
      <c r="E129" s="47"/>
    </row>
    <row r="130" spans="1:27" ht="21" customHeight="1" outlineLevel="1" x14ac:dyDescent="0.35">
      <c r="E130" s="47"/>
      <c r="G130" s="70"/>
    </row>
    <row r="131" spans="1:27" ht="21" customHeight="1" outlineLevel="1" x14ac:dyDescent="0.35">
      <c r="E131" s="47"/>
      <c r="G131" s="70"/>
    </row>
    <row r="132" spans="1:27" ht="21" customHeight="1" outlineLevel="1" x14ac:dyDescent="0.35">
      <c r="E132" s="47"/>
      <c r="G132" s="70"/>
    </row>
    <row r="133" spans="1:27" ht="21" customHeight="1" outlineLevel="1" x14ac:dyDescent="0.35">
      <c r="E133" s="47"/>
      <c r="G133" s="70"/>
    </row>
    <row r="134" spans="1:27" ht="21" customHeight="1" thickBot="1" x14ac:dyDescent="0.4"/>
    <row r="135" spans="1:27" ht="21" customHeight="1" thickBot="1" x14ac:dyDescent="0.45">
      <c r="A135" s="53"/>
      <c r="B135" s="53"/>
      <c r="C135" s="53"/>
      <c r="D135" s="53"/>
      <c r="E135" s="82" t="s">
        <v>16</v>
      </c>
      <c r="F135" s="83"/>
      <c r="G135" s="82"/>
      <c r="H135" s="82"/>
      <c r="I135" s="82"/>
      <c r="J135" s="87"/>
      <c r="K135" s="87"/>
      <c r="L135" s="87"/>
      <c r="M135" s="87"/>
      <c r="N135" s="87"/>
      <c r="O135" s="87"/>
      <c r="P135" s="87"/>
      <c r="Q135" s="87"/>
      <c r="R135" s="87"/>
      <c r="S135" s="88"/>
      <c r="T135" s="83"/>
      <c r="U135" s="83"/>
      <c r="V135" s="83"/>
      <c r="W135" s="83"/>
      <c r="X135" s="83"/>
      <c r="Y135" s="83"/>
      <c r="Z135" s="83"/>
      <c r="AA135" s="83"/>
    </row>
    <row r="136" spans="1:27" ht="21" hidden="1" customHeight="1" outlineLevel="1" thickBot="1" x14ac:dyDescent="0.4">
      <c r="A136" s="25" t="s">
        <v>17</v>
      </c>
      <c r="B136" s="20" t="s">
        <v>18</v>
      </c>
      <c r="C136">
        <v>298.14999999999998</v>
      </c>
    </row>
    <row r="137" spans="1:27" ht="21" hidden="1" customHeight="1" outlineLevel="1" x14ac:dyDescent="0.35">
      <c r="A137">
        <v>8</v>
      </c>
      <c r="B137" s="19" t="s">
        <v>19</v>
      </c>
      <c r="C137">
        <v>5</v>
      </c>
    </row>
    <row r="138" spans="1:27" ht="21" hidden="1" customHeight="1" outlineLevel="1" x14ac:dyDescent="0.35">
      <c r="B138" s="21" t="s">
        <v>20</v>
      </c>
      <c r="C138" s="4">
        <f>C137-$C$137</f>
        <v>0</v>
      </c>
      <c r="D138" s="4">
        <f>D137-$C$137</f>
        <v>-5</v>
      </c>
      <c r="E138" s="4">
        <f t="shared" ref="E138:F138" si="56">E137-$C$137</f>
        <v>-5</v>
      </c>
      <c r="F138" s="4">
        <f t="shared" si="56"/>
        <v>-5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1:27" ht="21" hidden="1" customHeight="1" outlineLevel="1" thickBot="1" x14ac:dyDescent="0.4">
      <c r="B139" s="20" t="s">
        <v>21</v>
      </c>
      <c r="C139" s="4">
        <f>C138+$A$137</f>
        <v>8</v>
      </c>
      <c r="D139" s="4">
        <f t="shared" ref="D139:F139" si="57">D138+$A$137</f>
        <v>3</v>
      </c>
      <c r="E139" s="4">
        <f t="shared" si="57"/>
        <v>3</v>
      </c>
      <c r="F139" s="4">
        <f t="shared" si="57"/>
        <v>3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1:27" ht="21" hidden="1" customHeight="1" outlineLevel="1" x14ac:dyDescent="0.35"/>
    <row r="141" spans="1:27" ht="21" customHeight="1" collapsed="1" x14ac:dyDescent="0.35"/>
  </sheetData>
  <mergeCells count="3">
    <mergeCell ref="A1:G1"/>
    <mergeCell ref="I1:S1"/>
    <mergeCell ref="B118:C118"/>
  </mergeCells>
  <conditionalFormatting sqref="A4:D33">
    <cfRule type="cellIs" dxfId="12" priority="8" operator="equal">
      <formula>0</formula>
    </cfRule>
  </conditionalFormatting>
  <conditionalFormatting sqref="A48:D78">
    <cfRule type="cellIs" dxfId="11" priority="5" operator="equal">
      <formula>0</formula>
    </cfRule>
  </conditionalFormatting>
  <conditionalFormatting sqref="A82:D111">
    <cfRule type="cellIs" dxfId="10" priority="4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00B050"/>
  </sheetPr>
  <dimension ref="A1:BQ144"/>
  <sheetViews>
    <sheetView zoomScale="85" zoomScaleNormal="85" zoomScaleSheetLayoutView="25" workbookViewId="0">
      <selection activeCell="D43" sqref="D43"/>
    </sheetView>
  </sheetViews>
  <sheetFormatPr defaultRowHeight="21" customHeight="1" outlineLevelRow="1" x14ac:dyDescent="0.35"/>
  <cols>
    <col min="1" max="4" width="8.6328125" customWidth="1"/>
    <col min="5" max="5" width="11.6328125" customWidth="1"/>
    <col min="6" max="6" width="8.90625" customWidth="1"/>
    <col min="7" max="7" width="8.6328125" customWidth="1"/>
    <col min="8" max="23" width="8.6328125" hidden="1" customWidth="1"/>
    <col min="24" max="24" width="8.6328125" customWidth="1"/>
    <col min="25" max="49" width="8.6328125" hidden="1" customWidth="1"/>
    <col min="50" max="50" width="4.6328125" customWidth="1"/>
    <col min="69" max="69" width="4.453125" customWidth="1"/>
  </cols>
  <sheetData>
    <row r="1" spans="1:69" ht="87.95" customHeight="1" x14ac:dyDescent="0.35">
      <c r="A1" s="104" t="s">
        <v>37</v>
      </c>
      <c r="B1" s="104"/>
      <c r="C1" s="104"/>
      <c r="D1" s="104"/>
      <c r="E1" s="104"/>
      <c r="F1" s="104"/>
      <c r="G1" s="104"/>
      <c r="H1" s="41"/>
      <c r="I1" s="102" t="str">
        <f>ALL!I1</f>
        <v>Белым цветом выделены заполняемые ячейки (как правило из таблицы СТС), серым - заполняются формулами, желтые важные константы. Графики: газовой фазы - в логарифмичесой шкале; конденсированной - в обычной, сплошная линия по правой оси - жидкие фазы, пунктирные по левой - твердая фаза (если есть разделение осей).</v>
      </c>
      <c r="J1" s="102"/>
      <c r="K1" s="102"/>
      <c r="L1" s="102"/>
      <c r="M1" s="102"/>
      <c r="N1" s="102"/>
      <c r="O1" s="102"/>
      <c r="P1" s="102"/>
      <c r="Q1" s="102"/>
      <c r="R1" s="102"/>
      <c r="S1" s="102"/>
      <c r="AX1" s="17"/>
      <c r="BQ1" s="17"/>
    </row>
    <row r="2" spans="1:69" ht="21" customHeight="1" x14ac:dyDescent="0.4">
      <c r="A2" s="71">
        <v>460</v>
      </c>
      <c r="B2" s="2">
        <v>8.3145000000000007</v>
      </c>
      <c r="C2" s="53"/>
      <c r="D2" s="53"/>
      <c r="E2" s="82" t="str">
        <f>ALL!E2</f>
        <v>Первоначальные данные</v>
      </c>
      <c r="F2" s="83"/>
      <c r="G2" s="82"/>
      <c r="H2" s="82"/>
      <c r="I2" s="82"/>
      <c r="J2" s="82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</row>
    <row r="3" spans="1:69" ht="21" hidden="1" customHeight="1" outlineLevel="1" thickTop="1" thickBot="1" x14ac:dyDescent="0.4">
      <c r="A3" s="7" t="s">
        <v>2</v>
      </c>
      <c r="B3" s="7" t="s">
        <v>8</v>
      </c>
      <c r="C3" s="7" t="s">
        <v>9</v>
      </c>
      <c r="D3" s="8" t="s">
        <v>10</v>
      </c>
      <c r="E3" s="31"/>
      <c r="F3" s="31">
        <v>298.2</v>
      </c>
      <c r="G3" s="31">
        <v>431.7</v>
      </c>
      <c r="H3" s="31">
        <v>465.1</v>
      </c>
      <c r="I3" s="31">
        <v>498.5</v>
      </c>
      <c r="J3" s="31">
        <v>531.79999999999995</v>
      </c>
      <c r="K3" s="31">
        <v>565.20000000000005</v>
      </c>
      <c r="L3" s="31">
        <v>698.8</v>
      </c>
      <c r="M3" s="31">
        <v>732.2</v>
      </c>
      <c r="N3" s="31">
        <v>765.5</v>
      </c>
      <c r="O3" s="31">
        <v>798.9</v>
      </c>
      <c r="P3" s="31">
        <v>832.3</v>
      </c>
      <c r="Q3" s="31">
        <v>965.8</v>
      </c>
      <c r="R3" s="31">
        <v>999.2</v>
      </c>
      <c r="S3" s="31">
        <v>1033</v>
      </c>
      <c r="T3" s="31">
        <v>1066</v>
      </c>
      <c r="U3" s="31">
        <v>1099</v>
      </c>
      <c r="V3" s="31">
        <v>1233</v>
      </c>
      <c r="W3" s="31">
        <v>1366</v>
      </c>
      <c r="X3" s="31">
        <v>1500</v>
      </c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</row>
    <row r="4" spans="1:69" ht="21" hidden="1" customHeight="1" outlineLevel="1" thickTop="1" thickBot="1" x14ac:dyDescent="0.4">
      <c r="A4" s="5">
        <f>IF( ISNUMBER( FIND(A$3,$E4,1)),   IF( ISNUMBER( VALUE(MID($E4,FIND(A$3,$E4,1)+2,1)) ), VALUE( MID($E4,FIND(A$3,$E4,1)+2,1) ),1),0)</f>
        <v>0</v>
      </c>
      <c r="B4" s="5">
        <f t="shared" ref="B4:D19" si="0">IF( ISNUMBER( FIND(B$3,$E4,1)),   IF( ISNUMBER( VALUE(MID($E4,FIND(B$3,$E4,1)+2,1)) ), VALUE( MID($E4,FIND(B$3,$E4,1)+2,1) ),1),0)</f>
        <v>3</v>
      </c>
      <c r="C4" s="5">
        <f t="shared" si="0"/>
        <v>0</v>
      </c>
      <c r="D4" s="5">
        <f t="shared" si="0"/>
        <v>0</v>
      </c>
      <c r="E4" s="36" t="s">
        <v>33</v>
      </c>
      <c r="F4" s="32">
        <v>1.3056000000000001E-22</v>
      </c>
      <c r="G4" s="32">
        <v>8.4706E-14</v>
      </c>
      <c r="H4" s="32">
        <v>1.9731000000000001E-12</v>
      </c>
      <c r="I4" s="32">
        <v>2.9366000000000002E-11</v>
      </c>
      <c r="J4" s="32">
        <v>3.0681999999999998E-10</v>
      </c>
      <c r="K4" s="32">
        <v>2.4323E-9</v>
      </c>
      <c r="L4" s="32">
        <v>1.6574E-6</v>
      </c>
      <c r="M4" s="32">
        <v>5.8046000000000003E-6</v>
      </c>
      <c r="N4" s="32">
        <v>1.7708999999999999E-5</v>
      </c>
      <c r="O4" s="32">
        <v>4.7824000000000002E-5</v>
      </c>
      <c r="P4" s="32">
        <v>1.1595E-4</v>
      </c>
      <c r="Q4" s="32">
        <v>1.4264E-3</v>
      </c>
      <c r="R4" s="32">
        <v>1.9935999999999999E-3</v>
      </c>
      <c r="S4" s="32">
        <v>2.4840000000000001E-3</v>
      </c>
      <c r="T4" s="32">
        <v>2.7785000000000002E-3</v>
      </c>
      <c r="U4" s="32">
        <v>2.8771000000000001E-3</v>
      </c>
      <c r="V4" s="32">
        <v>2.3430999999999999E-3</v>
      </c>
      <c r="W4" s="32">
        <v>1.7071E-3</v>
      </c>
      <c r="X4" s="32">
        <v>1.2738999999999999E-3</v>
      </c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</row>
    <row r="5" spans="1:69" ht="21" hidden="1" customHeight="1" outlineLevel="1" thickBot="1" x14ac:dyDescent="0.4">
      <c r="A5" s="5">
        <f t="shared" ref="A5:D27" si="1">IF( ISNUMBER( FIND(A$3,$E5,1)),   IF( ISNUMBER( VALUE(MID($E5,FIND(A$3,$E5,1)+2,1)) ), VALUE( MID($E5,FIND(A$3,$E5,1)+2,1) ),1),0)</f>
        <v>0</v>
      </c>
      <c r="B5" s="5">
        <f t="shared" si="0"/>
        <v>4</v>
      </c>
      <c r="C5" s="5">
        <f t="shared" si="0"/>
        <v>0</v>
      </c>
      <c r="D5" s="5">
        <f t="shared" si="0"/>
        <v>0</v>
      </c>
      <c r="E5" s="36" t="s">
        <v>29</v>
      </c>
      <c r="F5" s="32">
        <v>7.6378999999999993E-21</v>
      </c>
      <c r="G5" s="32">
        <v>5.8909999999999998E-13</v>
      </c>
      <c r="H5" s="32">
        <v>9.5009000000000004E-12</v>
      </c>
      <c r="I5" s="32">
        <v>1.0218E-10</v>
      </c>
      <c r="J5" s="32">
        <v>8.0013999999999999E-10</v>
      </c>
      <c r="K5" s="32">
        <v>4.9136000000000001E-9</v>
      </c>
      <c r="L5" s="32">
        <v>1.6022000000000001E-6</v>
      </c>
      <c r="M5" s="32">
        <v>4.8679999999999998E-6</v>
      </c>
      <c r="N5" s="32">
        <v>1.2958E-5</v>
      </c>
      <c r="O5" s="32">
        <v>3.0632000000000001E-5</v>
      </c>
      <c r="P5" s="32">
        <v>6.5072000000000003E-5</v>
      </c>
      <c r="Q5" s="32">
        <v>4.3741E-4</v>
      </c>
      <c r="R5" s="32">
        <v>5.0403000000000004E-4</v>
      </c>
      <c r="S5" s="32">
        <v>5.0903999999999999E-4</v>
      </c>
      <c r="T5" s="32">
        <v>4.5489E-4</v>
      </c>
      <c r="U5" s="32">
        <v>3.7399999999999998E-4</v>
      </c>
      <c r="V5" s="32">
        <v>1.2596999999999999E-4</v>
      </c>
      <c r="W5" s="32">
        <v>4.3619999999999999E-5</v>
      </c>
      <c r="X5" s="32">
        <v>1.7612999999999999E-5</v>
      </c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</row>
    <row r="6" spans="1:69" ht="21" hidden="1" customHeight="1" outlineLevel="1" thickBot="1" x14ac:dyDescent="0.4">
      <c r="A6" s="5">
        <f t="shared" si="1"/>
        <v>0</v>
      </c>
      <c r="B6" s="5">
        <f t="shared" si="0"/>
        <v>5</v>
      </c>
      <c r="C6" s="5">
        <f t="shared" si="0"/>
        <v>0</v>
      </c>
      <c r="D6" s="5">
        <f t="shared" si="0"/>
        <v>0</v>
      </c>
      <c r="E6" s="36" t="s">
        <v>30</v>
      </c>
      <c r="F6" s="32">
        <v>1.3752E-17</v>
      </c>
      <c r="G6" s="32">
        <v>1.9065000000000001E-10</v>
      </c>
      <c r="H6" s="32">
        <v>2.2833000000000002E-9</v>
      </c>
      <c r="I6" s="32">
        <v>1.8868999999999998E-8</v>
      </c>
      <c r="J6" s="32">
        <v>1.1695E-7</v>
      </c>
      <c r="K6" s="32">
        <v>5.8406999999999996E-7</v>
      </c>
      <c r="L6" s="32">
        <v>1.0599000000000001E-4</v>
      </c>
      <c r="M6" s="32">
        <v>2.8779000000000001E-4</v>
      </c>
      <c r="N6" s="32">
        <v>6.8687999999999996E-4</v>
      </c>
      <c r="O6" s="32">
        <v>1.4574E-3</v>
      </c>
      <c r="P6" s="32">
        <v>2.7763000000000002E-3</v>
      </c>
      <c r="Q6" s="32">
        <v>1.1018999999999999E-2</v>
      </c>
      <c r="R6" s="32">
        <v>1.064E-2</v>
      </c>
      <c r="S6" s="32">
        <v>8.8444000000000005E-3</v>
      </c>
      <c r="T6" s="32">
        <v>6.4056E-3</v>
      </c>
      <c r="U6" s="32">
        <v>4.2385000000000001E-3</v>
      </c>
      <c r="V6" s="32">
        <v>6.1879999999999997E-4</v>
      </c>
      <c r="W6" s="32">
        <v>1.0581000000000001E-4</v>
      </c>
      <c r="X6" s="32">
        <v>2.3858000000000001E-5</v>
      </c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</row>
    <row r="7" spans="1:69" ht="21" hidden="1" customHeight="1" outlineLevel="1" thickBot="1" x14ac:dyDescent="0.4">
      <c r="A7" s="5">
        <f t="shared" si="1"/>
        <v>0</v>
      </c>
      <c r="B7" s="5">
        <f t="shared" si="0"/>
        <v>6</v>
      </c>
      <c r="C7" s="5">
        <f t="shared" si="0"/>
        <v>0</v>
      </c>
      <c r="D7" s="5">
        <f t="shared" si="0"/>
        <v>0</v>
      </c>
      <c r="E7" s="36" t="s">
        <v>31</v>
      </c>
      <c r="F7" s="32">
        <v>2.3151999999999998E-15</v>
      </c>
      <c r="G7" s="32">
        <v>1.7347E-9</v>
      </c>
      <c r="H7" s="32">
        <v>1.2705E-8</v>
      </c>
      <c r="I7" s="32">
        <v>6.8158999999999995E-8</v>
      </c>
      <c r="J7" s="32">
        <v>2.8845000000000002E-7</v>
      </c>
      <c r="K7" s="32">
        <v>1.0280999999999999E-6</v>
      </c>
      <c r="L7" s="32">
        <v>6.9690999999999994E-5</v>
      </c>
      <c r="M7" s="32">
        <v>1.5655000000000001E-4</v>
      </c>
      <c r="N7" s="32">
        <v>3.1220999999999999E-4</v>
      </c>
      <c r="O7" s="32">
        <v>5.5734999999999997E-4</v>
      </c>
      <c r="P7" s="32">
        <v>8.9707000000000003E-4</v>
      </c>
      <c r="Q7" s="32">
        <v>1.7256999999999999E-3</v>
      </c>
      <c r="R7" s="32">
        <v>1.3401999999999999E-3</v>
      </c>
      <c r="S7" s="32">
        <v>8.8225E-4</v>
      </c>
      <c r="T7" s="32">
        <v>4.9950000000000005E-4</v>
      </c>
      <c r="U7" s="32">
        <v>2.5712E-4</v>
      </c>
      <c r="V7" s="32">
        <v>1.4467999999999999E-5</v>
      </c>
      <c r="W7" s="32">
        <v>1.1112000000000001E-6</v>
      </c>
      <c r="X7" s="32">
        <v>1.2944E-7</v>
      </c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</row>
    <row r="8" spans="1:69" ht="21" hidden="1" customHeight="1" outlineLevel="1" thickBot="1" x14ac:dyDescent="0.4">
      <c r="A8" s="5">
        <f t="shared" si="1"/>
        <v>0</v>
      </c>
      <c r="B8" s="5">
        <f t="shared" si="0"/>
        <v>7</v>
      </c>
      <c r="C8" s="5">
        <f t="shared" si="0"/>
        <v>0</v>
      </c>
      <c r="D8" s="5">
        <f t="shared" si="0"/>
        <v>0</v>
      </c>
      <c r="E8" s="36" t="s">
        <v>28</v>
      </c>
      <c r="F8" s="32">
        <v>2.5534000000000002E-16</v>
      </c>
      <c r="G8" s="32">
        <v>3.8947999999999998E-10</v>
      </c>
      <c r="H8" s="32">
        <v>3.1175E-9</v>
      </c>
      <c r="I8" s="32">
        <v>1.7949999999999999E-8</v>
      </c>
      <c r="J8" s="32">
        <v>8.0486999999999998E-8</v>
      </c>
      <c r="K8" s="32">
        <v>3.0162000000000002E-7</v>
      </c>
      <c r="L8" s="32">
        <v>2.4817999999999999E-5</v>
      </c>
      <c r="M8" s="32">
        <v>5.7896999999999998E-5</v>
      </c>
      <c r="N8" s="32">
        <v>1.1872E-4</v>
      </c>
      <c r="O8" s="32">
        <v>2.1565000000000001E-4</v>
      </c>
      <c r="P8" s="32">
        <v>3.4928999999999998E-4</v>
      </c>
      <c r="Q8" s="32">
        <v>5.8067999999999998E-4</v>
      </c>
      <c r="R8" s="32">
        <v>4.0905999999999999E-4</v>
      </c>
      <c r="S8" s="32">
        <v>2.3866999999999999E-4</v>
      </c>
      <c r="T8" s="32">
        <v>1.1739E-4</v>
      </c>
      <c r="U8" s="32">
        <v>5.1907000000000003E-5</v>
      </c>
      <c r="V8" s="32">
        <v>1.5858999999999999E-6</v>
      </c>
      <c r="W8" s="32">
        <v>7.2071999999999998E-8</v>
      </c>
      <c r="X8" s="32">
        <v>5.4396000000000001E-9</v>
      </c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</row>
    <row r="9" spans="1:69" ht="21" hidden="1" customHeight="1" outlineLevel="1" thickBot="1" x14ac:dyDescent="0.4">
      <c r="A9" s="5">
        <f t="shared" si="1"/>
        <v>0</v>
      </c>
      <c r="B9" s="5">
        <f t="shared" si="0"/>
        <v>8</v>
      </c>
      <c r="C9" s="5">
        <f t="shared" si="0"/>
        <v>0</v>
      </c>
      <c r="D9" s="5">
        <f t="shared" si="0"/>
        <v>0</v>
      </c>
      <c r="E9" s="36" t="s">
        <v>32</v>
      </c>
      <c r="F9" s="32">
        <v>5.6206999999999997E-18</v>
      </c>
      <c r="G9" s="32">
        <v>1.4855E-11</v>
      </c>
      <c r="H9" s="32">
        <v>1.2668E-10</v>
      </c>
      <c r="I9" s="32">
        <v>7.6573E-10</v>
      </c>
      <c r="J9" s="32">
        <v>3.5687999999999999E-9</v>
      </c>
      <c r="K9" s="32">
        <v>1.3825999999999999E-8</v>
      </c>
      <c r="L9" s="32">
        <v>1.3120000000000001E-6</v>
      </c>
      <c r="M9" s="32">
        <v>3.1472999999999999E-6</v>
      </c>
      <c r="N9" s="32">
        <v>6.5763E-6</v>
      </c>
      <c r="O9" s="32">
        <v>1.2055999999999999E-5</v>
      </c>
      <c r="P9" s="32">
        <v>1.9502000000000001E-5</v>
      </c>
      <c r="Q9" s="32">
        <v>2.7330000000000001E-5</v>
      </c>
      <c r="R9" s="32">
        <v>1.7374E-5</v>
      </c>
      <c r="S9" s="32">
        <v>8.9414000000000005E-6</v>
      </c>
      <c r="T9" s="32">
        <v>3.8031999999999999E-6</v>
      </c>
      <c r="U9" s="32">
        <v>1.4384000000000001E-6</v>
      </c>
      <c r="V9" s="32">
        <v>2.3513E-8</v>
      </c>
      <c r="W9" s="32">
        <v>6.2489999999999998E-10</v>
      </c>
      <c r="X9" s="32">
        <v>3.0264000000000003E-11</v>
      </c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</row>
    <row r="10" spans="1:69" ht="21" hidden="1" customHeight="1" outlineLevel="1" thickBot="1" x14ac:dyDescent="0.4">
      <c r="A10" s="5">
        <f t="shared" si="1"/>
        <v>0</v>
      </c>
      <c r="B10" s="5">
        <f t="shared" si="0"/>
        <v>2</v>
      </c>
      <c r="C10" s="5">
        <f t="shared" si="0"/>
        <v>0</v>
      </c>
      <c r="D10" s="5">
        <f t="shared" si="0"/>
        <v>0</v>
      </c>
      <c r="E10" s="36" t="s">
        <v>35</v>
      </c>
      <c r="F10" s="32">
        <v>5.9567000000000001E-18</v>
      </c>
      <c r="G10" s="32">
        <v>1.1197E-10</v>
      </c>
      <c r="H10" s="32">
        <v>1.5425E-9</v>
      </c>
      <c r="I10" s="32">
        <v>1.4734E-8</v>
      </c>
      <c r="J10" s="32">
        <v>1.0530999999999999E-7</v>
      </c>
      <c r="K10" s="32">
        <v>5.9993000000000005E-7</v>
      </c>
      <c r="L10" s="32">
        <v>1.4694E-4</v>
      </c>
      <c r="M10" s="32">
        <v>4.2429000000000002E-4</v>
      </c>
      <c r="N10" s="32">
        <v>1.0943000000000001E-3</v>
      </c>
      <c r="O10" s="32">
        <v>2.5579000000000001E-3</v>
      </c>
      <c r="P10" s="32">
        <v>5.4903E-3</v>
      </c>
      <c r="Q10" s="32">
        <v>5.3856000000000001E-2</v>
      </c>
      <c r="R10" s="32">
        <v>7.6957999999999999E-2</v>
      </c>
      <c r="S10" s="32">
        <v>0.1009</v>
      </c>
      <c r="T10" s="32">
        <v>0.12180000000000001</v>
      </c>
      <c r="U10" s="32">
        <v>0.13827999999999999</v>
      </c>
      <c r="V10" s="32">
        <v>0.16958000000000001</v>
      </c>
      <c r="W10" s="32">
        <v>0.17902000000000001</v>
      </c>
      <c r="X10" s="32">
        <v>0.18295</v>
      </c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</row>
    <row r="11" spans="1:69" ht="21" hidden="1" customHeight="1" outlineLevel="1" thickBot="1" x14ac:dyDescent="0.4">
      <c r="A11" s="5">
        <f t="shared" si="1"/>
        <v>0</v>
      </c>
      <c r="B11" s="5">
        <f t="shared" si="0"/>
        <v>1</v>
      </c>
      <c r="C11" s="5">
        <f t="shared" si="0"/>
        <v>0</v>
      </c>
      <c r="D11" s="5">
        <f t="shared" si="0"/>
        <v>0</v>
      </c>
      <c r="E11" s="36" t="s">
        <v>8</v>
      </c>
      <c r="F11" s="32">
        <v>6.4033E-36</v>
      </c>
      <c r="G11" s="32">
        <v>2.5945999999999999E-23</v>
      </c>
      <c r="H11" s="32">
        <v>2.6408000000000001E-21</v>
      </c>
      <c r="I11" s="32">
        <v>1.4384E-19</v>
      </c>
      <c r="J11" s="32">
        <v>4.7421000000000004E-18</v>
      </c>
      <c r="K11" s="32">
        <v>1.0437E-16</v>
      </c>
      <c r="L11" s="32">
        <v>1.5332999999999999E-12</v>
      </c>
      <c r="M11" s="32">
        <v>9.8017999999999997E-12</v>
      </c>
      <c r="N11" s="32">
        <v>5.2666000000000002E-11</v>
      </c>
      <c r="O11" s="32">
        <v>2.4358E-10</v>
      </c>
      <c r="P11" s="32">
        <v>9.9060000000000007E-10</v>
      </c>
      <c r="Q11" s="32">
        <v>9.6452999999999997E-8</v>
      </c>
      <c r="R11" s="32">
        <v>2.3846999999999999E-7</v>
      </c>
      <c r="S11" s="32">
        <v>5.384E-7</v>
      </c>
      <c r="T11" s="32">
        <v>1.1132E-6</v>
      </c>
      <c r="U11" s="32">
        <v>2.1393E-6</v>
      </c>
      <c r="V11" s="32">
        <v>1.7793000000000001E-5</v>
      </c>
      <c r="W11" s="32">
        <v>9.1658999999999998E-5</v>
      </c>
      <c r="X11" s="32">
        <v>3.4886999999999999E-4</v>
      </c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</row>
    <row r="12" spans="1:69" ht="21" hidden="1" customHeight="1" outlineLevel="1" thickBot="1" x14ac:dyDescent="0.4">
      <c r="A12" s="5">
        <f t="shared" si="1"/>
        <v>0</v>
      </c>
      <c r="B12" s="5">
        <f t="shared" si="0"/>
        <v>1</v>
      </c>
      <c r="C12" s="5">
        <f t="shared" si="0"/>
        <v>0</v>
      </c>
      <c r="D12" s="5">
        <f t="shared" si="0"/>
        <v>2</v>
      </c>
      <c r="E12" s="36" t="s">
        <v>36</v>
      </c>
      <c r="F12" s="32">
        <v>2.555E-9</v>
      </c>
      <c r="G12" s="32">
        <v>4.7712E-5</v>
      </c>
      <c r="H12" s="32">
        <v>2.1557E-4</v>
      </c>
      <c r="I12" s="32">
        <v>7.7851000000000005E-4</v>
      </c>
      <c r="J12" s="32">
        <v>2.3381000000000001E-3</v>
      </c>
      <c r="K12" s="32">
        <v>5.9845999999999996E-3</v>
      </c>
      <c r="L12" s="32">
        <v>5.2388999999999998E-2</v>
      </c>
      <c r="M12" s="32">
        <v>6.318E-2</v>
      </c>
      <c r="N12" s="32">
        <v>7.1395E-2</v>
      </c>
      <c r="O12" s="32">
        <v>7.7561000000000005E-2</v>
      </c>
      <c r="P12" s="32">
        <v>8.2317000000000001E-2</v>
      </c>
      <c r="Q12" s="32">
        <v>9.3668000000000001E-2</v>
      </c>
      <c r="R12" s="32">
        <v>9.5077999999999996E-2</v>
      </c>
      <c r="S12" s="32">
        <v>9.6074000000000007E-2</v>
      </c>
      <c r="T12" s="32">
        <v>9.6721000000000001E-2</v>
      </c>
      <c r="U12" s="32">
        <v>9.7151000000000001E-2</v>
      </c>
      <c r="V12" s="32">
        <v>9.7881999999999997E-2</v>
      </c>
      <c r="W12" s="32">
        <v>9.8086999999999994E-2</v>
      </c>
      <c r="X12" s="32">
        <v>9.8153000000000004E-2</v>
      </c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</row>
    <row r="13" spans="1:69" ht="21" hidden="1" customHeight="1" outlineLevel="1" thickBot="1" x14ac:dyDescent="0.4">
      <c r="A13" s="5">
        <f t="shared" si="1"/>
        <v>1</v>
      </c>
      <c r="B13" s="5">
        <f t="shared" si="0"/>
        <v>0</v>
      </c>
      <c r="C13" s="5">
        <f t="shared" si="0"/>
        <v>0</v>
      </c>
      <c r="D13" s="5">
        <f t="shared" si="0"/>
        <v>0</v>
      </c>
      <c r="E13" s="36" t="s">
        <v>2</v>
      </c>
      <c r="F13" s="32">
        <v>0.2</v>
      </c>
      <c r="G13" s="32">
        <v>0.2</v>
      </c>
      <c r="H13" s="32">
        <v>0.2</v>
      </c>
      <c r="I13" s="32">
        <v>0.2</v>
      </c>
      <c r="J13" s="32">
        <v>0.2</v>
      </c>
      <c r="K13" s="32">
        <v>0.2</v>
      </c>
      <c r="L13" s="32">
        <v>0.2</v>
      </c>
      <c r="M13" s="32">
        <v>0.2</v>
      </c>
      <c r="N13" s="32">
        <v>0.2</v>
      </c>
      <c r="O13" s="32">
        <v>0.2</v>
      </c>
      <c r="P13" s="32">
        <v>0.2</v>
      </c>
      <c r="Q13" s="32">
        <v>0.2</v>
      </c>
      <c r="R13" s="32">
        <v>0.2</v>
      </c>
      <c r="S13" s="32">
        <v>0.2</v>
      </c>
      <c r="T13" s="32">
        <v>0.2</v>
      </c>
      <c r="U13" s="32">
        <v>0.2</v>
      </c>
      <c r="V13" s="32">
        <v>0.2</v>
      </c>
      <c r="W13" s="32">
        <v>0.2</v>
      </c>
      <c r="X13" s="32">
        <v>0.2</v>
      </c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</row>
    <row r="14" spans="1:69" ht="21" hidden="1" customHeight="1" outlineLevel="1" thickBot="1" x14ac:dyDescent="0.4">
      <c r="A14" s="5">
        <f t="shared" si="1"/>
        <v>0</v>
      </c>
      <c r="B14" s="5">
        <f t="shared" si="0"/>
        <v>0</v>
      </c>
      <c r="C14" s="5">
        <f t="shared" si="0"/>
        <v>0</v>
      </c>
      <c r="D14" s="5">
        <f t="shared" si="0"/>
        <v>1</v>
      </c>
      <c r="E14" s="36" t="s">
        <v>25</v>
      </c>
      <c r="F14" s="32">
        <v>0.2</v>
      </c>
      <c r="G14" s="32">
        <v>0.19989999999999999</v>
      </c>
      <c r="H14" s="32">
        <v>0.19957</v>
      </c>
      <c r="I14" s="32">
        <v>0.19844000000000001</v>
      </c>
      <c r="J14" s="32">
        <v>0.19531999999999999</v>
      </c>
      <c r="K14" s="32">
        <v>0.18803</v>
      </c>
      <c r="L14" s="32">
        <v>9.5223000000000002E-2</v>
      </c>
      <c r="M14" s="32">
        <v>7.3639999999999997E-2</v>
      </c>
      <c r="N14" s="32">
        <v>5.7209999999999997E-2</v>
      </c>
      <c r="O14" s="32">
        <v>4.4878000000000001E-2</v>
      </c>
      <c r="P14" s="32">
        <v>3.5367000000000003E-2</v>
      </c>
      <c r="Q14" s="32">
        <v>1.2664999999999999E-2</v>
      </c>
      <c r="R14" s="32">
        <v>9.8434999999999998E-3</v>
      </c>
      <c r="S14" s="32">
        <v>7.8524000000000007E-3</v>
      </c>
      <c r="T14" s="32">
        <v>6.5586999999999998E-3</v>
      </c>
      <c r="U14" s="32">
        <v>5.6974E-3</v>
      </c>
      <c r="V14" s="32">
        <v>4.2364000000000004E-3</v>
      </c>
      <c r="W14" s="32">
        <v>3.8252E-3</v>
      </c>
      <c r="X14" s="32">
        <v>3.6916000000000002E-3</v>
      </c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</row>
    <row r="15" spans="1:69" ht="21" hidden="1" customHeight="1" outlineLevel="1" thickBot="1" x14ac:dyDescent="0.4">
      <c r="A15" s="5">
        <f t="shared" si="1"/>
        <v>0</v>
      </c>
      <c r="B15" s="5">
        <f t="shared" si="0"/>
        <v>0</v>
      </c>
      <c r="C15" s="5">
        <f t="shared" si="0"/>
        <v>1</v>
      </c>
      <c r="D15" s="5">
        <f t="shared" si="0"/>
        <v>0</v>
      </c>
      <c r="E15" s="36" t="s">
        <v>24</v>
      </c>
      <c r="F15" s="32">
        <v>0.12</v>
      </c>
      <c r="G15" s="32">
        <v>0.12</v>
      </c>
      <c r="H15" s="32">
        <v>0.12</v>
      </c>
      <c r="I15" s="32">
        <v>0.12</v>
      </c>
      <c r="J15" s="32">
        <v>0.12</v>
      </c>
      <c r="K15" s="32">
        <v>0.12</v>
      </c>
      <c r="L15" s="32">
        <v>0.12</v>
      </c>
      <c r="M15" s="32">
        <v>0.12</v>
      </c>
      <c r="N15" s="32">
        <v>0.12</v>
      </c>
      <c r="O15" s="32">
        <v>0.12</v>
      </c>
      <c r="P15" s="32">
        <v>0.12</v>
      </c>
      <c r="Q15" s="32">
        <v>0.12</v>
      </c>
      <c r="R15" s="32">
        <v>0.12</v>
      </c>
      <c r="S15" s="32">
        <v>0.12</v>
      </c>
      <c r="T15" s="32">
        <v>0.12</v>
      </c>
      <c r="U15" s="32">
        <v>0.12</v>
      </c>
      <c r="V15" s="32">
        <v>0.12</v>
      </c>
      <c r="W15" s="32">
        <v>0.12</v>
      </c>
      <c r="X15" s="32">
        <v>0.12</v>
      </c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</row>
    <row r="16" spans="1:69" ht="21" hidden="1" customHeight="1" outlineLevel="1" thickBot="1" x14ac:dyDescent="0.4">
      <c r="A16" s="5">
        <f t="shared" si="1"/>
        <v>0</v>
      </c>
      <c r="B16" s="5">
        <f t="shared" si="0"/>
        <v>1</v>
      </c>
      <c r="C16" s="5">
        <f t="shared" si="0"/>
        <v>0</v>
      </c>
      <c r="D16" s="5">
        <f t="shared" si="0"/>
        <v>0</v>
      </c>
      <c r="E16" s="36" t="s">
        <v>26</v>
      </c>
      <c r="F16" s="32">
        <v>0.48</v>
      </c>
      <c r="G16" s="32">
        <v>0.47994999999999999</v>
      </c>
      <c r="H16" s="32">
        <v>0.47977999999999998</v>
      </c>
      <c r="I16" s="32">
        <v>0.47921999999999998</v>
      </c>
      <c r="J16" s="32">
        <v>0.47765999999999997</v>
      </c>
      <c r="K16" s="32">
        <v>0.47399999999999998</v>
      </c>
      <c r="L16" s="32">
        <v>0.42616999999999999</v>
      </c>
      <c r="M16" s="32">
        <v>0.41313</v>
      </c>
      <c r="N16" s="32">
        <v>0.40011999999999998</v>
      </c>
      <c r="O16" s="32">
        <v>0.38482</v>
      </c>
      <c r="P16" s="32">
        <v>0.36423</v>
      </c>
      <c r="Q16" s="32">
        <v>0.20286000000000001</v>
      </c>
      <c r="R16" s="32">
        <v>0.15876999999999999</v>
      </c>
      <c r="S16" s="32">
        <v>0.12138</v>
      </c>
      <c r="T16" s="32">
        <v>9.3656000000000003E-2</v>
      </c>
      <c r="U16" s="32">
        <v>7.3054999999999995E-2</v>
      </c>
      <c r="V16" s="32">
        <v>3.2212999999999999E-2</v>
      </c>
      <c r="W16" s="32">
        <v>1.7951000000000002E-2</v>
      </c>
      <c r="X16" s="32">
        <v>1.1579000000000001E-2</v>
      </c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</row>
    <row r="17" spans="1:49" ht="21" hidden="1" customHeight="1" outlineLevel="1" thickBot="1" x14ac:dyDescent="0.4">
      <c r="A17" s="5">
        <f t="shared" si="1"/>
        <v>0</v>
      </c>
      <c r="B17" s="5">
        <f t="shared" si="0"/>
        <v>0</v>
      </c>
      <c r="C17" s="5">
        <f t="shared" si="0"/>
        <v>0</v>
      </c>
      <c r="D17" s="5">
        <f t="shared" si="0"/>
        <v>0</v>
      </c>
      <c r="E17" s="36" t="s">
        <v>282</v>
      </c>
      <c r="F17" s="32">
        <v>-18.61</v>
      </c>
      <c r="G17" s="32">
        <v>-18.760000000000002</v>
      </c>
      <c r="H17" s="32">
        <v>-18.829999999999998</v>
      </c>
      <c r="I17" s="32">
        <v>-18.899999999999999</v>
      </c>
      <c r="J17" s="32">
        <v>-18.97</v>
      </c>
      <c r="K17" s="32">
        <v>-19.059999999999999</v>
      </c>
      <c r="L17" s="32">
        <v>-19.54</v>
      </c>
      <c r="M17" s="32">
        <v>-19.649999999999999</v>
      </c>
      <c r="N17" s="32">
        <v>-19.760000000000002</v>
      </c>
      <c r="O17" s="32">
        <v>-19.850000000000001</v>
      </c>
      <c r="P17" s="32">
        <v>-19.95</v>
      </c>
      <c r="Q17" s="32">
        <v>-20.420000000000002</v>
      </c>
      <c r="R17" s="32">
        <v>-20.54</v>
      </c>
      <c r="S17" s="32">
        <v>-20.66</v>
      </c>
      <c r="T17" s="32">
        <v>-20.76</v>
      </c>
      <c r="U17" s="32">
        <v>-20.85</v>
      </c>
      <c r="V17" s="32">
        <v>-21.12</v>
      </c>
      <c r="W17" s="32">
        <v>-21.34</v>
      </c>
      <c r="X17" s="32">
        <v>-21.53</v>
      </c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</row>
    <row r="18" spans="1:49" ht="21" hidden="1" customHeight="1" outlineLevel="1" thickBot="1" x14ac:dyDescent="0.4">
      <c r="A18" s="5">
        <f t="shared" si="1"/>
        <v>0</v>
      </c>
      <c r="B18" s="5">
        <f t="shared" si="0"/>
        <v>0</v>
      </c>
      <c r="C18" s="5">
        <f t="shared" si="0"/>
        <v>0</v>
      </c>
      <c r="D18" s="5">
        <f t="shared" si="0"/>
        <v>1</v>
      </c>
      <c r="E18" s="36" t="s">
        <v>279</v>
      </c>
      <c r="F18" s="32">
        <v>-6.2460000000000004</v>
      </c>
      <c r="G18" s="32">
        <v>-7.1479999999999997</v>
      </c>
      <c r="H18" s="32">
        <v>-7.3440000000000003</v>
      </c>
      <c r="I18" s="32">
        <v>-7.5309999999999997</v>
      </c>
      <c r="J18" s="32">
        <v>-7.7160000000000002</v>
      </c>
      <c r="K18" s="32">
        <v>-7.907</v>
      </c>
      <c r="L18" s="32">
        <v>-8.98</v>
      </c>
      <c r="M18" s="32">
        <v>-9.3170000000000002</v>
      </c>
      <c r="N18" s="32">
        <v>-9.6470000000000002</v>
      </c>
      <c r="O18" s="32">
        <v>-9.9629999999999992</v>
      </c>
      <c r="P18" s="32">
        <v>-10.26</v>
      </c>
      <c r="Q18" s="32">
        <v>-11.28</v>
      </c>
      <c r="R18" s="32">
        <v>-11.49</v>
      </c>
      <c r="S18" s="32">
        <v>-11.66</v>
      </c>
      <c r="T18" s="32">
        <v>-11.81</v>
      </c>
      <c r="U18" s="32">
        <v>-11.94</v>
      </c>
      <c r="V18" s="32">
        <v>-12.34</v>
      </c>
      <c r="W18" s="32">
        <v>-12.65</v>
      </c>
      <c r="X18" s="32">
        <v>-12.92</v>
      </c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</row>
    <row r="19" spans="1:49" ht="21" hidden="1" customHeight="1" outlineLevel="1" thickBot="1" x14ac:dyDescent="0.4">
      <c r="A19" s="5">
        <f t="shared" si="1"/>
        <v>0</v>
      </c>
      <c r="B19" s="5">
        <f t="shared" si="0"/>
        <v>0</v>
      </c>
      <c r="C19" s="5">
        <f t="shared" si="0"/>
        <v>1</v>
      </c>
      <c r="D19" s="5">
        <f t="shared" si="0"/>
        <v>0</v>
      </c>
      <c r="E19" s="36" t="s">
        <v>280</v>
      </c>
      <c r="F19" s="32">
        <v>5.367</v>
      </c>
      <c r="G19" s="32">
        <v>0.73660000000000003</v>
      </c>
      <c r="H19" s="32">
        <v>-5.534E-2</v>
      </c>
      <c r="I19" s="32">
        <v>-0.75560000000000005</v>
      </c>
      <c r="J19" s="32">
        <v>-1.3779999999999999</v>
      </c>
      <c r="K19" s="32">
        <v>-1.93</v>
      </c>
      <c r="L19" s="32">
        <v>-3.5449999999999999</v>
      </c>
      <c r="M19" s="32">
        <v>-3.8580000000000001</v>
      </c>
      <c r="N19" s="32">
        <v>-4.1520000000000001</v>
      </c>
      <c r="O19" s="32">
        <v>-4.423</v>
      </c>
      <c r="P19" s="32">
        <v>-4.6680000000000001</v>
      </c>
      <c r="Q19" s="32">
        <v>-5.2690000000000001</v>
      </c>
      <c r="R19" s="32">
        <v>-5.3449999999999998</v>
      </c>
      <c r="S19" s="32">
        <v>-5.4130000000000003</v>
      </c>
      <c r="T19" s="32">
        <v>-5.4939999999999998</v>
      </c>
      <c r="U19" s="32">
        <v>-5.5880000000000001</v>
      </c>
      <c r="V19" s="32">
        <v>-6.0519999999999996</v>
      </c>
      <c r="W19" s="32">
        <v>-6.5549999999999997</v>
      </c>
      <c r="X19" s="32">
        <v>-7.0309999999999997</v>
      </c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</row>
    <row r="20" spans="1:49" ht="21" hidden="1" customHeight="1" outlineLevel="1" thickBot="1" x14ac:dyDescent="0.4">
      <c r="A20" s="5">
        <f t="shared" si="1"/>
        <v>0</v>
      </c>
      <c r="B20" s="5">
        <f t="shared" si="1"/>
        <v>1</v>
      </c>
      <c r="C20" s="5">
        <f t="shared" si="1"/>
        <v>0</v>
      </c>
      <c r="D20" s="5">
        <f t="shared" si="1"/>
        <v>0</v>
      </c>
      <c r="E20" s="36" t="s">
        <v>281</v>
      </c>
      <c r="F20" s="32">
        <v>-4.8239999999999998</v>
      </c>
      <c r="G20" s="32">
        <v>-5.5949999999999998</v>
      </c>
      <c r="H20" s="32">
        <v>-5.7880000000000003</v>
      </c>
      <c r="I20" s="32">
        <v>-5.9749999999999996</v>
      </c>
      <c r="J20" s="32">
        <v>-6.1550000000000002</v>
      </c>
      <c r="K20" s="32">
        <v>-6.3259999999999996</v>
      </c>
      <c r="L20" s="32">
        <v>-6.8819999999999997</v>
      </c>
      <c r="M20" s="32">
        <v>-7.0060000000000002</v>
      </c>
      <c r="N20" s="32">
        <v>-7.1319999999999997</v>
      </c>
      <c r="O20" s="32">
        <v>-7.2610000000000001</v>
      </c>
      <c r="P20" s="32">
        <v>-7.3940000000000001</v>
      </c>
      <c r="Q20" s="32">
        <v>-8.0410000000000004</v>
      </c>
      <c r="R20" s="32">
        <v>-8.2520000000000007</v>
      </c>
      <c r="S20" s="32">
        <v>-8.4819999999999993</v>
      </c>
      <c r="T20" s="32">
        <v>-8.7279999999999998</v>
      </c>
      <c r="U20" s="32">
        <v>-8.9819999999999993</v>
      </c>
      <c r="V20" s="32">
        <v>-9.968</v>
      </c>
      <c r="W20" s="32">
        <v>-10.83</v>
      </c>
      <c r="X20" s="32">
        <v>-11.56</v>
      </c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</row>
    <row r="21" spans="1:49" ht="21" hidden="1" customHeight="1" outlineLevel="1" thickBot="1" x14ac:dyDescent="0.4">
      <c r="A21" s="5">
        <f t="shared" si="1"/>
        <v>0</v>
      </c>
      <c r="B21" s="5">
        <f t="shared" si="1"/>
        <v>0</v>
      </c>
      <c r="C21" s="5">
        <f t="shared" si="1"/>
        <v>0</v>
      </c>
      <c r="D21" s="5">
        <f t="shared" si="1"/>
        <v>0</v>
      </c>
      <c r="E21" s="36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</row>
    <row r="22" spans="1:49" ht="21" hidden="1" customHeight="1" outlineLevel="1" thickBot="1" x14ac:dyDescent="0.4">
      <c r="A22" s="5">
        <f t="shared" si="1"/>
        <v>0</v>
      </c>
      <c r="B22" s="5">
        <f t="shared" si="1"/>
        <v>0</v>
      </c>
      <c r="C22" s="5">
        <f t="shared" si="1"/>
        <v>0</v>
      </c>
      <c r="D22" s="5">
        <f t="shared" si="1"/>
        <v>0</v>
      </c>
      <c r="E22" s="36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</row>
    <row r="23" spans="1:49" ht="21" hidden="1" customHeight="1" outlineLevel="1" thickBot="1" x14ac:dyDescent="0.4">
      <c r="A23" s="5">
        <f t="shared" si="1"/>
        <v>0</v>
      </c>
      <c r="B23" s="5">
        <f t="shared" si="1"/>
        <v>0</v>
      </c>
      <c r="C23" s="5">
        <f t="shared" si="1"/>
        <v>0</v>
      </c>
      <c r="D23" s="5">
        <f t="shared" si="1"/>
        <v>0</v>
      </c>
      <c r="E23" s="36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</row>
    <row r="24" spans="1:49" ht="21" hidden="1" customHeight="1" outlineLevel="1" thickBot="1" x14ac:dyDescent="0.4">
      <c r="A24" s="5">
        <f t="shared" si="1"/>
        <v>0</v>
      </c>
      <c r="B24" s="5">
        <f t="shared" si="1"/>
        <v>0</v>
      </c>
      <c r="C24" s="5">
        <f t="shared" si="1"/>
        <v>0</v>
      </c>
      <c r="D24" s="5">
        <f t="shared" si="1"/>
        <v>0</v>
      </c>
      <c r="E24" s="36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</row>
    <row r="25" spans="1:49" ht="21" hidden="1" customHeight="1" outlineLevel="1" thickBot="1" x14ac:dyDescent="0.4">
      <c r="A25" s="5">
        <f t="shared" si="1"/>
        <v>0</v>
      </c>
      <c r="B25" s="5">
        <f t="shared" si="1"/>
        <v>0</v>
      </c>
      <c r="C25" s="5">
        <f t="shared" si="1"/>
        <v>0</v>
      </c>
      <c r="D25" s="5">
        <f t="shared" si="1"/>
        <v>0</v>
      </c>
      <c r="E25" s="36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</row>
    <row r="26" spans="1:49" ht="21" hidden="1" customHeight="1" outlineLevel="1" thickBot="1" x14ac:dyDescent="0.4">
      <c r="A26" s="5">
        <f t="shared" si="1"/>
        <v>0</v>
      </c>
      <c r="B26" s="5">
        <f t="shared" si="1"/>
        <v>0</v>
      </c>
      <c r="C26" s="5">
        <f t="shared" si="1"/>
        <v>0</v>
      </c>
      <c r="D26" s="5">
        <f t="shared" si="1"/>
        <v>0</v>
      </c>
      <c r="E26" s="36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</row>
    <row r="27" spans="1:49" ht="21" hidden="1" customHeight="1" outlineLevel="1" thickBot="1" x14ac:dyDescent="0.4">
      <c r="A27" s="5">
        <f t="shared" si="1"/>
        <v>0</v>
      </c>
      <c r="B27" s="5">
        <f t="shared" si="1"/>
        <v>0</v>
      </c>
      <c r="C27" s="5">
        <f t="shared" si="1"/>
        <v>0</v>
      </c>
      <c r="D27" s="5">
        <f t="shared" si="1"/>
        <v>0</v>
      </c>
      <c r="E27" s="36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</row>
    <row r="28" spans="1:49" ht="21" hidden="1" customHeight="1" outlineLevel="1" thickBot="1" x14ac:dyDescent="0.4">
      <c r="A28" s="5">
        <f t="shared" ref="A28:D33" si="2">IF( ISNUMBER( FIND(A$3,$E28,1)),   IF( ISNUMBER( VALUE(MID($E28,FIND(A$3,$E28,1)+2,1)) ), VALUE( MID($E28,FIND(A$3,$E28,1)+2,1) ),1),0)</f>
        <v>0</v>
      </c>
      <c r="B28" s="5">
        <f t="shared" si="2"/>
        <v>0</v>
      </c>
      <c r="C28" s="5">
        <f t="shared" si="2"/>
        <v>0</v>
      </c>
      <c r="D28" s="5">
        <f t="shared" si="2"/>
        <v>0</v>
      </c>
      <c r="E28" s="36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</row>
    <row r="29" spans="1:49" ht="21" hidden="1" customHeight="1" outlineLevel="1" thickBot="1" x14ac:dyDescent="0.4">
      <c r="A29" s="5">
        <f t="shared" si="2"/>
        <v>0</v>
      </c>
      <c r="B29" s="5">
        <f t="shared" si="2"/>
        <v>0</v>
      </c>
      <c r="C29" s="5">
        <f t="shared" si="2"/>
        <v>0</v>
      </c>
      <c r="D29" s="5">
        <f t="shared" si="2"/>
        <v>0</v>
      </c>
      <c r="E29" s="36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</row>
    <row r="30" spans="1:49" ht="21" hidden="1" customHeight="1" outlineLevel="1" thickBot="1" x14ac:dyDescent="0.4">
      <c r="A30" s="5">
        <f t="shared" si="2"/>
        <v>0</v>
      </c>
      <c r="B30" s="5">
        <f t="shared" si="2"/>
        <v>0</v>
      </c>
      <c r="C30" s="5">
        <f t="shared" si="2"/>
        <v>0</v>
      </c>
      <c r="D30" s="5">
        <f t="shared" si="2"/>
        <v>0</v>
      </c>
      <c r="E30" s="36"/>
    </row>
    <row r="31" spans="1:49" ht="21" hidden="1" customHeight="1" outlineLevel="1" thickBot="1" x14ac:dyDescent="0.4">
      <c r="A31" s="5">
        <f t="shared" si="2"/>
        <v>0</v>
      </c>
      <c r="B31" s="5">
        <f t="shared" si="2"/>
        <v>0</v>
      </c>
      <c r="C31" s="5">
        <f t="shared" si="2"/>
        <v>0</v>
      </c>
      <c r="D31" s="5">
        <f t="shared" si="2"/>
        <v>0</v>
      </c>
      <c r="E31" s="36"/>
    </row>
    <row r="32" spans="1:49" ht="21" hidden="1" customHeight="1" outlineLevel="1" thickBot="1" x14ac:dyDescent="0.4">
      <c r="A32" s="5">
        <f t="shared" si="2"/>
        <v>0</v>
      </c>
      <c r="B32" s="5">
        <f t="shared" si="2"/>
        <v>0</v>
      </c>
      <c r="C32" s="5">
        <f t="shared" si="2"/>
        <v>0</v>
      </c>
      <c r="D32" s="5">
        <f t="shared" si="2"/>
        <v>0</v>
      </c>
      <c r="E32" s="36"/>
    </row>
    <row r="33" spans="1:64" ht="21" hidden="1" customHeight="1" outlineLevel="1" thickBot="1" x14ac:dyDescent="0.4">
      <c r="A33" s="5">
        <f t="shared" si="2"/>
        <v>0</v>
      </c>
      <c r="B33" s="5">
        <f t="shared" si="2"/>
        <v>0</v>
      </c>
      <c r="C33" s="5">
        <f t="shared" si="2"/>
        <v>0</v>
      </c>
      <c r="D33" s="5">
        <f t="shared" si="2"/>
        <v>0</v>
      </c>
      <c r="E33" s="36">
        <v>1</v>
      </c>
    </row>
    <row r="34" spans="1:64" ht="21" hidden="1" customHeight="1" outlineLevel="1" x14ac:dyDescent="0.35">
      <c r="E34">
        <f>$A$2</f>
        <v>460</v>
      </c>
      <c r="F34">
        <f>MIN(F4:AC22)</f>
        <v>-21.53</v>
      </c>
    </row>
    <row r="35" spans="1:64" ht="21" customHeight="1" collapsed="1" thickBot="1" x14ac:dyDescent="0.4">
      <c r="E35">
        <f>$A$2</f>
        <v>460</v>
      </c>
      <c r="F35" s="76">
        <f>MAX(F4:AC22)</f>
        <v>5.367</v>
      </c>
    </row>
    <row r="36" spans="1:64" ht="21" customHeight="1" thickTop="1" thickBot="1" x14ac:dyDescent="0.45">
      <c r="A36" s="10" t="s">
        <v>12</v>
      </c>
      <c r="B36" s="11"/>
      <c r="C36" s="11"/>
      <c r="D36" s="14"/>
      <c r="E36" s="82" t="str">
        <f>ALL!E36</f>
        <v>Общая энергия гиббса смесей, КДж</v>
      </c>
      <c r="F36" s="83"/>
      <c r="G36" s="82"/>
      <c r="H36" s="82"/>
      <c r="I36" s="82"/>
      <c r="J36" s="82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35"/>
    </row>
    <row r="37" spans="1:64" ht="21" customHeight="1" outlineLevel="1" thickTop="1" thickBot="1" x14ac:dyDescent="0.4">
      <c r="A37" s="15" t="s">
        <v>2</v>
      </c>
      <c r="B37" s="15" t="s">
        <v>9</v>
      </c>
      <c r="C37" s="15" t="s">
        <v>10</v>
      </c>
      <c r="D37" s="15" t="s">
        <v>8</v>
      </c>
      <c r="E37" s="15" t="s">
        <v>14</v>
      </c>
      <c r="F37" s="6">
        <f>F3</f>
        <v>298.2</v>
      </c>
      <c r="G37" s="6">
        <f t="shared" ref="G37:X37" si="3">G3</f>
        <v>431.7</v>
      </c>
      <c r="H37" s="6">
        <f t="shared" si="3"/>
        <v>465.1</v>
      </c>
      <c r="I37" s="6">
        <f t="shared" si="3"/>
        <v>498.5</v>
      </c>
      <c r="J37" s="6">
        <f t="shared" si="3"/>
        <v>531.79999999999995</v>
      </c>
      <c r="K37" s="6">
        <f t="shared" si="3"/>
        <v>565.20000000000005</v>
      </c>
      <c r="L37" s="6">
        <f t="shared" si="3"/>
        <v>698.8</v>
      </c>
      <c r="M37" s="6">
        <f t="shared" si="3"/>
        <v>732.2</v>
      </c>
      <c r="N37" s="6">
        <f t="shared" si="3"/>
        <v>765.5</v>
      </c>
      <c r="O37" s="6">
        <f t="shared" si="3"/>
        <v>798.9</v>
      </c>
      <c r="P37" s="6">
        <f t="shared" si="3"/>
        <v>832.3</v>
      </c>
      <c r="Q37" s="6">
        <f t="shared" si="3"/>
        <v>965.8</v>
      </c>
      <c r="R37" s="6">
        <f t="shared" si="3"/>
        <v>999.2</v>
      </c>
      <c r="S37" s="6">
        <f t="shared" si="3"/>
        <v>1033</v>
      </c>
      <c r="T37" s="6">
        <f t="shared" si="3"/>
        <v>1066</v>
      </c>
      <c r="U37" s="6">
        <f t="shared" si="3"/>
        <v>1099</v>
      </c>
      <c r="V37" s="6">
        <f t="shared" si="3"/>
        <v>1233</v>
      </c>
      <c r="W37" s="6">
        <f t="shared" si="3"/>
        <v>1366</v>
      </c>
      <c r="X37" s="6">
        <f t="shared" si="3"/>
        <v>1500</v>
      </c>
    </row>
    <row r="38" spans="1:64" ht="21" customHeight="1" outlineLevel="1" thickTop="1" x14ac:dyDescent="0.35">
      <c r="A38" s="16">
        <f>A42/$B42</f>
        <v>1.6666666666666667</v>
      </c>
      <c r="B38" s="16">
        <f>B42/$B42</f>
        <v>1</v>
      </c>
      <c r="C38" s="16">
        <f>C42/$B42</f>
        <v>1.6666666666666667</v>
      </c>
      <c r="D38" s="16">
        <f>D42/$B42</f>
        <v>4</v>
      </c>
      <c r="E38" s="16">
        <f>SUM(A38:D38)</f>
        <v>8.3333333333333339</v>
      </c>
      <c r="F38" s="77">
        <f t="shared" ref="F38:X38" si="4">($B$38*H.Ge+$C$38*H.Ga+$D$38*H.Se)*F$37*$B$2/1000</f>
        <v>-60.345724742100003</v>
      </c>
      <c r="G38" s="77">
        <f t="shared" si="4"/>
        <v>-120.44752017981</v>
      </c>
      <c r="H38" s="77">
        <f t="shared" si="4"/>
        <v>-137.07748511079299</v>
      </c>
      <c r="I38" s="77">
        <f t="shared" si="4"/>
        <v>-154.21586962194999</v>
      </c>
      <c r="J38" s="77">
        <f t="shared" si="4"/>
        <v>-171.81651844380005</v>
      </c>
      <c r="K38" s="77">
        <f t="shared" si="4"/>
        <v>-189.91191687660006</v>
      </c>
      <c r="L38" s="77">
        <f t="shared" si="4"/>
        <v>-267.49840977980006</v>
      </c>
      <c r="M38" s="77">
        <f t="shared" si="4"/>
        <v>-288.62827312130008</v>
      </c>
      <c r="N38" s="77">
        <f t="shared" si="4"/>
        <v>-310.33458989375004</v>
      </c>
      <c r="O38" s="77">
        <f t="shared" si="4"/>
        <v>-332.60095919160005</v>
      </c>
      <c r="P38" s="77">
        <f t="shared" si="4"/>
        <v>-355.3086103224</v>
      </c>
      <c r="Q38" s="77">
        <f t="shared" si="4"/>
        <v>-451.55909317530006</v>
      </c>
      <c r="R38" s="77">
        <f t="shared" si="4"/>
        <v>-477.72620654520006</v>
      </c>
      <c r="S38" s="77">
        <f t="shared" si="4"/>
        <v>-504.80560791850002</v>
      </c>
      <c r="T38" s="77">
        <f t="shared" si="4"/>
        <v>-532.58720429200002</v>
      </c>
      <c r="U38" s="77">
        <f t="shared" si="4"/>
        <v>-561.19702186800009</v>
      </c>
      <c r="V38" s="77">
        <f t="shared" si="4"/>
        <v>-681.6475869840001</v>
      </c>
      <c r="W38" s="77">
        <f t="shared" si="4"/>
        <v>-805.91686337500016</v>
      </c>
      <c r="X38" s="77">
        <f t="shared" si="4"/>
        <v>-932.94094425000003</v>
      </c>
    </row>
    <row r="39" spans="1:64" ht="21" customHeight="1" outlineLevel="1" x14ac:dyDescent="0.35"/>
    <row r="40" spans="1:64" ht="21" customHeight="1" outlineLevel="1" thickBot="1" x14ac:dyDescent="0.4">
      <c r="A40" s="14" t="s">
        <v>13</v>
      </c>
      <c r="B40" s="14"/>
      <c r="C40" s="14"/>
      <c r="D40" s="14"/>
    </row>
    <row r="41" spans="1:64" ht="21" customHeight="1" outlineLevel="1" thickTop="1" thickBot="1" x14ac:dyDescent="0.4">
      <c r="A41" s="3" t="s">
        <v>2</v>
      </c>
      <c r="B41" s="3" t="s">
        <v>9</v>
      </c>
      <c r="C41" s="3" t="s">
        <v>10</v>
      </c>
      <c r="D41" s="3" t="s">
        <v>8</v>
      </c>
    </row>
    <row r="42" spans="1:64" ht="21" customHeight="1" outlineLevel="1" thickTop="1" x14ac:dyDescent="0.35">
      <c r="A42" s="81">
        <f>ALL!A43</f>
        <v>25</v>
      </c>
      <c r="B42" s="81">
        <f>ALL!B43</f>
        <v>15</v>
      </c>
      <c r="C42" s="81">
        <f>ALL!C43</f>
        <v>25</v>
      </c>
      <c r="D42" s="81">
        <f>ALL!D43</f>
        <v>60</v>
      </c>
      <c r="W42" s="1"/>
    </row>
    <row r="43" spans="1:64" ht="21" customHeight="1" outlineLevel="1" x14ac:dyDescent="0.35"/>
    <row r="44" spans="1:64" ht="21" customHeight="1" thickBot="1" x14ac:dyDescent="0.4"/>
    <row r="45" spans="1:64" ht="21" customHeight="1" thickBot="1" x14ac:dyDescent="0.45">
      <c r="A45" s="53"/>
      <c r="B45" s="53"/>
      <c r="C45" s="53"/>
      <c r="D45" s="53"/>
      <c r="E45" s="82" t="str">
        <f>ALL!E46</f>
        <v>Удельная энергия Гиббса отдельных веществ из потенциалов. Дж</v>
      </c>
      <c r="F45" s="83"/>
      <c r="G45" s="82"/>
      <c r="H45" s="82"/>
      <c r="I45" s="82"/>
      <c r="J45" s="82"/>
      <c r="K45" s="82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</row>
    <row r="46" spans="1:64" ht="21" customHeight="1" outlineLevel="1" thickTop="1" thickBot="1" x14ac:dyDescent="0.4">
      <c r="A46" s="22" t="s">
        <v>2</v>
      </c>
      <c r="B46" s="22" t="s">
        <v>8</v>
      </c>
      <c r="C46" s="22" t="s">
        <v>9</v>
      </c>
      <c r="D46" s="23" t="s">
        <v>10</v>
      </c>
      <c r="E46" s="31">
        <f t="shared" ref="E46:X46" si="5">E3</f>
        <v>0</v>
      </c>
      <c r="F46" s="31">
        <f t="shared" si="5"/>
        <v>298.2</v>
      </c>
      <c r="G46" s="31">
        <f t="shared" si="5"/>
        <v>431.7</v>
      </c>
      <c r="H46" s="31">
        <f t="shared" si="5"/>
        <v>465.1</v>
      </c>
      <c r="I46" s="31">
        <f t="shared" si="5"/>
        <v>498.5</v>
      </c>
      <c r="J46" s="31">
        <f t="shared" si="5"/>
        <v>531.79999999999995</v>
      </c>
      <c r="K46" s="31">
        <f t="shared" si="5"/>
        <v>565.20000000000005</v>
      </c>
      <c r="L46" s="31">
        <f t="shared" si="5"/>
        <v>698.8</v>
      </c>
      <c r="M46" s="31">
        <f t="shared" si="5"/>
        <v>732.2</v>
      </c>
      <c r="N46" s="31">
        <f t="shared" si="5"/>
        <v>765.5</v>
      </c>
      <c r="O46" s="31">
        <f t="shared" si="5"/>
        <v>798.9</v>
      </c>
      <c r="P46" s="31">
        <f t="shared" si="5"/>
        <v>832.3</v>
      </c>
      <c r="Q46" s="31">
        <f t="shared" si="5"/>
        <v>965.8</v>
      </c>
      <c r="R46" s="31">
        <f t="shared" si="5"/>
        <v>999.2</v>
      </c>
      <c r="S46" s="31">
        <f t="shared" si="5"/>
        <v>1033</v>
      </c>
      <c r="T46" s="31">
        <f t="shared" si="5"/>
        <v>1066</v>
      </c>
      <c r="U46" s="31">
        <f t="shared" si="5"/>
        <v>1099</v>
      </c>
      <c r="V46" s="31">
        <f t="shared" si="5"/>
        <v>1233</v>
      </c>
      <c r="W46" s="31">
        <f t="shared" si="5"/>
        <v>1366</v>
      </c>
      <c r="X46" s="31">
        <f t="shared" si="5"/>
        <v>1500</v>
      </c>
    </row>
    <row r="47" spans="1:64" ht="21" customHeight="1" outlineLevel="1" thickTop="1" thickBot="1" x14ac:dyDescent="0.4">
      <c r="A47" s="5">
        <f t="shared" ref="A47:E56" si="6">A4</f>
        <v>0</v>
      </c>
      <c r="B47" s="5">
        <f t="shared" si="6"/>
        <v>3</v>
      </c>
      <c r="C47" s="5">
        <f t="shared" si="6"/>
        <v>0</v>
      </c>
      <c r="D47" s="5">
        <f t="shared" si="6"/>
        <v>0</v>
      </c>
      <c r="E47" s="36" t="str">
        <f t="shared" si="6"/>
        <v>Se3</v>
      </c>
      <c r="F47" s="40">
        <f t="shared" ref="F47:O56" si="7">$A47*H.Ar + $B47*H.Se + $C47*H.Ge + $D47*H.Ga</f>
        <v>-14.472</v>
      </c>
      <c r="G47" s="40">
        <f t="shared" si="7"/>
        <v>-16.785</v>
      </c>
      <c r="H47" s="40">
        <f t="shared" si="7"/>
        <v>-17.364000000000001</v>
      </c>
      <c r="I47" s="40">
        <f t="shared" si="7"/>
        <v>-17.924999999999997</v>
      </c>
      <c r="J47" s="40">
        <f t="shared" si="7"/>
        <v>-18.465</v>
      </c>
      <c r="K47" s="40">
        <f t="shared" si="7"/>
        <v>-18.977999999999998</v>
      </c>
      <c r="L47" s="40">
        <f t="shared" si="7"/>
        <v>-20.646000000000001</v>
      </c>
      <c r="M47" s="40">
        <f t="shared" si="7"/>
        <v>-21.018000000000001</v>
      </c>
      <c r="N47" s="40">
        <f t="shared" si="7"/>
        <v>-21.396000000000001</v>
      </c>
      <c r="O47" s="40">
        <f t="shared" si="7"/>
        <v>-21.783000000000001</v>
      </c>
      <c r="P47" s="40">
        <f t="shared" ref="P47:X56" si="8">$A47*H.Ar + $B47*H.Se + $C47*H.Ge + $D47*H.Ga</f>
        <v>-22.182000000000002</v>
      </c>
      <c r="Q47" s="40">
        <f t="shared" si="8"/>
        <v>-24.123000000000001</v>
      </c>
      <c r="R47" s="40">
        <f t="shared" si="8"/>
        <v>-24.756</v>
      </c>
      <c r="S47" s="40">
        <f t="shared" si="8"/>
        <v>-25.445999999999998</v>
      </c>
      <c r="T47" s="40">
        <f t="shared" si="8"/>
        <v>-26.183999999999997</v>
      </c>
      <c r="U47" s="40">
        <f t="shared" si="8"/>
        <v>-26.945999999999998</v>
      </c>
      <c r="V47" s="40">
        <f t="shared" si="8"/>
        <v>-29.904</v>
      </c>
      <c r="W47" s="40">
        <f t="shared" si="8"/>
        <v>-32.49</v>
      </c>
      <c r="X47" s="40">
        <f t="shared" si="8"/>
        <v>-34.68</v>
      </c>
    </row>
    <row r="48" spans="1:64" ht="21" customHeight="1" outlineLevel="1" thickBot="1" x14ac:dyDescent="0.4">
      <c r="A48" s="5">
        <f t="shared" si="6"/>
        <v>0</v>
      </c>
      <c r="B48" s="5">
        <f t="shared" si="6"/>
        <v>4</v>
      </c>
      <c r="C48" s="5">
        <f t="shared" si="6"/>
        <v>0</v>
      </c>
      <c r="D48" s="5">
        <f t="shared" si="6"/>
        <v>0</v>
      </c>
      <c r="E48" s="36" t="str">
        <f t="shared" si="6"/>
        <v>Se4</v>
      </c>
      <c r="F48" s="40">
        <f t="shared" si="7"/>
        <v>-19.295999999999999</v>
      </c>
      <c r="G48" s="40">
        <f t="shared" si="7"/>
        <v>-22.38</v>
      </c>
      <c r="H48" s="40">
        <f t="shared" si="7"/>
        <v>-23.152000000000001</v>
      </c>
      <c r="I48" s="40">
        <f t="shared" si="7"/>
        <v>-23.9</v>
      </c>
      <c r="J48" s="40">
        <f t="shared" si="7"/>
        <v>-24.62</v>
      </c>
      <c r="K48" s="40">
        <f t="shared" si="7"/>
        <v>-25.303999999999998</v>
      </c>
      <c r="L48" s="40">
        <f t="shared" si="7"/>
        <v>-27.527999999999999</v>
      </c>
      <c r="M48" s="40">
        <f t="shared" si="7"/>
        <v>-28.024000000000001</v>
      </c>
      <c r="N48" s="40">
        <f t="shared" si="7"/>
        <v>-28.527999999999999</v>
      </c>
      <c r="O48" s="40">
        <f t="shared" si="7"/>
        <v>-29.044</v>
      </c>
      <c r="P48" s="40">
        <f t="shared" si="8"/>
        <v>-29.576000000000001</v>
      </c>
      <c r="Q48" s="40">
        <f t="shared" si="8"/>
        <v>-32.164000000000001</v>
      </c>
      <c r="R48" s="40">
        <f t="shared" si="8"/>
        <v>-33.008000000000003</v>
      </c>
      <c r="S48" s="40">
        <f t="shared" si="8"/>
        <v>-33.927999999999997</v>
      </c>
      <c r="T48" s="40">
        <f t="shared" si="8"/>
        <v>-34.911999999999999</v>
      </c>
      <c r="U48" s="40">
        <f t="shared" si="8"/>
        <v>-35.927999999999997</v>
      </c>
      <c r="V48" s="40">
        <f t="shared" si="8"/>
        <v>-39.872</v>
      </c>
      <c r="W48" s="40">
        <f t="shared" si="8"/>
        <v>-43.32</v>
      </c>
      <c r="X48" s="40">
        <f t="shared" si="8"/>
        <v>-46.24</v>
      </c>
    </row>
    <row r="49" spans="1:24" ht="21" customHeight="1" outlineLevel="1" thickBot="1" x14ac:dyDescent="0.4">
      <c r="A49" s="5">
        <f t="shared" si="6"/>
        <v>0</v>
      </c>
      <c r="B49" s="5">
        <f t="shared" si="6"/>
        <v>5</v>
      </c>
      <c r="C49" s="5">
        <f t="shared" si="6"/>
        <v>0</v>
      </c>
      <c r="D49" s="5">
        <f t="shared" si="6"/>
        <v>0</v>
      </c>
      <c r="E49" s="36" t="str">
        <f t="shared" si="6"/>
        <v>Se5</v>
      </c>
      <c r="F49" s="40">
        <f t="shared" si="7"/>
        <v>-24.119999999999997</v>
      </c>
      <c r="G49" s="40">
        <f t="shared" si="7"/>
        <v>-27.974999999999998</v>
      </c>
      <c r="H49" s="40">
        <f t="shared" si="7"/>
        <v>-28.94</v>
      </c>
      <c r="I49" s="40">
        <f t="shared" si="7"/>
        <v>-29.875</v>
      </c>
      <c r="J49" s="40">
        <f t="shared" si="7"/>
        <v>-30.775000000000002</v>
      </c>
      <c r="K49" s="40">
        <f t="shared" si="7"/>
        <v>-31.63</v>
      </c>
      <c r="L49" s="40">
        <f t="shared" si="7"/>
        <v>-34.409999999999997</v>
      </c>
      <c r="M49" s="40">
        <f t="shared" si="7"/>
        <v>-35.03</v>
      </c>
      <c r="N49" s="40">
        <f t="shared" si="7"/>
        <v>-35.659999999999997</v>
      </c>
      <c r="O49" s="40">
        <f t="shared" si="7"/>
        <v>-36.305</v>
      </c>
      <c r="P49" s="40">
        <f t="shared" si="8"/>
        <v>-36.97</v>
      </c>
      <c r="Q49" s="40">
        <f t="shared" si="8"/>
        <v>-40.204999999999998</v>
      </c>
      <c r="R49" s="40">
        <f t="shared" si="8"/>
        <v>-41.260000000000005</v>
      </c>
      <c r="S49" s="40">
        <f t="shared" si="8"/>
        <v>-42.41</v>
      </c>
      <c r="T49" s="40">
        <f t="shared" si="8"/>
        <v>-43.64</v>
      </c>
      <c r="U49" s="40">
        <f t="shared" si="8"/>
        <v>-44.91</v>
      </c>
      <c r="V49" s="40">
        <f t="shared" si="8"/>
        <v>-49.84</v>
      </c>
      <c r="W49" s="40">
        <f t="shared" si="8"/>
        <v>-54.15</v>
      </c>
      <c r="X49" s="40">
        <f t="shared" si="8"/>
        <v>-57.800000000000004</v>
      </c>
    </row>
    <row r="50" spans="1:24" ht="21" customHeight="1" outlineLevel="1" thickBot="1" x14ac:dyDescent="0.4">
      <c r="A50" s="5">
        <f t="shared" si="6"/>
        <v>0</v>
      </c>
      <c r="B50" s="5">
        <f t="shared" si="6"/>
        <v>6</v>
      </c>
      <c r="C50" s="5">
        <f t="shared" si="6"/>
        <v>0</v>
      </c>
      <c r="D50" s="5">
        <f t="shared" si="6"/>
        <v>0</v>
      </c>
      <c r="E50" s="36" t="str">
        <f t="shared" si="6"/>
        <v>Se6</v>
      </c>
      <c r="F50" s="40">
        <f t="shared" si="7"/>
        <v>-28.943999999999999</v>
      </c>
      <c r="G50" s="40">
        <f t="shared" si="7"/>
        <v>-33.57</v>
      </c>
      <c r="H50" s="40">
        <f t="shared" si="7"/>
        <v>-34.728000000000002</v>
      </c>
      <c r="I50" s="40">
        <f t="shared" si="7"/>
        <v>-35.849999999999994</v>
      </c>
      <c r="J50" s="40">
        <f t="shared" si="7"/>
        <v>-36.93</v>
      </c>
      <c r="K50" s="40">
        <f t="shared" si="7"/>
        <v>-37.955999999999996</v>
      </c>
      <c r="L50" s="40">
        <f t="shared" si="7"/>
        <v>-41.292000000000002</v>
      </c>
      <c r="M50" s="40">
        <f t="shared" si="7"/>
        <v>-42.036000000000001</v>
      </c>
      <c r="N50" s="40">
        <f t="shared" si="7"/>
        <v>-42.792000000000002</v>
      </c>
      <c r="O50" s="40">
        <f t="shared" si="7"/>
        <v>-43.566000000000003</v>
      </c>
      <c r="P50" s="40">
        <f t="shared" si="8"/>
        <v>-44.364000000000004</v>
      </c>
      <c r="Q50" s="40">
        <f t="shared" si="8"/>
        <v>-48.246000000000002</v>
      </c>
      <c r="R50" s="40">
        <f t="shared" si="8"/>
        <v>-49.512</v>
      </c>
      <c r="S50" s="40">
        <f t="shared" si="8"/>
        <v>-50.891999999999996</v>
      </c>
      <c r="T50" s="40">
        <f t="shared" si="8"/>
        <v>-52.367999999999995</v>
      </c>
      <c r="U50" s="40">
        <f t="shared" si="8"/>
        <v>-53.891999999999996</v>
      </c>
      <c r="V50" s="40">
        <f t="shared" si="8"/>
        <v>-59.808</v>
      </c>
      <c r="W50" s="40">
        <f t="shared" si="8"/>
        <v>-64.98</v>
      </c>
      <c r="X50" s="40">
        <f t="shared" si="8"/>
        <v>-69.36</v>
      </c>
    </row>
    <row r="51" spans="1:24" ht="21" customHeight="1" outlineLevel="1" thickBot="1" x14ac:dyDescent="0.4">
      <c r="A51" s="5">
        <f t="shared" si="6"/>
        <v>0</v>
      </c>
      <c r="B51" s="5">
        <f t="shared" si="6"/>
        <v>7</v>
      </c>
      <c r="C51" s="5">
        <f t="shared" si="6"/>
        <v>0</v>
      </c>
      <c r="D51" s="5">
        <f t="shared" si="6"/>
        <v>0</v>
      </c>
      <c r="E51" s="36" t="str">
        <f t="shared" si="6"/>
        <v>Se7</v>
      </c>
      <c r="F51" s="40">
        <f t="shared" si="7"/>
        <v>-33.768000000000001</v>
      </c>
      <c r="G51" s="40">
        <f t="shared" si="7"/>
        <v>-39.164999999999999</v>
      </c>
      <c r="H51" s="40">
        <f t="shared" si="7"/>
        <v>-40.516000000000005</v>
      </c>
      <c r="I51" s="40">
        <f t="shared" si="7"/>
        <v>-41.824999999999996</v>
      </c>
      <c r="J51" s="40">
        <f t="shared" si="7"/>
        <v>-43.085000000000001</v>
      </c>
      <c r="K51" s="40">
        <f t="shared" si="7"/>
        <v>-44.281999999999996</v>
      </c>
      <c r="L51" s="40">
        <f t="shared" si="7"/>
        <v>-48.173999999999999</v>
      </c>
      <c r="M51" s="40">
        <f t="shared" si="7"/>
        <v>-49.042000000000002</v>
      </c>
      <c r="N51" s="40">
        <f t="shared" si="7"/>
        <v>-49.923999999999999</v>
      </c>
      <c r="O51" s="40">
        <f t="shared" si="7"/>
        <v>-50.826999999999998</v>
      </c>
      <c r="P51" s="40">
        <f t="shared" si="8"/>
        <v>-51.758000000000003</v>
      </c>
      <c r="Q51" s="40">
        <f t="shared" si="8"/>
        <v>-56.287000000000006</v>
      </c>
      <c r="R51" s="40">
        <f t="shared" si="8"/>
        <v>-57.764000000000003</v>
      </c>
      <c r="S51" s="40">
        <f t="shared" si="8"/>
        <v>-59.373999999999995</v>
      </c>
      <c r="T51" s="40">
        <f t="shared" si="8"/>
        <v>-61.095999999999997</v>
      </c>
      <c r="U51" s="40">
        <f t="shared" si="8"/>
        <v>-62.873999999999995</v>
      </c>
      <c r="V51" s="40">
        <f t="shared" si="8"/>
        <v>-69.775999999999996</v>
      </c>
      <c r="W51" s="40">
        <f t="shared" si="8"/>
        <v>-75.81</v>
      </c>
      <c r="X51" s="40">
        <f t="shared" si="8"/>
        <v>-80.92</v>
      </c>
    </row>
    <row r="52" spans="1:24" ht="21" customHeight="1" outlineLevel="1" thickBot="1" x14ac:dyDescent="0.4">
      <c r="A52" s="5">
        <f t="shared" si="6"/>
        <v>0</v>
      </c>
      <c r="B52" s="5">
        <f t="shared" si="6"/>
        <v>8</v>
      </c>
      <c r="C52" s="5">
        <f t="shared" si="6"/>
        <v>0</v>
      </c>
      <c r="D52" s="5">
        <f t="shared" si="6"/>
        <v>0</v>
      </c>
      <c r="E52" s="36" t="str">
        <f t="shared" si="6"/>
        <v>Se8</v>
      </c>
      <c r="F52" s="40">
        <f t="shared" si="7"/>
        <v>-38.591999999999999</v>
      </c>
      <c r="G52" s="40">
        <f t="shared" si="7"/>
        <v>-44.76</v>
      </c>
      <c r="H52" s="40">
        <f t="shared" si="7"/>
        <v>-46.304000000000002</v>
      </c>
      <c r="I52" s="40">
        <f t="shared" si="7"/>
        <v>-47.8</v>
      </c>
      <c r="J52" s="40">
        <f t="shared" si="7"/>
        <v>-49.24</v>
      </c>
      <c r="K52" s="40">
        <f t="shared" si="7"/>
        <v>-50.607999999999997</v>
      </c>
      <c r="L52" s="40">
        <f t="shared" si="7"/>
        <v>-55.055999999999997</v>
      </c>
      <c r="M52" s="40">
        <f t="shared" si="7"/>
        <v>-56.048000000000002</v>
      </c>
      <c r="N52" s="40">
        <f t="shared" si="7"/>
        <v>-57.055999999999997</v>
      </c>
      <c r="O52" s="40">
        <f t="shared" si="7"/>
        <v>-58.088000000000001</v>
      </c>
      <c r="P52" s="40">
        <f t="shared" si="8"/>
        <v>-59.152000000000001</v>
      </c>
      <c r="Q52" s="40">
        <f t="shared" si="8"/>
        <v>-64.328000000000003</v>
      </c>
      <c r="R52" s="40">
        <f t="shared" si="8"/>
        <v>-66.016000000000005</v>
      </c>
      <c r="S52" s="40">
        <f t="shared" si="8"/>
        <v>-67.855999999999995</v>
      </c>
      <c r="T52" s="40">
        <f t="shared" si="8"/>
        <v>-69.823999999999998</v>
      </c>
      <c r="U52" s="40">
        <f t="shared" si="8"/>
        <v>-71.855999999999995</v>
      </c>
      <c r="V52" s="40">
        <f t="shared" si="8"/>
        <v>-79.744</v>
      </c>
      <c r="W52" s="40">
        <f t="shared" si="8"/>
        <v>-86.64</v>
      </c>
      <c r="X52" s="40">
        <f t="shared" si="8"/>
        <v>-92.48</v>
      </c>
    </row>
    <row r="53" spans="1:24" ht="21" customHeight="1" outlineLevel="1" thickBot="1" x14ac:dyDescent="0.4">
      <c r="A53" s="5">
        <f t="shared" si="6"/>
        <v>0</v>
      </c>
      <c r="B53" s="5">
        <f t="shared" si="6"/>
        <v>2</v>
      </c>
      <c r="C53" s="5">
        <f t="shared" si="6"/>
        <v>0</v>
      </c>
      <c r="D53" s="5">
        <f t="shared" si="6"/>
        <v>0</v>
      </c>
      <c r="E53" s="36" t="str">
        <f t="shared" si="6"/>
        <v>Se2</v>
      </c>
      <c r="F53" s="40">
        <f t="shared" si="7"/>
        <v>-9.6479999999999997</v>
      </c>
      <c r="G53" s="40">
        <f t="shared" si="7"/>
        <v>-11.19</v>
      </c>
      <c r="H53" s="40">
        <f t="shared" si="7"/>
        <v>-11.576000000000001</v>
      </c>
      <c r="I53" s="40">
        <f t="shared" si="7"/>
        <v>-11.95</v>
      </c>
      <c r="J53" s="40">
        <f t="shared" si="7"/>
        <v>-12.31</v>
      </c>
      <c r="K53" s="40">
        <f t="shared" si="7"/>
        <v>-12.651999999999999</v>
      </c>
      <c r="L53" s="40">
        <f t="shared" si="7"/>
        <v>-13.763999999999999</v>
      </c>
      <c r="M53" s="40">
        <f t="shared" si="7"/>
        <v>-14.012</v>
      </c>
      <c r="N53" s="40">
        <f t="shared" si="7"/>
        <v>-14.263999999999999</v>
      </c>
      <c r="O53" s="40">
        <f t="shared" si="7"/>
        <v>-14.522</v>
      </c>
      <c r="P53" s="40">
        <f t="shared" si="8"/>
        <v>-14.788</v>
      </c>
      <c r="Q53" s="40">
        <f t="shared" si="8"/>
        <v>-16.082000000000001</v>
      </c>
      <c r="R53" s="40">
        <f t="shared" si="8"/>
        <v>-16.504000000000001</v>
      </c>
      <c r="S53" s="40">
        <f t="shared" si="8"/>
        <v>-16.963999999999999</v>
      </c>
      <c r="T53" s="40">
        <f t="shared" si="8"/>
        <v>-17.456</v>
      </c>
      <c r="U53" s="40">
        <f t="shared" si="8"/>
        <v>-17.963999999999999</v>
      </c>
      <c r="V53" s="40">
        <f t="shared" si="8"/>
        <v>-19.936</v>
      </c>
      <c r="W53" s="40">
        <f t="shared" si="8"/>
        <v>-21.66</v>
      </c>
      <c r="X53" s="40">
        <f t="shared" si="8"/>
        <v>-23.12</v>
      </c>
    </row>
    <row r="54" spans="1:24" ht="21" customHeight="1" outlineLevel="1" thickBot="1" x14ac:dyDescent="0.4">
      <c r="A54" s="5">
        <f t="shared" si="6"/>
        <v>0</v>
      </c>
      <c r="B54" s="5">
        <f t="shared" si="6"/>
        <v>1</v>
      </c>
      <c r="C54" s="5">
        <f t="shared" si="6"/>
        <v>0</v>
      </c>
      <c r="D54" s="5">
        <f t="shared" si="6"/>
        <v>0</v>
      </c>
      <c r="E54" s="36" t="str">
        <f t="shared" si="6"/>
        <v>Se</v>
      </c>
      <c r="F54" s="40">
        <f t="shared" si="7"/>
        <v>-4.8239999999999998</v>
      </c>
      <c r="G54" s="40">
        <f t="shared" si="7"/>
        <v>-5.5949999999999998</v>
      </c>
      <c r="H54" s="40">
        <f t="shared" si="7"/>
        <v>-5.7880000000000003</v>
      </c>
      <c r="I54" s="40">
        <f t="shared" si="7"/>
        <v>-5.9749999999999996</v>
      </c>
      <c r="J54" s="40">
        <f t="shared" si="7"/>
        <v>-6.1550000000000002</v>
      </c>
      <c r="K54" s="40">
        <f t="shared" si="7"/>
        <v>-6.3259999999999996</v>
      </c>
      <c r="L54" s="40">
        <f t="shared" si="7"/>
        <v>-6.8819999999999997</v>
      </c>
      <c r="M54" s="40">
        <f t="shared" si="7"/>
        <v>-7.0060000000000002</v>
      </c>
      <c r="N54" s="40">
        <f t="shared" si="7"/>
        <v>-7.1319999999999997</v>
      </c>
      <c r="O54" s="40">
        <f t="shared" si="7"/>
        <v>-7.2610000000000001</v>
      </c>
      <c r="P54" s="40">
        <f t="shared" si="8"/>
        <v>-7.3940000000000001</v>
      </c>
      <c r="Q54" s="40">
        <f t="shared" si="8"/>
        <v>-8.0410000000000004</v>
      </c>
      <c r="R54" s="40">
        <f t="shared" si="8"/>
        <v>-8.2520000000000007</v>
      </c>
      <c r="S54" s="40">
        <f t="shared" si="8"/>
        <v>-8.4819999999999993</v>
      </c>
      <c r="T54" s="40">
        <f t="shared" si="8"/>
        <v>-8.7279999999999998</v>
      </c>
      <c r="U54" s="40">
        <f t="shared" si="8"/>
        <v>-8.9819999999999993</v>
      </c>
      <c r="V54" s="40">
        <f t="shared" si="8"/>
        <v>-9.968</v>
      </c>
      <c r="W54" s="40">
        <f t="shared" si="8"/>
        <v>-10.83</v>
      </c>
      <c r="X54" s="40">
        <f t="shared" si="8"/>
        <v>-11.56</v>
      </c>
    </row>
    <row r="55" spans="1:24" ht="21" customHeight="1" outlineLevel="1" thickBot="1" x14ac:dyDescent="0.4">
      <c r="A55" s="5">
        <f t="shared" si="6"/>
        <v>0</v>
      </c>
      <c r="B55" s="5">
        <f t="shared" si="6"/>
        <v>1</v>
      </c>
      <c r="C55" s="5">
        <f t="shared" si="6"/>
        <v>0</v>
      </c>
      <c r="D55" s="5">
        <f t="shared" si="6"/>
        <v>2</v>
      </c>
      <c r="E55" s="36" t="str">
        <f t="shared" si="6"/>
        <v>Ga2Se</v>
      </c>
      <c r="F55" s="40">
        <f t="shared" si="7"/>
        <v>-17.316000000000003</v>
      </c>
      <c r="G55" s="40">
        <f t="shared" si="7"/>
        <v>-19.890999999999998</v>
      </c>
      <c r="H55" s="40">
        <f t="shared" si="7"/>
        <v>-20.475999999999999</v>
      </c>
      <c r="I55" s="40">
        <f t="shared" si="7"/>
        <v>-21.036999999999999</v>
      </c>
      <c r="J55" s="40">
        <f t="shared" si="7"/>
        <v>-21.587</v>
      </c>
      <c r="K55" s="40">
        <f t="shared" si="7"/>
        <v>-22.14</v>
      </c>
      <c r="L55" s="40">
        <f t="shared" si="7"/>
        <v>-24.841999999999999</v>
      </c>
      <c r="M55" s="40">
        <f t="shared" si="7"/>
        <v>-25.64</v>
      </c>
      <c r="N55" s="40">
        <f t="shared" si="7"/>
        <v>-26.426000000000002</v>
      </c>
      <c r="O55" s="40">
        <f t="shared" si="7"/>
        <v>-27.186999999999998</v>
      </c>
      <c r="P55" s="40">
        <f t="shared" si="8"/>
        <v>-27.914000000000001</v>
      </c>
      <c r="Q55" s="40">
        <f t="shared" si="8"/>
        <v>-30.600999999999999</v>
      </c>
      <c r="R55" s="40">
        <f t="shared" si="8"/>
        <v>-31.231999999999999</v>
      </c>
      <c r="S55" s="40">
        <f t="shared" si="8"/>
        <v>-31.802</v>
      </c>
      <c r="T55" s="40">
        <f t="shared" si="8"/>
        <v>-32.347999999999999</v>
      </c>
      <c r="U55" s="40">
        <f t="shared" si="8"/>
        <v>-32.861999999999995</v>
      </c>
      <c r="V55" s="40">
        <f t="shared" si="8"/>
        <v>-34.647999999999996</v>
      </c>
      <c r="W55" s="40">
        <f t="shared" si="8"/>
        <v>-36.130000000000003</v>
      </c>
      <c r="X55" s="40">
        <f t="shared" si="8"/>
        <v>-37.4</v>
      </c>
    </row>
    <row r="56" spans="1:24" ht="21" customHeight="1" outlineLevel="1" thickBot="1" x14ac:dyDescent="0.4">
      <c r="A56" s="5">
        <f t="shared" si="6"/>
        <v>1</v>
      </c>
      <c r="B56" s="5">
        <f t="shared" si="6"/>
        <v>0</v>
      </c>
      <c r="C56" s="5">
        <f t="shared" si="6"/>
        <v>0</v>
      </c>
      <c r="D56" s="5">
        <f t="shared" si="6"/>
        <v>0</v>
      </c>
      <c r="E56" s="36" t="str">
        <f t="shared" si="6"/>
        <v>Ar</v>
      </c>
      <c r="F56" s="40">
        <f t="shared" si="7"/>
        <v>-18.61</v>
      </c>
      <c r="G56" s="40">
        <f t="shared" si="7"/>
        <v>-18.760000000000002</v>
      </c>
      <c r="H56" s="40">
        <f t="shared" si="7"/>
        <v>-18.829999999999998</v>
      </c>
      <c r="I56" s="40">
        <f t="shared" si="7"/>
        <v>-18.899999999999999</v>
      </c>
      <c r="J56" s="40">
        <f t="shared" si="7"/>
        <v>-18.97</v>
      </c>
      <c r="K56" s="40">
        <f t="shared" si="7"/>
        <v>-19.059999999999999</v>
      </c>
      <c r="L56" s="40">
        <f t="shared" si="7"/>
        <v>-19.54</v>
      </c>
      <c r="M56" s="40">
        <f t="shared" si="7"/>
        <v>-19.649999999999999</v>
      </c>
      <c r="N56" s="40">
        <f t="shared" si="7"/>
        <v>-19.760000000000002</v>
      </c>
      <c r="O56" s="40">
        <f t="shared" si="7"/>
        <v>-19.850000000000001</v>
      </c>
      <c r="P56" s="40">
        <f t="shared" si="8"/>
        <v>-19.95</v>
      </c>
      <c r="Q56" s="40">
        <f t="shared" si="8"/>
        <v>-20.420000000000002</v>
      </c>
      <c r="R56" s="40">
        <f t="shared" si="8"/>
        <v>-20.54</v>
      </c>
      <c r="S56" s="40">
        <f t="shared" si="8"/>
        <v>-20.66</v>
      </c>
      <c r="T56" s="40">
        <f t="shared" si="8"/>
        <v>-20.76</v>
      </c>
      <c r="U56" s="40">
        <f t="shared" si="8"/>
        <v>-20.85</v>
      </c>
      <c r="V56" s="40">
        <f t="shared" si="8"/>
        <v>-21.12</v>
      </c>
      <c r="W56" s="40">
        <f t="shared" si="8"/>
        <v>-21.34</v>
      </c>
      <c r="X56" s="40">
        <f t="shared" si="8"/>
        <v>-21.53</v>
      </c>
    </row>
    <row r="57" spans="1:24" ht="21" customHeight="1" outlineLevel="1" thickBot="1" x14ac:dyDescent="0.4">
      <c r="A57" s="5">
        <f t="shared" ref="A57:E66" si="9">A14</f>
        <v>0</v>
      </c>
      <c r="B57" s="5">
        <f t="shared" si="9"/>
        <v>0</v>
      </c>
      <c r="C57" s="5">
        <f t="shared" si="9"/>
        <v>0</v>
      </c>
      <c r="D57" s="5">
        <f t="shared" si="9"/>
        <v>1</v>
      </c>
      <c r="E57" s="36" t="str">
        <f t="shared" si="9"/>
        <v>(l)Ga[l]</v>
      </c>
      <c r="F57" s="40">
        <f t="shared" ref="F57:O66" si="10">$A57*H.Ar + $B57*H.Se + $C57*H.Ge + $D57*H.Ga</f>
        <v>-6.2460000000000004</v>
      </c>
      <c r="G57" s="40">
        <f t="shared" si="10"/>
        <v>-7.1479999999999997</v>
      </c>
      <c r="H57" s="40">
        <f t="shared" si="10"/>
        <v>-7.3440000000000003</v>
      </c>
      <c r="I57" s="40">
        <f t="shared" si="10"/>
        <v>-7.5309999999999997</v>
      </c>
      <c r="J57" s="40">
        <f t="shared" si="10"/>
        <v>-7.7160000000000002</v>
      </c>
      <c r="K57" s="40">
        <f t="shared" si="10"/>
        <v>-7.907</v>
      </c>
      <c r="L57" s="40">
        <f t="shared" si="10"/>
        <v>-8.98</v>
      </c>
      <c r="M57" s="40">
        <f t="shared" si="10"/>
        <v>-9.3170000000000002</v>
      </c>
      <c r="N57" s="40">
        <f t="shared" si="10"/>
        <v>-9.6470000000000002</v>
      </c>
      <c r="O57" s="40">
        <f t="shared" si="10"/>
        <v>-9.9629999999999992</v>
      </c>
      <c r="P57" s="40">
        <f t="shared" ref="P57:X66" si="11">$A57*H.Ar + $B57*H.Se + $C57*H.Ge + $D57*H.Ga</f>
        <v>-10.26</v>
      </c>
      <c r="Q57" s="40">
        <f t="shared" si="11"/>
        <v>-11.28</v>
      </c>
      <c r="R57" s="40">
        <f t="shared" si="11"/>
        <v>-11.49</v>
      </c>
      <c r="S57" s="40">
        <f t="shared" si="11"/>
        <v>-11.66</v>
      </c>
      <c r="T57" s="40">
        <f t="shared" si="11"/>
        <v>-11.81</v>
      </c>
      <c r="U57" s="40">
        <f t="shared" si="11"/>
        <v>-11.94</v>
      </c>
      <c r="V57" s="40">
        <f t="shared" si="11"/>
        <v>-12.34</v>
      </c>
      <c r="W57" s="40">
        <f t="shared" si="11"/>
        <v>-12.65</v>
      </c>
      <c r="X57" s="40">
        <f t="shared" si="11"/>
        <v>-12.92</v>
      </c>
    </row>
    <row r="58" spans="1:24" ht="21" customHeight="1" outlineLevel="1" thickBot="1" x14ac:dyDescent="0.4">
      <c r="A58" s="5">
        <f t="shared" si="9"/>
        <v>0</v>
      </c>
      <c r="B58" s="5">
        <f t="shared" si="9"/>
        <v>0</v>
      </c>
      <c r="C58" s="5">
        <f t="shared" si="9"/>
        <v>1</v>
      </c>
      <c r="D58" s="5">
        <f t="shared" si="9"/>
        <v>0</v>
      </c>
      <c r="E58" s="36" t="str">
        <f t="shared" si="9"/>
        <v>(l)Ge[l]</v>
      </c>
      <c r="F58" s="40">
        <f t="shared" si="10"/>
        <v>5.367</v>
      </c>
      <c r="G58" s="40">
        <f t="shared" si="10"/>
        <v>0.73660000000000003</v>
      </c>
      <c r="H58" s="40">
        <f t="shared" si="10"/>
        <v>-5.534E-2</v>
      </c>
      <c r="I58" s="40">
        <f t="shared" si="10"/>
        <v>-0.75560000000000005</v>
      </c>
      <c r="J58" s="40">
        <f t="shared" si="10"/>
        <v>-1.3779999999999999</v>
      </c>
      <c r="K58" s="40">
        <f t="shared" si="10"/>
        <v>-1.93</v>
      </c>
      <c r="L58" s="40">
        <f t="shared" si="10"/>
        <v>-3.5449999999999999</v>
      </c>
      <c r="M58" s="40">
        <f t="shared" si="10"/>
        <v>-3.8580000000000001</v>
      </c>
      <c r="N58" s="40">
        <f t="shared" si="10"/>
        <v>-4.1520000000000001</v>
      </c>
      <c r="O58" s="40">
        <f t="shared" si="10"/>
        <v>-4.423</v>
      </c>
      <c r="P58" s="40">
        <f t="shared" si="11"/>
        <v>-4.6680000000000001</v>
      </c>
      <c r="Q58" s="40">
        <f t="shared" si="11"/>
        <v>-5.2690000000000001</v>
      </c>
      <c r="R58" s="40">
        <f t="shared" si="11"/>
        <v>-5.3449999999999998</v>
      </c>
      <c r="S58" s="40">
        <f t="shared" si="11"/>
        <v>-5.4130000000000003</v>
      </c>
      <c r="T58" s="40">
        <f t="shared" si="11"/>
        <v>-5.4939999999999998</v>
      </c>
      <c r="U58" s="40">
        <f t="shared" si="11"/>
        <v>-5.5880000000000001</v>
      </c>
      <c r="V58" s="40">
        <f t="shared" si="11"/>
        <v>-6.0519999999999996</v>
      </c>
      <c r="W58" s="40">
        <f t="shared" si="11"/>
        <v>-6.5549999999999997</v>
      </c>
      <c r="X58" s="40">
        <f t="shared" si="11"/>
        <v>-7.0309999999999997</v>
      </c>
    </row>
    <row r="59" spans="1:24" ht="21" customHeight="1" outlineLevel="1" thickBot="1" x14ac:dyDescent="0.4">
      <c r="A59" s="5">
        <f t="shared" si="9"/>
        <v>0</v>
      </c>
      <c r="B59" s="5">
        <f t="shared" si="9"/>
        <v>1</v>
      </c>
      <c r="C59" s="5">
        <f t="shared" si="9"/>
        <v>0</v>
      </c>
      <c r="D59" s="5">
        <f t="shared" si="9"/>
        <v>0</v>
      </c>
      <c r="E59" s="36" t="str">
        <f t="shared" si="9"/>
        <v>(l)Se[l]</v>
      </c>
      <c r="F59" s="40">
        <f t="shared" si="10"/>
        <v>-4.8239999999999998</v>
      </c>
      <c r="G59" s="40">
        <f t="shared" si="10"/>
        <v>-5.5949999999999998</v>
      </c>
      <c r="H59" s="40">
        <f t="shared" si="10"/>
        <v>-5.7880000000000003</v>
      </c>
      <c r="I59" s="40">
        <f t="shared" si="10"/>
        <v>-5.9749999999999996</v>
      </c>
      <c r="J59" s="40">
        <f t="shared" si="10"/>
        <v>-6.1550000000000002</v>
      </c>
      <c r="K59" s="40">
        <f t="shared" si="10"/>
        <v>-6.3259999999999996</v>
      </c>
      <c r="L59" s="40">
        <f t="shared" si="10"/>
        <v>-6.8819999999999997</v>
      </c>
      <c r="M59" s="40">
        <f t="shared" si="10"/>
        <v>-7.0060000000000002</v>
      </c>
      <c r="N59" s="40">
        <f t="shared" si="10"/>
        <v>-7.1319999999999997</v>
      </c>
      <c r="O59" s="40">
        <f t="shared" si="10"/>
        <v>-7.2610000000000001</v>
      </c>
      <c r="P59" s="40">
        <f t="shared" si="11"/>
        <v>-7.3940000000000001</v>
      </c>
      <c r="Q59" s="40">
        <f t="shared" si="11"/>
        <v>-8.0410000000000004</v>
      </c>
      <c r="R59" s="40">
        <f t="shared" si="11"/>
        <v>-8.2520000000000007</v>
      </c>
      <c r="S59" s="40">
        <f t="shared" si="11"/>
        <v>-8.4819999999999993</v>
      </c>
      <c r="T59" s="40">
        <f t="shared" si="11"/>
        <v>-8.7279999999999998</v>
      </c>
      <c r="U59" s="40">
        <f t="shared" si="11"/>
        <v>-8.9819999999999993</v>
      </c>
      <c r="V59" s="40">
        <f t="shared" si="11"/>
        <v>-9.968</v>
      </c>
      <c r="W59" s="40">
        <f t="shared" si="11"/>
        <v>-10.83</v>
      </c>
      <c r="X59" s="40">
        <f t="shared" si="11"/>
        <v>-11.56</v>
      </c>
    </row>
    <row r="60" spans="1:24" ht="21" customHeight="1" outlineLevel="1" thickBot="1" x14ac:dyDescent="0.4">
      <c r="A60" s="5">
        <f t="shared" si="9"/>
        <v>0</v>
      </c>
      <c r="B60" s="5">
        <f t="shared" si="9"/>
        <v>0</v>
      </c>
      <c r="C60" s="5">
        <f t="shared" si="9"/>
        <v>0</v>
      </c>
      <c r="D60" s="5">
        <f t="shared" si="9"/>
        <v>0</v>
      </c>
      <c r="E60" s="36" t="str">
        <f t="shared" si="9"/>
        <v>H (Аг)</v>
      </c>
      <c r="F60" s="40">
        <f t="shared" si="10"/>
        <v>0</v>
      </c>
      <c r="G60" s="40">
        <f t="shared" si="10"/>
        <v>0</v>
      </c>
      <c r="H60" s="40">
        <f t="shared" si="10"/>
        <v>0</v>
      </c>
      <c r="I60" s="40">
        <f t="shared" si="10"/>
        <v>0</v>
      </c>
      <c r="J60" s="40">
        <f t="shared" si="10"/>
        <v>0</v>
      </c>
      <c r="K60" s="40">
        <f t="shared" si="10"/>
        <v>0</v>
      </c>
      <c r="L60" s="40">
        <f t="shared" si="10"/>
        <v>0</v>
      </c>
      <c r="M60" s="40">
        <f t="shared" si="10"/>
        <v>0</v>
      </c>
      <c r="N60" s="40">
        <f t="shared" si="10"/>
        <v>0</v>
      </c>
      <c r="O60" s="40">
        <f t="shared" si="10"/>
        <v>0</v>
      </c>
      <c r="P60" s="40">
        <f t="shared" si="11"/>
        <v>0</v>
      </c>
      <c r="Q60" s="40">
        <f t="shared" si="11"/>
        <v>0</v>
      </c>
      <c r="R60" s="40">
        <f t="shared" si="11"/>
        <v>0</v>
      </c>
      <c r="S60" s="40">
        <f t="shared" si="11"/>
        <v>0</v>
      </c>
      <c r="T60" s="40">
        <f t="shared" si="11"/>
        <v>0</v>
      </c>
      <c r="U60" s="40">
        <f t="shared" si="11"/>
        <v>0</v>
      </c>
      <c r="V60" s="40">
        <f t="shared" si="11"/>
        <v>0</v>
      </c>
      <c r="W60" s="40">
        <f t="shared" si="11"/>
        <v>0</v>
      </c>
      <c r="X60" s="40">
        <f t="shared" si="11"/>
        <v>0</v>
      </c>
    </row>
    <row r="61" spans="1:24" ht="21" customHeight="1" outlineLevel="1" thickBot="1" x14ac:dyDescent="0.4">
      <c r="A61" s="5">
        <f t="shared" si="9"/>
        <v>0</v>
      </c>
      <c r="B61" s="5">
        <f t="shared" si="9"/>
        <v>0</v>
      </c>
      <c r="C61" s="5">
        <f t="shared" si="9"/>
        <v>0</v>
      </c>
      <c r="D61" s="5">
        <f t="shared" si="9"/>
        <v>1</v>
      </c>
      <c r="E61" s="36" t="str">
        <f t="shared" si="9"/>
        <v>H (Ga)</v>
      </c>
      <c r="F61" s="40">
        <f t="shared" si="10"/>
        <v>-6.2460000000000004</v>
      </c>
      <c r="G61" s="40">
        <f t="shared" si="10"/>
        <v>-7.1479999999999997</v>
      </c>
      <c r="H61" s="40">
        <f t="shared" si="10"/>
        <v>-7.3440000000000003</v>
      </c>
      <c r="I61" s="40">
        <f t="shared" si="10"/>
        <v>-7.5309999999999997</v>
      </c>
      <c r="J61" s="40">
        <f t="shared" si="10"/>
        <v>-7.7160000000000002</v>
      </c>
      <c r="K61" s="40">
        <f t="shared" si="10"/>
        <v>-7.907</v>
      </c>
      <c r="L61" s="40">
        <f t="shared" si="10"/>
        <v>-8.98</v>
      </c>
      <c r="M61" s="40">
        <f t="shared" si="10"/>
        <v>-9.3170000000000002</v>
      </c>
      <c r="N61" s="40">
        <f t="shared" si="10"/>
        <v>-9.6470000000000002</v>
      </c>
      <c r="O61" s="40">
        <f t="shared" si="10"/>
        <v>-9.9629999999999992</v>
      </c>
      <c r="P61" s="40">
        <f t="shared" si="11"/>
        <v>-10.26</v>
      </c>
      <c r="Q61" s="40">
        <f t="shared" si="11"/>
        <v>-11.28</v>
      </c>
      <c r="R61" s="40">
        <f t="shared" si="11"/>
        <v>-11.49</v>
      </c>
      <c r="S61" s="40">
        <f t="shared" si="11"/>
        <v>-11.66</v>
      </c>
      <c r="T61" s="40">
        <f t="shared" si="11"/>
        <v>-11.81</v>
      </c>
      <c r="U61" s="40">
        <f t="shared" si="11"/>
        <v>-11.94</v>
      </c>
      <c r="V61" s="40">
        <f t="shared" si="11"/>
        <v>-12.34</v>
      </c>
      <c r="W61" s="40">
        <f t="shared" si="11"/>
        <v>-12.65</v>
      </c>
      <c r="X61" s="40">
        <f t="shared" si="11"/>
        <v>-12.92</v>
      </c>
    </row>
    <row r="62" spans="1:24" ht="21" customHeight="1" outlineLevel="1" thickBot="1" x14ac:dyDescent="0.4">
      <c r="A62" s="5">
        <f t="shared" si="9"/>
        <v>0</v>
      </c>
      <c r="B62" s="5">
        <f t="shared" si="9"/>
        <v>0</v>
      </c>
      <c r="C62" s="5">
        <f t="shared" si="9"/>
        <v>1</v>
      </c>
      <c r="D62" s="5">
        <f t="shared" si="9"/>
        <v>0</v>
      </c>
      <c r="E62" s="36" t="str">
        <f t="shared" si="9"/>
        <v>H (Ge)</v>
      </c>
      <c r="F62" s="40">
        <f t="shared" si="10"/>
        <v>5.367</v>
      </c>
      <c r="G62" s="40">
        <f t="shared" si="10"/>
        <v>0.73660000000000003</v>
      </c>
      <c r="H62" s="40">
        <f t="shared" si="10"/>
        <v>-5.534E-2</v>
      </c>
      <c r="I62" s="40">
        <f t="shared" si="10"/>
        <v>-0.75560000000000005</v>
      </c>
      <c r="J62" s="40">
        <f t="shared" si="10"/>
        <v>-1.3779999999999999</v>
      </c>
      <c r="K62" s="40">
        <f t="shared" si="10"/>
        <v>-1.93</v>
      </c>
      <c r="L62" s="40">
        <f t="shared" si="10"/>
        <v>-3.5449999999999999</v>
      </c>
      <c r="M62" s="40">
        <f t="shared" si="10"/>
        <v>-3.8580000000000001</v>
      </c>
      <c r="N62" s="40">
        <f t="shared" si="10"/>
        <v>-4.1520000000000001</v>
      </c>
      <c r="O62" s="40">
        <f t="shared" si="10"/>
        <v>-4.423</v>
      </c>
      <c r="P62" s="40">
        <f t="shared" si="11"/>
        <v>-4.6680000000000001</v>
      </c>
      <c r="Q62" s="40">
        <f t="shared" si="11"/>
        <v>-5.2690000000000001</v>
      </c>
      <c r="R62" s="40">
        <f t="shared" si="11"/>
        <v>-5.3449999999999998</v>
      </c>
      <c r="S62" s="40">
        <f t="shared" si="11"/>
        <v>-5.4130000000000003</v>
      </c>
      <c r="T62" s="40">
        <f t="shared" si="11"/>
        <v>-5.4939999999999998</v>
      </c>
      <c r="U62" s="40">
        <f t="shared" si="11"/>
        <v>-5.5880000000000001</v>
      </c>
      <c r="V62" s="40">
        <f t="shared" si="11"/>
        <v>-6.0519999999999996</v>
      </c>
      <c r="W62" s="40">
        <f t="shared" si="11"/>
        <v>-6.5549999999999997</v>
      </c>
      <c r="X62" s="40">
        <f t="shared" si="11"/>
        <v>-7.0309999999999997</v>
      </c>
    </row>
    <row r="63" spans="1:24" ht="21" customHeight="1" outlineLevel="1" thickBot="1" x14ac:dyDescent="0.4">
      <c r="A63" s="5">
        <f t="shared" si="9"/>
        <v>0</v>
      </c>
      <c r="B63" s="5">
        <f t="shared" si="9"/>
        <v>1</v>
      </c>
      <c r="C63" s="5">
        <f t="shared" si="9"/>
        <v>0</v>
      </c>
      <c r="D63" s="5">
        <f t="shared" si="9"/>
        <v>0</v>
      </c>
      <c r="E63" s="36" t="str">
        <f t="shared" si="9"/>
        <v>H (Se)</v>
      </c>
      <c r="F63" s="40">
        <f t="shared" si="10"/>
        <v>-4.8239999999999998</v>
      </c>
      <c r="G63" s="40">
        <f t="shared" si="10"/>
        <v>-5.5949999999999998</v>
      </c>
      <c r="H63" s="40">
        <f t="shared" si="10"/>
        <v>-5.7880000000000003</v>
      </c>
      <c r="I63" s="40">
        <f t="shared" si="10"/>
        <v>-5.9749999999999996</v>
      </c>
      <c r="J63" s="40">
        <f t="shared" si="10"/>
        <v>-6.1550000000000002</v>
      </c>
      <c r="K63" s="40">
        <f t="shared" si="10"/>
        <v>-6.3259999999999996</v>
      </c>
      <c r="L63" s="40">
        <f t="shared" si="10"/>
        <v>-6.8819999999999997</v>
      </c>
      <c r="M63" s="40">
        <f t="shared" si="10"/>
        <v>-7.0060000000000002</v>
      </c>
      <c r="N63" s="40">
        <f t="shared" si="10"/>
        <v>-7.1319999999999997</v>
      </c>
      <c r="O63" s="40">
        <f t="shared" si="10"/>
        <v>-7.2610000000000001</v>
      </c>
      <c r="P63" s="40">
        <f t="shared" si="11"/>
        <v>-7.3940000000000001</v>
      </c>
      <c r="Q63" s="40">
        <f t="shared" si="11"/>
        <v>-8.0410000000000004</v>
      </c>
      <c r="R63" s="40">
        <f t="shared" si="11"/>
        <v>-8.2520000000000007</v>
      </c>
      <c r="S63" s="40">
        <f t="shared" si="11"/>
        <v>-8.4819999999999993</v>
      </c>
      <c r="T63" s="40">
        <f t="shared" si="11"/>
        <v>-8.7279999999999998</v>
      </c>
      <c r="U63" s="40">
        <f t="shared" si="11"/>
        <v>-8.9819999999999993</v>
      </c>
      <c r="V63" s="40">
        <f t="shared" si="11"/>
        <v>-9.968</v>
      </c>
      <c r="W63" s="40">
        <f t="shared" si="11"/>
        <v>-10.83</v>
      </c>
      <c r="X63" s="40">
        <f t="shared" si="11"/>
        <v>-11.56</v>
      </c>
    </row>
    <row r="64" spans="1:24" ht="21" customHeight="1" outlineLevel="1" thickBot="1" x14ac:dyDescent="0.4">
      <c r="A64" s="5">
        <f t="shared" si="9"/>
        <v>0</v>
      </c>
      <c r="B64" s="5">
        <f t="shared" si="9"/>
        <v>0</v>
      </c>
      <c r="C64" s="5">
        <f t="shared" si="9"/>
        <v>0</v>
      </c>
      <c r="D64" s="5">
        <f t="shared" si="9"/>
        <v>0</v>
      </c>
      <c r="E64" s="36">
        <f t="shared" si="9"/>
        <v>0</v>
      </c>
      <c r="F64" s="40">
        <f t="shared" si="10"/>
        <v>0</v>
      </c>
      <c r="G64" s="40">
        <f t="shared" si="10"/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0">
        <f t="shared" si="10"/>
        <v>0</v>
      </c>
      <c r="P64" s="40">
        <f t="shared" si="11"/>
        <v>0</v>
      </c>
      <c r="Q64" s="40">
        <f t="shared" si="11"/>
        <v>0</v>
      </c>
      <c r="R64" s="40">
        <f t="shared" si="11"/>
        <v>0</v>
      </c>
      <c r="S64" s="40">
        <f t="shared" si="11"/>
        <v>0</v>
      </c>
      <c r="T64" s="40">
        <f t="shared" si="11"/>
        <v>0</v>
      </c>
      <c r="U64" s="40">
        <f t="shared" si="11"/>
        <v>0</v>
      </c>
      <c r="V64" s="40">
        <f t="shared" si="11"/>
        <v>0</v>
      </c>
      <c r="W64" s="40">
        <f t="shared" si="11"/>
        <v>0</v>
      </c>
      <c r="X64" s="40">
        <f t="shared" si="11"/>
        <v>0</v>
      </c>
    </row>
    <row r="65" spans="1:24" ht="21" customHeight="1" outlineLevel="1" thickBot="1" x14ac:dyDescent="0.4">
      <c r="A65" s="5">
        <f t="shared" si="9"/>
        <v>0</v>
      </c>
      <c r="B65" s="5">
        <f t="shared" si="9"/>
        <v>0</v>
      </c>
      <c r="C65" s="5">
        <f t="shared" si="9"/>
        <v>0</v>
      </c>
      <c r="D65" s="5">
        <f t="shared" si="9"/>
        <v>0</v>
      </c>
      <c r="E65" s="36">
        <f t="shared" si="9"/>
        <v>0</v>
      </c>
      <c r="F65" s="40">
        <f t="shared" si="10"/>
        <v>0</v>
      </c>
      <c r="G65" s="40">
        <f t="shared" si="10"/>
        <v>0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0">
        <f t="shared" si="10"/>
        <v>0</v>
      </c>
      <c r="P65" s="40">
        <f t="shared" si="11"/>
        <v>0</v>
      </c>
      <c r="Q65" s="40">
        <f t="shared" si="11"/>
        <v>0</v>
      </c>
      <c r="R65" s="40">
        <f t="shared" si="11"/>
        <v>0</v>
      </c>
      <c r="S65" s="40">
        <f t="shared" si="11"/>
        <v>0</v>
      </c>
      <c r="T65" s="40">
        <f t="shared" si="11"/>
        <v>0</v>
      </c>
      <c r="U65" s="40">
        <f t="shared" si="11"/>
        <v>0</v>
      </c>
      <c r="V65" s="40">
        <f t="shared" si="11"/>
        <v>0</v>
      </c>
      <c r="W65" s="40">
        <f t="shared" si="11"/>
        <v>0</v>
      </c>
      <c r="X65" s="40">
        <f t="shared" si="11"/>
        <v>0</v>
      </c>
    </row>
    <row r="66" spans="1:24" ht="21" customHeight="1" outlineLevel="1" thickBot="1" x14ac:dyDescent="0.4">
      <c r="A66" s="5">
        <f t="shared" si="9"/>
        <v>0</v>
      </c>
      <c r="B66" s="5">
        <f t="shared" si="9"/>
        <v>0</v>
      </c>
      <c r="C66" s="5">
        <f t="shared" si="9"/>
        <v>0</v>
      </c>
      <c r="D66" s="5">
        <f t="shared" si="9"/>
        <v>0</v>
      </c>
      <c r="E66" s="36">
        <f t="shared" si="9"/>
        <v>0</v>
      </c>
      <c r="F66" s="40">
        <f t="shared" si="10"/>
        <v>0</v>
      </c>
      <c r="G66" s="40">
        <f t="shared" si="10"/>
        <v>0</v>
      </c>
      <c r="H66" s="40">
        <f t="shared" si="10"/>
        <v>0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0">
        <f t="shared" si="10"/>
        <v>0</v>
      </c>
      <c r="P66" s="40">
        <f t="shared" si="11"/>
        <v>0</v>
      </c>
      <c r="Q66" s="40">
        <f t="shared" si="11"/>
        <v>0</v>
      </c>
      <c r="R66" s="40">
        <f t="shared" si="11"/>
        <v>0</v>
      </c>
      <c r="S66" s="40">
        <f t="shared" si="11"/>
        <v>0</v>
      </c>
      <c r="T66" s="40">
        <f t="shared" si="11"/>
        <v>0</v>
      </c>
      <c r="U66" s="40">
        <f t="shared" si="11"/>
        <v>0</v>
      </c>
      <c r="V66" s="40">
        <f t="shared" si="11"/>
        <v>0</v>
      </c>
      <c r="W66" s="40">
        <f t="shared" si="11"/>
        <v>0</v>
      </c>
      <c r="X66" s="40">
        <f t="shared" si="11"/>
        <v>0</v>
      </c>
    </row>
    <row r="67" spans="1:24" ht="21" customHeight="1" outlineLevel="1" thickBot="1" x14ac:dyDescent="0.4">
      <c r="A67" s="5">
        <f t="shared" ref="A67:E76" si="12">A24</f>
        <v>0</v>
      </c>
      <c r="B67" s="5">
        <f t="shared" si="12"/>
        <v>0</v>
      </c>
      <c r="C67" s="5">
        <f t="shared" si="12"/>
        <v>0</v>
      </c>
      <c r="D67" s="5">
        <f t="shared" si="12"/>
        <v>0</v>
      </c>
      <c r="E67" s="36">
        <f t="shared" si="12"/>
        <v>0</v>
      </c>
      <c r="F67" s="40">
        <f t="shared" ref="F67:O75" si="13">$A67*H.Ar + $B67*H.Se + $C67*H.Ge + $D67*H.Ga</f>
        <v>0</v>
      </c>
      <c r="G67" s="40">
        <f t="shared" si="13"/>
        <v>0</v>
      </c>
      <c r="H67" s="40">
        <f t="shared" si="13"/>
        <v>0</v>
      </c>
      <c r="I67" s="40">
        <f t="shared" si="13"/>
        <v>0</v>
      </c>
      <c r="J67" s="40">
        <f t="shared" si="13"/>
        <v>0</v>
      </c>
      <c r="K67" s="40">
        <f t="shared" si="13"/>
        <v>0</v>
      </c>
      <c r="L67" s="40">
        <f t="shared" si="13"/>
        <v>0</v>
      </c>
      <c r="M67" s="40">
        <f t="shared" si="13"/>
        <v>0</v>
      </c>
      <c r="N67" s="40">
        <f t="shared" si="13"/>
        <v>0</v>
      </c>
      <c r="O67" s="40">
        <f t="shared" si="13"/>
        <v>0</v>
      </c>
      <c r="P67" s="40">
        <f t="shared" ref="P67:X75" si="14">$A67*H.Ar + $B67*H.Se + $C67*H.Ge + $D67*H.Ga</f>
        <v>0</v>
      </c>
      <c r="Q67" s="40">
        <f t="shared" si="14"/>
        <v>0</v>
      </c>
      <c r="R67" s="40">
        <f t="shared" si="14"/>
        <v>0</v>
      </c>
      <c r="S67" s="40">
        <f t="shared" si="14"/>
        <v>0</v>
      </c>
      <c r="T67" s="40">
        <f t="shared" si="14"/>
        <v>0</v>
      </c>
      <c r="U67" s="40">
        <f t="shared" si="14"/>
        <v>0</v>
      </c>
      <c r="V67" s="40">
        <f t="shared" si="14"/>
        <v>0</v>
      </c>
      <c r="W67" s="40">
        <f t="shared" si="14"/>
        <v>0</v>
      </c>
      <c r="X67" s="40">
        <f t="shared" si="14"/>
        <v>0</v>
      </c>
    </row>
    <row r="68" spans="1:24" ht="21" customHeight="1" outlineLevel="1" thickBot="1" x14ac:dyDescent="0.4">
      <c r="A68" s="5">
        <f t="shared" si="12"/>
        <v>0</v>
      </c>
      <c r="B68" s="5">
        <f t="shared" si="12"/>
        <v>0</v>
      </c>
      <c r="C68" s="5">
        <f t="shared" si="12"/>
        <v>0</v>
      </c>
      <c r="D68" s="5">
        <f t="shared" si="12"/>
        <v>0</v>
      </c>
      <c r="E68" s="36">
        <f t="shared" si="12"/>
        <v>0</v>
      </c>
      <c r="F68" s="40">
        <f t="shared" si="13"/>
        <v>0</v>
      </c>
      <c r="G68" s="40">
        <f t="shared" si="13"/>
        <v>0</v>
      </c>
      <c r="H68" s="40">
        <f t="shared" si="13"/>
        <v>0</v>
      </c>
      <c r="I68" s="40">
        <f t="shared" si="13"/>
        <v>0</v>
      </c>
      <c r="J68" s="40">
        <f t="shared" si="13"/>
        <v>0</v>
      </c>
      <c r="K68" s="40">
        <f t="shared" si="13"/>
        <v>0</v>
      </c>
      <c r="L68" s="40">
        <f t="shared" si="13"/>
        <v>0</v>
      </c>
      <c r="M68" s="40">
        <f t="shared" si="13"/>
        <v>0</v>
      </c>
      <c r="N68" s="40">
        <f t="shared" si="13"/>
        <v>0</v>
      </c>
      <c r="O68" s="40">
        <f t="shared" si="13"/>
        <v>0</v>
      </c>
      <c r="P68" s="40">
        <f t="shared" si="14"/>
        <v>0</v>
      </c>
      <c r="Q68" s="40">
        <f t="shared" si="14"/>
        <v>0</v>
      </c>
      <c r="R68" s="40">
        <f t="shared" si="14"/>
        <v>0</v>
      </c>
      <c r="S68" s="40">
        <f t="shared" si="14"/>
        <v>0</v>
      </c>
      <c r="T68" s="40">
        <f t="shared" si="14"/>
        <v>0</v>
      </c>
      <c r="U68" s="40">
        <f t="shared" si="14"/>
        <v>0</v>
      </c>
      <c r="V68" s="40">
        <f t="shared" si="14"/>
        <v>0</v>
      </c>
      <c r="W68" s="40">
        <f t="shared" si="14"/>
        <v>0</v>
      </c>
      <c r="X68" s="40">
        <f t="shared" si="14"/>
        <v>0</v>
      </c>
    </row>
    <row r="69" spans="1:24" ht="21" customHeight="1" outlineLevel="1" thickBot="1" x14ac:dyDescent="0.4">
      <c r="A69" s="5">
        <f t="shared" si="12"/>
        <v>0</v>
      </c>
      <c r="B69" s="5">
        <f t="shared" si="12"/>
        <v>0</v>
      </c>
      <c r="C69" s="5">
        <f t="shared" si="12"/>
        <v>0</v>
      </c>
      <c r="D69" s="5">
        <f t="shared" si="12"/>
        <v>0</v>
      </c>
      <c r="E69" s="36">
        <f t="shared" si="12"/>
        <v>0</v>
      </c>
      <c r="F69" s="40">
        <f t="shared" si="13"/>
        <v>0</v>
      </c>
      <c r="G69" s="40">
        <f t="shared" si="13"/>
        <v>0</v>
      </c>
      <c r="H69" s="40">
        <f t="shared" si="13"/>
        <v>0</v>
      </c>
      <c r="I69" s="40">
        <f t="shared" si="13"/>
        <v>0</v>
      </c>
      <c r="J69" s="40">
        <f t="shared" si="13"/>
        <v>0</v>
      </c>
      <c r="K69" s="40">
        <f t="shared" si="13"/>
        <v>0</v>
      </c>
      <c r="L69" s="40">
        <f t="shared" si="13"/>
        <v>0</v>
      </c>
      <c r="M69" s="40">
        <f t="shared" si="13"/>
        <v>0</v>
      </c>
      <c r="N69" s="40">
        <f t="shared" si="13"/>
        <v>0</v>
      </c>
      <c r="O69" s="40">
        <f t="shared" si="13"/>
        <v>0</v>
      </c>
      <c r="P69" s="40">
        <f t="shared" si="14"/>
        <v>0</v>
      </c>
      <c r="Q69" s="40">
        <f t="shared" si="14"/>
        <v>0</v>
      </c>
      <c r="R69" s="40">
        <f t="shared" si="14"/>
        <v>0</v>
      </c>
      <c r="S69" s="40">
        <f t="shared" si="14"/>
        <v>0</v>
      </c>
      <c r="T69" s="40">
        <f t="shared" si="14"/>
        <v>0</v>
      </c>
      <c r="U69" s="40">
        <f t="shared" si="14"/>
        <v>0</v>
      </c>
      <c r="V69" s="40">
        <f t="shared" si="14"/>
        <v>0</v>
      </c>
      <c r="W69" s="40">
        <f t="shared" si="14"/>
        <v>0</v>
      </c>
      <c r="X69" s="40">
        <f t="shared" si="14"/>
        <v>0</v>
      </c>
    </row>
    <row r="70" spans="1:24" ht="21" customHeight="1" outlineLevel="1" thickBot="1" x14ac:dyDescent="0.4">
      <c r="A70" s="5">
        <f t="shared" si="12"/>
        <v>0</v>
      </c>
      <c r="B70" s="5">
        <f t="shared" si="12"/>
        <v>0</v>
      </c>
      <c r="C70" s="5">
        <f t="shared" si="12"/>
        <v>0</v>
      </c>
      <c r="D70" s="5">
        <f t="shared" si="12"/>
        <v>0</v>
      </c>
      <c r="E70" s="36">
        <f t="shared" si="12"/>
        <v>0</v>
      </c>
      <c r="F70" s="40">
        <f t="shared" si="13"/>
        <v>0</v>
      </c>
      <c r="G70" s="40">
        <f t="shared" si="13"/>
        <v>0</v>
      </c>
      <c r="H70" s="40">
        <f t="shared" si="13"/>
        <v>0</v>
      </c>
      <c r="I70" s="40">
        <f t="shared" si="13"/>
        <v>0</v>
      </c>
      <c r="J70" s="40">
        <f t="shared" si="13"/>
        <v>0</v>
      </c>
      <c r="K70" s="40">
        <f t="shared" si="13"/>
        <v>0</v>
      </c>
      <c r="L70" s="40">
        <f t="shared" si="13"/>
        <v>0</v>
      </c>
      <c r="M70" s="40">
        <f t="shared" si="13"/>
        <v>0</v>
      </c>
      <c r="N70" s="40">
        <f t="shared" si="13"/>
        <v>0</v>
      </c>
      <c r="O70" s="40">
        <f t="shared" si="13"/>
        <v>0</v>
      </c>
      <c r="P70" s="40">
        <f t="shared" si="14"/>
        <v>0</v>
      </c>
      <c r="Q70" s="40">
        <f t="shared" si="14"/>
        <v>0</v>
      </c>
      <c r="R70" s="40">
        <f t="shared" si="14"/>
        <v>0</v>
      </c>
      <c r="S70" s="40">
        <f t="shared" si="14"/>
        <v>0</v>
      </c>
      <c r="T70" s="40">
        <f t="shared" si="14"/>
        <v>0</v>
      </c>
      <c r="U70" s="40">
        <f t="shared" si="14"/>
        <v>0</v>
      </c>
      <c r="V70" s="40">
        <f t="shared" si="14"/>
        <v>0</v>
      </c>
      <c r="W70" s="40">
        <f t="shared" si="14"/>
        <v>0</v>
      </c>
      <c r="X70" s="40">
        <f t="shared" si="14"/>
        <v>0</v>
      </c>
    </row>
    <row r="71" spans="1:24" ht="21" customHeight="1" outlineLevel="1" thickBot="1" x14ac:dyDescent="0.4">
      <c r="A71" s="5">
        <f t="shared" si="12"/>
        <v>0</v>
      </c>
      <c r="B71" s="5">
        <f t="shared" si="12"/>
        <v>0</v>
      </c>
      <c r="C71" s="5">
        <f t="shared" si="12"/>
        <v>0</v>
      </c>
      <c r="D71" s="5">
        <f t="shared" si="12"/>
        <v>0</v>
      </c>
      <c r="E71" s="36">
        <f t="shared" si="12"/>
        <v>0</v>
      </c>
      <c r="F71" s="40">
        <f t="shared" si="13"/>
        <v>0</v>
      </c>
      <c r="G71" s="40">
        <f t="shared" si="13"/>
        <v>0</v>
      </c>
      <c r="H71" s="40">
        <f t="shared" si="13"/>
        <v>0</v>
      </c>
      <c r="I71" s="40">
        <f t="shared" si="13"/>
        <v>0</v>
      </c>
      <c r="J71" s="40">
        <f t="shared" si="13"/>
        <v>0</v>
      </c>
      <c r="K71" s="40">
        <f t="shared" si="13"/>
        <v>0</v>
      </c>
      <c r="L71" s="40">
        <f t="shared" si="13"/>
        <v>0</v>
      </c>
      <c r="M71" s="40">
        <f t="shared" si="13"/>
        <v>0</v>
      </c>
      <c r="N71" s="40">
        <f t="shared" si="13"/>
        <v>0</v>
      </c>
      <c r="O71" s="40">
        <f t="shared" si="13"/>
        <v>0</v>
      </c>
      <c r="P71" s="40">
        <f t="shared" si="14"/>
        <v>0</v>
      </c>
      <c r="Q71" s="40">
        <f t="shared" si="14"/>
        <v>0</v>
      </c>
      <c r="R71" s="40">
        <f t="shared" si="14"/>
        <v>0</v>
      </c>
      <c r="S71" s="40">
        <f t="shared" si="14"/>
        <v>0</v>
      </c>
      <c r="T71" s="40">
        <f t="shared" si="14"/>
        <v>0</v>
      </c>
      <c r="U71" s="40">
        <f t="shared" si="14"/>
        <v>0</v>
      </c>
      <c r="V71" s="40">
        <f t="shared" si="14"/>
        <v>0</v>
      </c>
      <c r="W71" s="40">
        <f t="shared" si="14"/>
        <v>0</v>
      </c>
      <c r="X71" s="40">
        <f t="shared" si="14"/>
        <v>0</v>
      </c>
    </row>
    <row r="72" spans="1:24" ht="21" customHeight="1" outlineLevel="1" thickBot="1" x14ac:dyDescent="0.4">
      <c r="A72" s="5">
        <f t="shared" si="12"/>
        <v>0</v>
      </c>
      <c r="B72" s="5">
        <f t="shared" si="12"/>
        <v>0</v>
      </c>
      <c r="C72" s="5">
        <f t="shared" si="12"/>
        <v>0</v>
      </c>
      <c r="D72" s="5">
        <f t="shared" si="12"/>
        <v>0</v>
      </c>
      <c r="E72" s="36">
        <f t="shared" si="12"/>
        <v>0</v>
      </c>
      <c r="F72" s="40">
        <f t="shared" si="13"/>
        <v>0</v>
      </c>
      <c r="G72" s="40">
        <f t="shared" si="13"/>
        <v>0</v>
      </c>
      <c r="H72" s="40">
        <f t="shared" si="13"/>
        <v>0</v>
      </c>
      <c r="I72" s="40">
        <f t="shared" si="13"/>
        <v>0</v>
      </c>
      <c r="J72" s="40">
        <f t="shared" si="13"/>
        <v>0</v>
      </c>
      <c r="K72" s="40">
        <f t="shared" si="13"/>
        <v>0</v>
      </c>
      <c r="L72" s="40">
        <f t="shared" si="13"/>
        <v>0</v>
      </c>
      <c r="M72" s="40">
        <f t="shared" si="13"/>
        <v>0</v>
      </c>
      <c r="N72" s="40">
        <f t="shared" si="13"/>
        <v>0</v>
      </c>
      <c r="O72" s="40">
        <f t="shared" si="13"/>
        <v>0</v>
      </c>
      <c r="P72" s="40">
        <f t="shared" si="14"/>
        <v>0</v>
      </c>
      <c r="Q72" s="40">
        <f t="shared" si="14"/>
        <v>0</v>
      </c>
      <c r="R72" s="40">
        <f t="shared" si="14"/>
        <v>0</v>
      </c>
      <c r="S72" s="40">
        <f t="shared" si="14"/>
        <v>0</v>
      </c>
      <c r="T72" s="40">
        <f t="shared" si="14"/>
        <v>0</v>
      </c>
      <c r="U72" s="40">
        <f t="shared" si="14"/>
        <v>0</v>
      </c>
      <c r="V72" s="40">
        <f t="shared" si="14"/>
        <v>0</v>
      </c>
      <c r="W72" s="40">
        <f t="shared" si="14"/>
        <v>0</v>
      </c>
      <c r="X72" s="40">
        <f t="shared" si="14"/>
        <v>0</v>
      </c>
    </row>
    <row r="73" spans="1:24" ht="21" customHeight="1" outlineLevel="1" thickBot="1" x14ac:dyDescent="0.4">
      <c r="A73" s="5">
        <f t="shared" si="12"/>
        <v>0</v>
      </c>
      <c r="B73" s="5">
        <f t="shared" si="12"/>
        <v>0</v>
      </c>
      <c r="C73" s="5">
        <f t="shared" si="12"/>
        <v>0</v>
      </c>
      <c r="D73" s="5">
        <f t="shared" si="12"/>
        <v>0</v>
      </c>
      <c r="E73" s="36">
        <f t="shared" si="12"/>
        <v>0</v>
      </c>
      <c r="F73" s="40">
        <f t="shared" si="13"/>
        <v>0</v>
      </c>
      <c r="G73" s="40">
        <f t="shared" si="13"/>
        <v>0</v>
      </c>
      <c r="H73" s="40">
        <f t="shared" si="13"/>
        <v>0</v>
      </c>
      <c r="I73" s="40">
        <f t="shared" si="13"/>
        <v>0</v>
      </c>
      <c r="J73" s="40">
        <f t="shared" si="13"/>
        <v>0</v>
      </c>
      <c r="K73" s="40">
        <f t="shared" si="13"/>
        <v>0</v>
      </c>
      <c r="L73" s="40">
        <f t="shared" si="13"/>
        <v>0</v>
      </c>
      <c r="M73" s="40">
        <f t="shared" si="13"/>
        <v>0</v>
      </c>
      <c r="N73" s="40">
        <f t="shared" si="13"/>
        <v>0</v>
      </c>
      <c r="O73" s="40">
        <f t="shared" si="13"/>
        <v>0</v>
      </c>
      <c r="P73" s="40">
        <f t="shared" si="14"/>
        <v>0</v>
      </c>
      <c r="Q73" s="40">
        <f t="shared" si="14"/>
        <v>0</v>
      </c>
      <c r="R73" s="40">
        <f t="shared" si="14"/>
        <v>0</v>
      </c>
      <c r="S73" s="40">
        <f t="shared" si="14"/>
        <v>0</v>
      </c>
      <c r="T73" s="40">
        <f t="shared" si="14"/>
        <v>0</v>
      </c>
      <c r="U73" s="40">
        <f t="shared" si="14"/>
        <v>0</v>
      </c>
      <c r="V73" s="40">
        <f t="shared" si="14"/>
        <v>0</v>
      </c>
      <c r="W73" s="40">
        <f t="shared" si="14"/>
        <v>0</v>
      </c>
      <c r="X73" s="40">
        <f t="shared" si="14"/>
        <v>0</v>
      </c>
    </row>
    <row r="74" spans="1:24" ht="21" customHeight="1" outlineLevel="1" thickBot="1" x14ac:dyDescent="0.4">
      <c r="A74" s="5">
        <f t="shared" si="12"/>
        <v>0</v>
      </c>
      <c r="B74" s="5">
        <f t="shared" si="12"/>
        <v>0</v>
      </c>
      <c r="C74" s="5">
        <f t="shared" si="12"/>
        <v>0</v>
      </c>
      <c r="D74" s="5">
        <f t="shared" si="12"/>
        <v>0</v>
      </c>
      <c r="E74" s="36">
        <f t="shared" si="12"/>
        <v>0</v>
      </c>
      <c r="F74" s="40">
        <f t="shared" si="13"/>
        <v>0</v>
      </c>
      <c r="G74" s="40">
        <f t="shared" si="13"/>
        <v>0</v>
      </c>
      <c r="H74" s="40">
        <f t="shared" si="13"/>
        <v>0</v>
      </c>
      <c r="I74" s="40">
        <f t="shared" si="13"/>
        <v>0</v>
      </c>
      <c r="J74" s="40">
        <f t="shared" si="13"/>
        <v>0</v>
      </c>
      <c r="K74" s="40">
        <f t="shared" si="13"/>
        <v>0</v>
      </c>
      <c r="L74" s="40">
        <f t="shared" si="13"/>
        <v>0</v>
      </c>
      <c r="M74" s="40">
        <f t="shared" si="13"/>
        <v>0</v>
      </c>
      <c r="N74" s="40">
        <f t="shared" si="13"/>
        <v>0</v>
      </c>
      <c r="O74" s="40">
        <f t="shared" si="13"/>
        <v>0</v>
      </c>
      <c r="P74" s="40">
        <f t="shared" si="14"/>
        <v>0</v>
      </c>
      <c r="Q74" s="40">
        <f t="shared" si="14"/>
        <v>0</v>
      </c>
      <c r="R74" s="40">
        <f t="shared" si="14"/>
        <v>0</v>
      </c>
      <c r="S74" s="40">
        <f t="shared" si="14"/>
        <v>0</v>
      </c>
      <c r="T74" s="40">
        <f t="shared" si="14"/>
        <v>0</v>
      </c>
      <c r="U74" s="40">
        <f t="shared" si="14"/>
        <v>0</v>
      </c>
      <c r="V74" s="40">
        <f t="shared" si="14"/>
        <v>0</v>
      </c>
      <c r="W74" s="40">
        <f t="shared" si="14"/>
        <v>0</v>
      </c>
      <c r="X74" s="40">
        <f t="shared" si="14"/>
        <v>0</v>
      </c>
    </row>
    <row r="75" spans="1:24" ht="21" customHeight="1" outlineLevel="1" thickBot="1" x14ac:dyDescent="0.4">
      <c r="A75" s="5">
        <f t="shared" si="12"/>
        <v>0</v>
      </c>
      <c r="B75" s="5">
        <f t="shared" si="12"/>
        <v>0</v>
      </c>
      <c r="C75" s="5">
        <f t="shared" si="12"/>
        <v>0</v>
      </c>
      <c r="D75" s="5">
        <f t="shared" si="12"/>
        <v>0</v>
      </c>
      <c r="E75" s="36">
        <f t="shared" si="12"/>
        <v>0</v>
      </c>
      <c r="F75" s="40">
        <f t="shared" si="13"/>
        <v>0</v>
      </c>
      <c r="G75" s="40">
        <f t="shared" si="13"/>
        <v>0</v>
      </c>
      <c r="H75" s="40">
        <f t="shared" si="13"/>
        <v>0</v>
      </c>
      <c r="I75" s="40">
        <f t="shared" si="13"/>
        <v>0</v>
      </c>
      <c r="J75" s="40">
        <f t="shared" si="13"/>
        <v>0</v>
      </c>
      <c r="K75" s="40">
        <f t="shared" si="13"/>
        <v>0</v>
      </c>
      <c r="L75" s="40">
        <f t="shared" si="13"/>
        <v>0</v>
      </c>
      <c r="M75" s="40">
        <f t="shared" si="13"/>
        <v>0</v>
      </c>
      <c r="N75" s="40">
        <f t="shared" si="13"/>
        <v>0</v>
      </c>
      <c r="O75" s="40">
        <f t="shared" si="13"/>
        <v>0</v>
      </c>
      <c r="P75" s="40">
        <f t="shared" si="14"/>
        <v>0</v>
      </c>
      <c r="Q75" s="40">
        <f t="shared" si="14"/>
        <v>0</v>
      </c>
      <c r="R75" s="40">
        <f t="shared" si="14"/>
        <v>0</v>
      </c>
      <c r="S75" s="40">
        <f t="shared" si="14"/>
        <v>0</v>
      </c>
      <c r="T75" s="40">
        <f t="shared" si="14"/>
        <v>0</v>
      </c>
      <c r="U75" s="40">
        <f t="shared" si="14"/>
        <v>0</v>
      </c>
      <c r="V75" s="40">
        <f t="shared" si="14"/>
        <v>0</v>
      </c>
      <c r="W75" s="40">
        <f t="shared" si="14"/>
        <v>0</v>
      </c>
      <c r="X75" s="40">
        <f t="shared" si="14"/>
        <v>0</v>
      </c>
    </row>
    <row r="76" spans="1:24" ht="21" customHeight="1" outlineLevel="1" thickBot="1" x14ac:dyDescent="0.4">
      <c r="A76" s="5">
        <f t="shared" si="12"/>
        <v>0</v>
      </c>
      <c r="B76" s="5">
        <f t="shared" si="12"/>
        <v>0</v>
      </c>
      <c r="C76" s="5">
        <f t="shared" si="12"/>
        <v>0</v>
      </c>
      <c r="D76" s="5">
        <f t="shared" si="12"/>
        <v>0</v>
      </c>
      <c r="E76" s="36">
        <f t="shared" si="12"/>
        <v>1</v>
      </c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</row>
    <row r="77" spans="1:24" ht="21" customHeight="1" outlineLevel="1" x14ac:dyDescent="0.35"/>
    <row r="78" spans="1:24" ht="21" customHeight="1" thickBot="1" x14ac:dyDescent="0.4">
      <c r="W78" s="1"/>
    </row>
    <row r="79" spans="1:24" ht="21" customHeight="1" thickBot="1" x14ac:dyDescent="0.45">
      <c r="A79" s="40"/>
      <c r="B79" s="40"/>
      <c r="C79" s="2">
        <f>E38</f>
        <v>8.3333333333333339</v>
      </c>
      <c r="D79" s="53"/>
      <c r="E79" s="82" t="str">
        <f>ALL!E80</f>
        <v>Относительная  концентрация в данной системе</v>
      </c>
      <c r="F79" s="83"/>
      <c r="G79" s="82"/>
      <c r="H79" s="82"/>
      <c r="I79" s="82"/>
      <c r="J79" s="82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</row>
    <row r="80" spans="1:24" ht="21" customHeight="1" outlineLevel="1" thickTop="1" thickBot="1" x14ac:dyDescent="0.4">
      <c r="A80" s="22" t="s">
        <v>2</v>
      </c>
      <c r="B80" s="7" t="s">
        <v>8</v>
      </c>
      <c r="C80" s="7" t="s">
        <v>9</v>
      </c>
      <c r="D80" s="23" t="s">
        <v>10</v>
      </c>
      <c r="E80" s="31">
        <f t="shared" ref="E80:E110" si="15">E46</f>
        <v>0</v>
      </c>
      <c r="F80" s="31">
        <f t="shared" ref="F80:X80" si="16">F3</f>
        <v>298.2</v>
      </c>
      <c r="G80" s="31">
        <f t="shared" si="16"/>
        <v>431.7</v>
      </c>
      <c r="H80" s="31">
        <f t="shared" si="16"/>
        <v>465.1</v>
      </c>
      <c r="I80" s="31">
        <f t="shared" si="16"/>
        <v>498.5</v>
      </c>
      <c r="J80" s="31">
        <f t="shared" si="16"/>
        <v>531.79999999999995</v>
      </c>
      <c r="K80" s="31">
        <f t="shared" si="16"/>
        <v>565.20000000000005</v>
      </c>
      <c r="L80" s="31">
        <f t="shared" si="16"/>
        <v>698.8</v>
      </c>
      <c r="M80" s="31">
        <f t="shared" si="16"/>
        <v>732.2</v>
      </c>
      <c r="N80" s="31">
        <f t="shared" si="16"/>
        <v>765.5</v>
      </c>
      <c r="O80" s="31">
        <f t="shared" si="16"/>
        <v>798.9</v>
      </c>
      <c r="P80" s="31">
        <f t="shared" si="16"/>
        <v>832.3</v>
      </c>
      <c r="Q80" s="31">
        <f t="shared" si="16"/>
        <v>965.8</v>
      </c>
      <c r="R80" s="31">
        <f t="shared" si="16"/>
        <v>999.2</v>
      </c>
      <c r="S80" s="31">
        <f t="shared" si="16"/>
        <v>1033</v>
      </c>
      <c r="T80" s="31">
        <f t="shared" si="16"/>
        <v>1066</v>
      </c>
      <c r="U80" s="31">
        <f t="shared" si="16"/>
        <v>1099</v>
      </c>
      <c r="V80" s="31">
        <f t="shared" si="16"/>
        <v>1233</v>
      </c>
      <c r="W80" s="31">
        <f t="shared" si="16"/>
        <v>1366</v>
      </c>
      <c r="X80" s="31">
        <f t="shared" si="16"/>
        <v>1500</v>
      </c>
    </row>
    <row r="81" spans="1:24" ht="21" customHeight="1" outlineLevel="1" thickTop="1" thickBot="1" x14ac:dyDescent="0.4">
      <c r="A81" s="5">
        <f>A47</f>
        <v>0</v>
      </c>
      <c r="B81" s="5">
        <f t="shared" ref="B81:D81" si="17">B47</f>
        <v>3</v>
      </c>
      <c r="C81" s="5">
        <f t="shared" si="17"/>
        <v>0</v>
      </c>
      <c r="D81" s="5">
        <f t="shared" si="17"/>
        <v>0</v>
      </c>
      <c r="E81" s="36" t="str">
        <f t="shared" si="15"/>
        <v>Se3</v>
      </c>
      <c r="F81" s="40">
        <f>F4*$C$79</f>
        <v>1.0880000000000002E-21</v>
      </c>
      <c r="G81" s="40">
        <f t="shared" ref="G81:X81" si="18">G4*$C$79</f>
        <v>7.0588333333333336E-13</v>
      </c>
      <c r="H81" s="40">
        <f t="shared" si="18"/>
        <v>1.6442500000000002E-11</v>
      </c>
      <c r="I81" s="40">
        <f t="shared" si="18"/>
        <v>2.4471666666666672E-10</v>
      </c>
      <c r="J81" s="40">
        <f t="shared" si="18"/>
        <v>2.5568333333333334E-9</v>
      </c>
      <c r="K81" s="40">
        <f t="shared" si="18"/>
        <v>2.0269166666666669E-8</v>
      </c>
      <c r="L81" s="40">
        <f t="shared" si="18"/>
        <v>1.3811666666666667E-5</v>
      </c>
      <c r="M81" s="40">
        <f t="shared" si="18"/>
        <v>4.837166666666667E-5</v>
      </c>
      <c r="N81" s="40">
        <f t="shared" si="18"/>
        <v>1.47575E-4</v>
      </c>
      <c r="O81" s="40">
        <f t="shared" si="18"/>
        <v>3.9853333333333339E-4</v>
      </c>
      <c r="P81" s="40">
        <f t="shared" si="18"/>
        <v>9.6625000000000009E-4</v>
      </c>
      <c r="Q81" s="40">
        <f t="shared" si="18"/>
        <v>1.1886666666666667E-2</v>
      </c>
      <c r="R81" s="40">
        <f t="shared" si="18"/>
        <v>1.6613333333333334E-2</v>
      </c>
      <c r="S81" s="40">
        <f t="shared" si="18"/>
        <v>2.0700000000000003E-2</v>
      </c>
      <c r="T81" s="40">
        <f t="shared" si="18"/>
        <v>2.315416666666667E-2</v>
      </c>
      <c r="U81" s="40">
        <f t="shared" si="18"/>
        <v>2.3975833333333335E-2</v>
      </c>
      <c r="V81" s="40">
        <f t="shared" si="18"/>
        <v>1.9525833333333333E-2</v>
      </c>
      <c r="W81" s="40">
        <f t="shared" si="18"/>
        <v>1.4225833333333335E-2</v>
      </c>
      <c r="X81" s="40">
        <f t="shared" si="18"/>
        <v>1.0615833333333333E-2</v>
      </c>
    </row>
    <row r="82" spans="1:24" ht="21" customHeight="1" outlineLevel="1" thickBot="1" x14ac:dyDescent="0.4">
      <c r="A82" s="5">
        <f t="shared" ref="A82:D82" si="19">A48</f>
        <v>0</v>
      </c>
      <c r="B82" s="5">
        <f t="shared" si="19"/>
        <v>4</v>
      </c>
      <c r="C82" s="5">
        <f t="shared" si="19"/>
        <v>0</v>
      </c>
      <c r="D82" s="5">
        <f t="shared" si="19"/>
        <v>0</v>
      </c>
      <c r="E82" s="36" t="str">
        <f t="shared" si="15"/>
        <v>Se4</v>
      </c>
      <c r="F82" s="40">
        <f t="shared" ref="F82:X82" si="20">F5*$C$79</f>
        <v>6.3649166666666667E-20</v>
      </c>
      <c r="G82" s="40">
        <f t="shared" si="20"/>
        <v>4.9091666666666669E-12</v>
      </c>
      <c r="H82" s="40">
        <f t="shared" si="20"/>
        <v>7.9174166666666677E-11</v>
      </c>
      <c r="I82" s="40">
        <f t="shared" si="20"/>
        <v>8.5150000000000011E-10</v>
      </c>
      <c r="J82" s="40">
        <f t="shared" si="20"/>
        <v>6.6678333333333334E-9</v>
      </c>
      <c r="K82" s="40">
        <f t="shared" si="20"/>
        <v>4.0946666666666673E-8</v>
      </c>
      <c r="L82" s="40">
        <f t="shared" si="20"/>
        <v>1.3351666666666668E-5</v>
      </c>
      <c r="M82" s="40">
        <f t="shared" si="20"/>
        <v>4.0566666666666666E-5</v>
      </c>
      <c r="N82" s="40">
        <f t="shared" si="20"/>
        <v>1.0798333333333335E-4</v>
      </c>
      <c r="O82" s="40">
        <f t="shared" si="20"/>
        <v>2.5526666666666667E-4</v>
      </c>
      <c r="P82" s="40">
        <f t="shared" si="20"/>
        <v>5.4226666666666676E-4</v>
      </c>
      <c r="Q82" s="40">
        <f t="shared" si="20"/>
        <v>3.6450833333333335E-3</v>
      </c>
      <c r="R82" s="40">
        <f t="shared" si="20"/>
        <v>4.2002500000000009E-3</v>
      </c>
      <c r="S82" s="40">
        <f t="shared" si="20"/>
        <v>4.2420000000000001E-3</v>
      </c>
      <c r="T82" s="40">
        <f t="shared" si="20"/>
        <v>3.7907500000000003E-3</v>
      </c>
      <c r="U82" s="40">
        <f t="shared" si="20"/>
        <v>3.1166666666666669E-3</v>
      </c>
      <c r="V82" s="40">
        <f t="shared" si="20"/>
        <v>1.0497499999999999E-3</v>
      </c>
      <c r="W82" s="40">
        <f t="shared" si="20"/>
        <v>3.635E-4</v>
      </c>
      <c r="X82" s="40">
        <f t="shared" si="20"/>
        <v>1.46775E-4</v>
      </c>
    </row>
    <row r="83" spans="1:24" ht="21" customHeight="1" outlineLevel="1" thickBot="1" x14ac:dyDescent="0.4">
      <c r="A83" s="5">
        <f t="shared" ref="A83:D83" si="21">A49</f>
        <v>0</v>
      </c>
      <c r="B83" s="5">
        <f t="shared" si="21"/>
        <v>5</v>
      </c>
      <c r="C83" s="5">
        <f t="shared" si="21"/>
        <v>0</v>
      </c>
      <c r="D83" s="5">
        <f t="shared" si="21"/>
        <v>0</v>
      </c>
      <c r="E83" s="36" t="str">
        <f t="shared" si="15"/>
        <v>Se5</v>
      </c>
      <c r="F83" s="40">
        <f t="shared" ref="F83:X83" si="22">F6*$C$79</f>
        <v>1.146E-16</v>
      </c>
      <c r="G83" s="40">
        <f t="shared" si="22"/>
        <v>1.5887500000000001E-9</v>
      </c>
      <c r="H83" s="40">
        <f t="shared" si="22"/>
        <v>1.9027500000000003E-8</v>
      </c>
      <c r="I83" s="40">
        <f t="shared" si="22"/>
        <v>1.5724166666666666E-7</v>
      </c>
      <c r="J83" s="40">
        <f t="shared" si="22"/>
        <v>9.7458333333333346E-7</v>
      </c>
      <c r="K83" s="40">
        <f t="shared" si="22"/>
        <v>4.8672499999999999E-6</v>
      </c>
      <c r="L83" s="40">
        <f t="shared" si="22"/>
        <v>8.8325000000000014E-4</v>
      </c>
      <c r="M83" s="40">
        <f t="shared" si="22"/>
        <v>2.3982500000000002E-3</v>
      </c>
      <c r="N83" s="40">
        <f t="shared" si="22"/>
        <v>5.7239999999999999E-3</v>
      </c>
      <c r="O83" s="40">
        <f t="shared" si="22"/>
        <v>1.2145000000000001E-2</v>
      </c>
      <c r="P83" s="40">
        <f t="shared" si="22"/>
        <v>2.3135833333333338E-2</v>
      </c>
      <c r="Q83" s="40">
        <f t="shared" si="22"/>
        <v>9.1825000000000004E-2</v>
      </c>
      <c r="R83" s="40">
        <f t="shared" si="22"/>
        <v>8.8666666666666671E-2</v>
      </c>
      <c r="S83" s="40">
        <f t="shared" si="22"/>
        <v>7.3703333333333343E-2</v>
      </c>
      <c r="T83" s="40">
        <f t="shared" si="22"/>
        <v>5.3380000000000004E-2</v>
      </c>
      <c r="U83" s="40">
        <f t="shared" si="22"/>
        <v>3.5320833333333336E-2</v>
      </c>
      <c r="V83" s="40">
        <f t="shared" si="22"/>
        <v>5.156666666666667E-3</v>
      </c>
      <c r="W83" s="40">
        <f t="shared" si="22"/>
        <v>8.8175000000000016E-4</v>
      </c>
      <c r="X83" s="40">
        <f t="shared" si="22"/>
        <v>1.9881666666666668E-4</v>
      </c>
    </row>
    <row r="84" spans="1:24" ht="21" customHeight="1" outlineLevel="1" thickBot="1" x14ac:dyDescent="0.4">
      <c r="A84" s="5">
        <f t="shared" ref="A84:D84" si="23">A50</f>
        <v>0</v>
      </c>
      <c r="B84" s="5">
        <f t="shared" si="23"/>
        <v>6</v>
      </c>
      <c r="C84" s="5">
        <f t="shared" si="23"/>
        <v>0</v>
      </c>
      <c r="D84" s="5">
        <f t="shared" si="23"/>
        <v>0</v>
      </c>
      <c r="E84" s="36" t="str">
        <f t="shared" si="15"/>
        <v>Se6</v>
      </c>
      <c r="F84" s="40">
        <f t="shared" ref="F84:X84" si="24">F7*$C$79</f>
        <v>1.9293333333333332E-14</v>
      </c>
      <c r="G84" s="40">
        <f t="shared" si="24"/>
        <v>1.4455833333333334E-8</v>
      </c>
      <c r="H84" s="40">
        <f t="shared" si="24"/>
        <v>1.0587500000000001E-7</v>
      </c>
      <c r="I84" s="40">
        <f t="shared" si="24"/>
        <v>5.6799166666666665E-7</v>
      </c>
      <c r="J84" s="40">
        <f t="shared" si="24"/>
        <v>2.4037500000000005E-6</v>
      </c>
      <c r="K84" s="40">
        <f t="shared" si="24"/>
        <v>8.5675000000000006E-6</v>
      </c>
      <c r="L84" s="40">
        <f t="shared" si="24"/>
        <v>5.8075833333333328E-4</v>
      </c>
      <c r="M84" s="40">
        <f t="shared" si="24"/>
        <v>1.3045833333333336E-3</v>
      </c>
      <c r="N84" s="40">
        <f t="shared" si="24"/>
        <v>2.6017500000000003E-3</v>
      </c>
      <c r="O84" s="40">
        <f t="shared" si="24"/>
        <v>4.644583333333333E-3</v>
      </c>
      <c r="P84" s="40">
        <f t="shared" si="24"/>
        <v>7.4755833333333341E-3</v>
      </c>
      <c r="Q84" s="40">
        <f t="shared" si="24"/>
        <v>1.4380833333333334E-2</v>
      </c>
      <c r="R84" s="40">
        <f t="shared" si="24"/>
        <v>1.1168333333333334E-2</v>
      </c>
      <c r="S84" s="40">
        <f t="shared" si="24"/>
        <v>7.3520833333333337E-3</v>
      </c>
      <c r="T84" s="40">
        <f t="shared" si="24"/>
        <v>4.1625000000000004E-3</v>
      </c>
      <c r="U84" s="40">
        <f t="shared" si="24"/>
        <v>2.1426666666666669E-3</v>
      </c>
      <c r="V84" s="40">
        <f t="shared" si="24"/>
        <v>1.2056666666666667E-4</v>
      </c>
      <c r="W84" s="40">
        <f t="shared" si="24"/>
        <v>9.2600000000000011E-6</v>
      </c>
      <c r="X84" s="40">
        <f t="shared" si="24"/>
        <v>1.0786666666666667E-6</v>
      </c>
    </row>
    <row r="85" spans="1:24" ht="21" customHeight="1" outlineLevel="1" thickBot="1" x14ac:dyDescent="0.4">
      <c r="A85" s="5">
        <f t="shared" ref="A85:D85" si="25">A51</f>
        <v>0</v>
      </c>
      <c r="B85" s="5">
        <f t="shared" si="25"/>
        <v>7</v>
      </c>
      <c r="C85" s="5">
        <f t="shared" si="25"/>
        <v>0</v>
      </c>
      <c r="D85" s="5">
        <f t="shared" si="25"/>
        <v>0</v>
      </c>
      <c r="E85" s="36" t="str">
        <f t="shared" si="15"/>
        <v>Se7</v>
      </c>
      <c r="F85" s="40">
        <f t="shared" ref="F85:X85" si="26">F8*$C$79</f>
        <v>2.1278333333333336E-15</v>
      </c>
      <c r="G85" s="40">
        <f t="shared" si="26"/>
        <v>3.2456666666666667E-9</v>
      </c>
      <c r="H85" s="40">
        <f t="shared" si="26"/>
        <v>2.5979166666666669E-8</v>
      </c>
      <c r="I85" s="40">
        <f t="shared" si="26"/>
        <v>1.4958333333333334E-7</v>
      </c>
      <c r="J85" s="40">
        <f t="shared" si="26"/>
        <v>6.7072500000000005E-7</v>
      </c>
      <c r="K85" s="40">
        <f t="shared" si="26"/>
        <v>2.5135000000000006E-6</v>
      </c>
      <c r="L85" s="40">
        <f t="shared" si="26"/>
        <v>2.0681666666666666E-4</v>
      </c>
      <c r="M85" s="40">
        <f t="shared" si="26"/>
        <v>4.82475E-4</v>
      </c>
      <c r="N85" s="40">
        <f t="shared" si="26"/>
        <v>9.8933333333333338E-4</v>
      </c>
      <c r="O85" s="40">
        <f t="shared" si="26"/>
        <v>1.7970833333333335E-3</v>
      </c>
      <c r="P85" s="40">
        <f t="shared" si="26"/>
        <v>2.9107500000000001E-3</v>
      </c>
      <c r="Q85" s="40">
        <f t="shared" si="26"/>
        <v>4.8390000000000004E-3</v>
      </c>
      <c r="R85" s="40">
        <f t="shared" si="26"/>
        <v>3.4088333333333336E-3</v>
      </c>
      <c r="S85" s="40">
        <f t="shared" si="26"/>
        <v>1.9889166666666666E-3</v>
      </c>
      <c r="T85" s="40">
        <f t="shared" si="26"/>
        <v>9.7825000000000017E-4</v>
      </c>
      <c r="U85" s="40">
        <f t="shared" si="26"/>
        <v>4.3255833333333336E-4</v>
      </c>
      <c r="V85" s="40">
        <f t="shared" si="26"/>
        <v>1.3215833333333333E-5</v>
      </c>
      <c r="W85" s="40">
        <f t="shared" si="26"/>
        <v>6.0060000000000002E-7</v>
      </c>
      <c r="X85" s="40">
        <f t="shared" si="26"/>
        <v>4.5330000000000003E-8</v>
      </c>
    </row>
    <row r="86" spans="1:24" ht="21" customHeight="1" outlineLevel="1" thickBot="1" x14ac:dyDescent="0.4">
      <c r="A86" s="5">
        <f t="shared" ref="A86:D86" si="27">A52</f>
        <v>0</v>
      </c>
      <c r="B86" s="5">
        <f t="shared" si="27"/>
        <v>8</v>
      </c>
      <c r="C86" s="5">
        <f t="shared" si="27"/>
        <v>0</v>
      </c>
      <c r="D86" s="5">
        <f t="shared" si="27"/>
        <v>0</v>
      </c>
      <c r="E86" s="36" t="str">
        <f t="shared" si="15"/>
        <v>Se8</v>
      </c>
      <c r="F86" s="40">
        <f t="shared" ref="F86:X86" si="28">F9*$C$79</f>
        <v>4.6839166666666669E-17</v>
      </c>
      <c r="G86" s="40">
        <f t="shared" si="28"/>
        <v>1.2379166666666667E-10</v>
      </c>
      <c r="H86" s="40">
        <f t="shared" si="28"/>
        <v>1.0556666666666666E-9</v>
      </c>
      <c r="I86" s="40">
        <f t="shared" si="28"/>
        <v>6.3810833333333342E-9</v>
      </c>
      <c r="J86" s="40">
        <f t="shared" si="28"/>
        <v>2.974E-8</v>
      </c>
      <c r="K86" s="40">
        <f t="shared" si="28"/>
        <v>1.1521666666666666E-7</v>
      </c>
      <c r="L86" s="40">
        <f t="shared" si="28"/>
        <v>1.0933333333333334E-5</v>
      </c>
      <c r="M86" s="40">
        <f t="shared" si="28"/>
        <v>2.6227500000000003E-5</v>
      </c>
      <c r="N86" s="40">
        <f t="shared" si="28"/>
        <v>5.4802500000000003E-5</v>
      </c>
      <c r="O86" s="40">
        <f t="shared" si="28"/>
        <v>1.0046666666666666E-4</v>
      </c>
      <c r="P86" s="40">
        <f t="shared" si="28"/>
        <v>1.625166666666667E-4</v>
      </c>
      <c r="Q86" s="40">
        <f t="shared" si="28"/>
        <v>2.2775000000000003E-4</v>
      </c>
      <c r="R86" s="40">
        <f t="shared" si="28"/>
        <v>1.4478333333333335E-4</v>
      </c>
      <c r="S86" s="40">
        <f t="shared" si="28"/>
        <v>7.4511666666666674E-5</v>
      </c>
      <c r="T86" s="40">
        <f t="shared" si="28"/>
        <v>3.1693333333333337E-5</v>
      </c>
      <c r="U86" s="40">
        <f t="shared" si="28"/>
        <v>1.1986666666666668E-5</v>
      </c>
      <c r="V86" s="40">
        <f t="shared" si="28"/>
        <v>1.9594166666666668E-7</v>
      </c>
      <c r="W86" s="40">
        <f t="shared" si="28"/>
        <v>5.2075000000000005E-9</v>
      </c>
      <c r="X86" s="40">
        <f t="shared" si="28"/>
        <v>2.5220000000000002E-10</v>
      </c>
    </row>
    <row r="87" spans="1:24" ht="21" customHeight="1" outlineLevel="1" thickBot="1" x14ac:dyDescent="0.4">
      <c r="A87" s="5">
        <f t="shared" ref="A87:D87" si="29">A53</f>
        <v>0</v>
      </c>
      <c r="B87" s="5">
        <f t="shared" si="29"/>
        <v>2</v>
      </c>
      <c r="C87" s="5">
        <f t="shared" si="29"/>
        <v>0</v>
      </c>
      <c r="D87" s="5">
        <f t="shared" si="29"/>
        <v>0</v>
      </c>
      <c r="E87" s="36" t="str">
        <f t="shared" si="15"/>
        <v>Se2</v>
      </c>
      <c r="F87" s="40">
        <f t="shared" ref="F87:X87" si="30">F10*$C$79</f>
        <v>4.9639166666666673E-17</v>
      </c>
      <c r="G87" s="40">
        <f t="shared" si="30"/>
        <v>9.3308333333333334E-10</v>
      </c>
      <c r="H87" s="40">
        <f t="shared" si="30"/>
        <v>1.2854166666666667E-8</v>
      </c>
      <c r="I87" s="40">
        <f t="shared" si="30"/>
        <v>1.2278333333333334E-7</v>
      </c>
      <c r="J87" s="40">
        <f t="shared" si="30"/>
        <v>8.7758333333333337E-7</v>
      </c>
      <c r="K87" s="40">
        <f t="shared" si="30"/>
        <v>4.9994166666666675E-6</v>
      </c>
      <c r="L87" s="40">
        <f t="shared" si="30"/>
        <v>1.2245000000000001E-3</v>
      </c>
      <c r="M87" s="40">
        <f t="shared" si="30"/>
        <v>3.5357500000000003E-3</v>
      </c>
      <c r="N87" s="40">
        <f t="shared" si="30"/>
        <v>9.1191666666666678E-3</v>
      </c>
      <c r="O87" s="40">
        <f t="shared" si="30"/>
        <v>2.1315833333333336E-2</v>
      </c>
      <c r="P87" s="40">
        <f t="shared" si="30"/>
        <v>4.5752500000000002E-2</v>
      </c>
      <c r="Q87" s="40">
        <f t="shared" si="30"/>
        <v>0.44880000000000003</v>
      </c>
      <c r="R87" s="40">
        <f t="shared" si="30"/>
        <v>0.64131666666666665</v>
      </c>
      <c r="S87" s="40">
        <f t="shared" si="30"/>
        <v>0.84083333333333343</v>
      </c>
      <c r="T87" s="40">
        <f t="shared" si="30"/>
        <v>1.0150000000000001</v>
      </c>
      <c r="U87" s="40">
        <f t="shared" si="30"/>
        <v>1.1523333333333332</v>
      </c>
      <c r="V87" s="40">
        <f t="shared" si="30"/>
        <v>1.4131666666666669</v>
      </c>
      <c r="W87" s="40">
        <f t="shared" si="30"/>
        <v>1.4918333333333336</v>
      </c>
      <c r="X87" s="40">
        <f t="shared" si="30"/>
        <v>1.5245833333333334</v>
      </c>
    </row>
    <row r="88" spans="1:24" ht="21" customHeight="1" outlineLevel="1" thickBot="1" x14ac:dyDescent="0.4">
      <c r="A88" s="5">
        <f t="shared" ref="A88:D88" si="31">A54</f>
        <v>0</v>
      </c>
      <c r="B88" s="5">
        <f t="shared" si="31"/>
        <v>1</v>
      </c>
      <c r="C88" s="5">
        <f t="shared" si="31"/>
        <v>0</v>
      </c>
      <c r="D88" s="5">
        <f t="shared" si="31"/>
        <v>0</v>
      </c>
      <c r="E88" s="36" t="str">
        <f t="shared" si="15"/>
        <v>Se</v>
      </c>
      <c r="F88" s="40">
        <f t="shared" ref="F88:X88" si="32">F11*$C$79</f>
        <v>5.3360833333333337E-35</v>
      </c>
      <c r="G88" s="40">
        <f t="shared" si="32"/>
        <v>2.1621666666666667E-22</v>
      </c>
      <c r="H88" s="40">
        <f t="shared" si="32"/>
        <v>2.2006666666666669E-20</v>
      </c>
      <c r="I88" s="40">
        <f t="shared" si="32"/>
        <v>1.1986666666666667E-18</v>
      </c>
      <c r="J88" s="40">
        <f t="shared" si="32"/>
        <v>3.9517500000000006E-17</v>
      </c>
      <c r="K88" s="40">
        <f t="shared" si="32"/>
        <v>8.6974999999999998E-16</v>
      </c>
      <c r="L88" s="40">
        <f t="shared" si="32"/>
        <v>1.27775E-11</v>
      </c>
      <c r="M88" s="40">
        <f t="shared" si="32"/>
        <v>8.1681666666666668E-11</v>
      </c>
      <c r="N88" s="40">
        <f t="shared" si="32"/>
        <v>4.3888333333333338E-10</v>
      </c>
      <c r="O88" s="40">
        <f t="shared" si="32"/>
        <v>2.0298333333333335E-9</v>
      </c>
      <c r="P88" s="40">
        <f t="shared" si="32"/>
        <v>8.2550000000000018E-9</v>
      </c>
      <c r="Q88" s="40">
        <f t="shared" si="32"/>
        <v>8.0377499999999998E-7</v>
      </c>
      <c r="R88" s="40">
        <f t="shared" si="32"/>
        <v>1.9872499999999999E-6</v>
      </c>
      <c r="S88" s="40">
        <f t="shared" si="32"/>
        <v>4.4866666666666672E-6</v>
      </c>
      <c r="T88" s="40">
        <f t="shared" si="32"/>
        <v>9.2766666666666671E-6</v>
      </c>
      <c r="U88" s="40">
        <f t="shared" si="32"/>
        <v>1.7827500000000002E-5</v>
      </c>
      <c r="V88" s="40">
        <f t="shared" si="32"/>
        <v>1.4827500000000001E-4</v>
      </c>
      <c r="W88" s="40">
        <f t="shared" si="32"/>
        <v>7.6382499999999999E-4</v>
      </c>
      <c r="X88" s="40">
        <f t="shared" si="32"/>
        <v>2.9072500000000001E-3</v>
      </c>
    </row>
    <row r="89" spans="1:24" ht="21" customHeight="1" outlineLevel="1" thickBot="1" x14ac:dyDescent="0.4">
      <c r="A89" s="5">
        <f t="shared" ref="A89:D89" si="33">A55</f>
        <v>0</v>
      </c>
      <c r="B89" s="5">
        <f t="shared" si="33"/>
        <v>1</v>
      </c>
      <c r="C89" s="5">
        <f t="shared" si="33"/>
        <v>0</v>
      </c>
      <c r="D89" s="5">
        <f t="shared" si="33"/>
        <v>2</v>
      </c>
      <c r="E89" s="36" t="str">
        <f t="shared" si="15"/>
        <v>Ga2Se</v>
      </c>
      <c r="F89" s="40">
        <f t="shared" ref="F89:X89" si="34">F12*$C$79</f>
        <v>2.1291666666666667E-8</v>
      </c>
      <c r="G89" s="40">
        <f t="shared" si="34"/>
        <v>3.9760000000000002E-4</v>
      </c>
      <c r="H89" s="40">
        <f t="shared" si="34"/>
        <v>1.7964166666666669E-3</v>
      </c>
      <c r="I89" s="40">
        <f t="shared" si="34"/>
        <v>6.4875833333333339E-3</v>
      </c>
      <c r="J89" s="40">
        <f t="shared" si="34"/>
        <v>1.9484166666666667E-2</v>
      </c>
      <c r="K89" s="40">
        <f t="shared" si="34"/>
        <v>4.9871666666666668E-2</v>
      </c>
      <c r="L89" s="40">
        <f t="shared" si="34"/>
        <v>0.43657499999999999</v>
      </c>
      <c r="M89" s="40">
        <f t="shared" si="34"/>
        <v>0.52650000000000008</v>
      </c>
      <c r="N89" s="40">
        <f t="shared" si="34"/>
        <v>0.59495833333333337</v>
      </c>
      <c r="O89" s="40">
        <f t="shared" si="34"/>
        <v>0.6463416666666667</v>
      </c>
      <c r="P89" s="40">
        <f t="shared" si="34"/>
        <v>0.68597500000000011</v>
      </c>
      <c r="Q89" s="40">
        <f t="shared" si="34"/>
        <v>0.78056666666666674</v>
      </c>
      <c r="R89" s="40">
        <f t="shared" si="34"/>
        <v>0.79231666666666667</v>
      </c>
      <c r="S89" s="40">
        <f t="shared" si="34"/>
        <v>0.80061666666666675</v>
      </c>
      <c r="T89" s="40">
        <f t="shared" si="34"/>
        <v>0.80600833333333344</v>
      </c>
      <c r="U89" s="40">
        <f t="shared" si="34"/>
        <v>0.80959166666666671</v>
      </c>
      <c r="V89" s="40">
        <f t="shared" si="34"/>
        <v>0.81568333333333332</v>
      </c>
      <c r="W89" s="40">
        <f t="shared" si="34"/>
        <v>0.81739166666666663</v>
      </c>
      <c r="X89" s="40">
        <f t="shared" si="34"/>
        <v>0.81794166666666679</v>
      </c>
    </row>
    <row r="90" spans="1:24" ht="21" customHeight="1" outlineLevel="1" thickBot="1" x14ac:dyDescent="0.4">
      <c r="A90" s="5">
        <f t="shared" ref="A90:D90" si="35">A56</f>
        <v>1</v>
      </c>
      <c r="B90" s="5">
        <f t="shared" si="35"/>
        <v>0</v>
      </c>
      <c r="C90" s="5">
        <f t="shared" si="35"/>
        <v>0</v>
      </c>
      <c r="D90" s="5">
        <f t="shared" si="35"/>
        <v>0</v>
      </c>
      <c r="E90" s="36" t="str">
        <f t="shared" si="15"/>
        <v>Ar</v>
      </c>
      <c r="F90" s="40">
        <f t="shared" ref="F90:X90" si="36">F13*$C$79</f>
        <v>1.666666666666667</v>
      </c>
      <c r="G90" s="40">
        <f t="shared" si="36"/>
        <v>1.666666666666667</v>
      </c>
      <c r="H90" s="40">
        <f t="shared" si="36"/>
        <v>1.666666666666667</v>
      </c>
      <c r="I90" s="40">
        <f t="shared" si="36"/>
        <v>1.666666666666667</v>
      </c>
      <c r="J90" s="40">
        <f t="shared" si="36"/>
        <v>1.666666666666667</v>
      </c>
      <c r="K90" s="40">
        <f t="shared" si="36"/>
        <v>1.666666666666667</v>
      </c>
      <c r="L90" s="40">
        <f t="shared" si="36"/>
        <v>1.666666666666667</v>
      </c>
      <c r="M90" s="40">
        <f t="shared" si="36"/>
        <v>1.666666666666667</v>
      </c>
      <c r="N90" s="40">
        <f t="shared" si="36"/>
        <v>1.666666666666667</v>
      </c>
      <c r="O90" s="40">
        <f t="shared" si="36"/>
        <v>1.666666666666667</v>
      </c>
      <c r="P90" s="40">
        <f t="shared" si="36"/>
        <v>1.666666666666667</v>
      </c>
      <c r="Q90" s="40">
        <f t="shared" si="36"/>
        <v>1.666666666666667</v>
      </c>
      <c r="R90" s="40">
        <f t="shared" si="36"/>
        <v>1.666666666666667</v>
      </c>
      <c r="S90" s="40">
        <f t="shared" si="36"/>
        <v>1.666666666666667</v>
      </c>
      <c r="T90" s="40">
        <f t="shared" si="36"/>
        <v>1.666666666666667</v>
      </c>
      <c r="U90" s="40">
        <f t="shared" si="36"/>
        <v>1.666666666666667</v>
      </c>
      <c r="V90" s="40">
        <f t="shared" si="36"/>
        <v>1.666666666666667</v>
      </c>
      <c r="W90" s="40">
        <f t="shared" si="36"/>
        <v>1.666666666666667</v>
      </c>
      <c r="X90" s="40">
        <f t="shared" si="36"/>
        <v>1.666666666666667</v>
      </c>
    </row>
    <row r="91" spans="1:24" ht="21" customHeight="1" outlineLevel="1" thickBot="1" x14ac:dyDescent="0.4">
      <c r="A91" s="5">
        <f t="shared" ref="A91:D91" si="37">A57</f>
        <v>0</v>
      </c>
      <c r="B91" s="5">
        <f t="shared" si="37"/>
        <v>0</v>
      </c>
      <c r="C91" s="5">
        <f t="shared" si="37"/>
        <v>0</v>
      </c>
      <c r="D91" s="5">
        <f t="shared" si="37"/>
        <v>1</v>
      </c>
      <c r="E91" s="36" t="str">
        <f t="shared" si="15"/>
        <v>(l)Ga[l]</v>
      </c>
      <c r="F91" s="40">
        <f t="shared" ref="F91:X91" si="38">F14*$C$79</f>
        <v>1.666666666666667</v>
      </c>
      <c r="G91" s="40">
        <f t="shared" si="38"/>
        <v>1.6658333333333335</v>
      </c>
      <c r="H91" s="40">
        <f t="shared" si="38"/>
        <v>1.6630833333333335</v>
      </c>
      <c r="I91" s="40">
        <f t="shared" si="38"/>
        <v>1.6536666666666668</v>
      </c>
      <c r="J91" s="40">
        <f t="shared" si="38"/>
        <v>1.6276666666666668</v>
      </c>
      <c r="K91" s="40">
        <f t="shared" si="38"/>
        <v>1.5669166666666667</v>
      </c>
      <c r="L91" s="40">
        <f t="shared" si="38"/>
        <v>0.79352500000000004</v>
      </c>
      <c r="M91" s="40">
        <f t="shared" si="38"/>
        <v>0.61366666666666669</v>
      </c>
      <c r="N91" s="40">
        <f t="shared" si="38"/>
        <v>0.47675000000000001</v>
      </c>
      <c r="O91" s="40">
        <f t="shared" si="38"/>
        <v>0.37398333333333339</v>
      </c>
      <c r="P91" s="40">
        <f t="shared" si="38"/>
        <v>0.29472500000000007</v>
      </c>
      <c r="Q91" s="40">
        <f t="shared" si="38"/>
        <v>0.10554166666666667</v>
      </c>
      <c r="R91" s="40">
        <f t="shared" si="38"/>
        <v>8.2029166666666667E-2</v>
      </c>
      <c r="S91" s="40">
        <f t="shared" si="38"/>
        <v>6.5436666666666671E-2</v>
      </c>
      <c r="T91" s="40">
        <f t="shared" si="38"/>
        <v>5.4655833333333334E-2</v>
      </c>
      <c r="U91" s="40">
        <f t="shared" si="38"/>
        <v>4.7478333333333338E-2</v>
      </c>
      <c r="V91" s="40">
        <f t="shared" si="38"/>
        <v>3.5303333333333339E-2</v>
      </c>
      <c r="W91" s="40">
        <f t="shared" si="38"/>
        <v>3.1876666666666671E-2</v>
      </c>
      <c r="X91" s="40">
        <f t="shared" si="38"/>
        <v>3.0763333333333337E-2</v>
      </c>
    </row>
    <row r="92" spans="1:24" ht="21" customHeight="1" outlineLevel="1" thickBot="1" x14ac:dyDescent="0.4">
      <c r="A92" s="5">
        <f t="shared" ref="A92:D92" si="39">A58</f>
        <v>0</v>
      </c>
      <c r="B92" s="5">
        <f t="shared" si="39"/>
        <v>0</v>
      </c>
      <c r="C92" s="5">
        <f t="shared" si="39"/>
        <v>1</v>
      </c>
      <c r="D92" s="5">
        <f t="shared" si="39"/>
        <v>0</v>
      </c>
      <c r="E92" s="36" t="str">
        <f t="shared" si="15"/>
        <v>(l)Ge[l]</v>
      </c>
      <c r="F92" s="40">
        <f t="shared" ref="F92:X92" si="40">F15*$C$79</f>
        <v>1</v>
      </c>
      <c r="G92" s="40">
        <f t="shared" si="40"/>
        <v>1</v>
      </c>
      <c r="H92" s="40">
        <f t="shared" si="40"/>
        <v>1</v>
      </c>
      <c r="I92" s="40">
        <f t="shared" si="40"/>
        <v>1</v>
      </c>
      <c r="J92" s="40">
        <f t="shared" si="40"/>
        <v>1</v>
      </c>
      <c r="K92" s="40">
        <f t="shared" si="40"/>
        <v>1</v>
      </c>
      <c r="L92" s="40">
        <f t="shared" si="40"/>
        <v>1</v>
      </c>
      <c r="M92" s="40">
        <f t="shared" si="40"/>
        <v>1</v>
      </c>
      <c r="N92" s="40">
        <f t="shared" si="40"/>
        <v>1</v>
      </c>
      <c r="O92" s="40">
        <f t="shared" si="40"/>
        <v>1</v>
      </c>
      <c r="P92" s="40">
        <f t="shared" si="40"/>
        <v>1</v>
      </c>
      <c r="Q92" s="40">
        <f t="shared" si="40"/>
        <v>1</v>
      </c>
      <c r="R92" s="40">
        <f t="shared" si="40"/>
        <v>1</v>
      </c>
      <c r="S92" s="40">
        <f t="shared" si="40"/>
        <v>1</v>
      </c>
      <c r="T92" s="40">
        <f t="shared" si="40"/>
        <v>1</v>
      </c>
      <c r="U92" s="40">
        <f t="shared" si="40"/>
        <v>1</v>
      </c>
      <c r="V92" s="40">
        <f t="shared" si="40"/>
        <v>1</v>
      </c>
      <c r="W92" s="40">
        <f t="shared" si="40"/>
        <v>1</v>
      </c>
      <c r="X92" s="40">
        <f t="shared" si="40"/>
        <v>1</v>
      </c>
    </row>
    <row r="93" spans="1:24" ht="21" customHeight="1" outlineLevel="1" thickBot="1" x14ac:dyDescent="0.4">
      <c r="A93" s="5">
        <f t="shared" ref="A93:D93" si="41">A59</f>
        <v>0</v>
      </c>
      <c r="B93" s="5">
        <f t="shared" si="41"/>
        <v>1</v>
      </c>
      <c r="C93" s="5">
        <f t="shared" si="41"/>
        <v>0</v>
      </c>
      <c r="D93" s="5">
        <f t="shared" si="41"/>
        <v>0</v>
      </c>
      <c r="E93" s="36" t="str">
        <f t="shared" si="15"/>
        <v>(l)Se[l]</v>
      </c>
      <c r="F93" s="40">
        <f t="shared" ref="F93:X93" si="42">F16*$C$79</f>
        <v>4</v>
      </c>
      <c r="G93" s="40">
        <f t="shared" si="42"/>
        <v>3.9995833333333337</v>
      </c>
      <c r="H93" s="40">
        <f t="shared" si="42"/>
        <v>3.9981666666666666</v>
      </c>
      <c r="I93" s="40">
        <f t="shared" si="42"/>
        <v>3.9935</v>
      </c>
      <c r="J93" s="40">
        <f t="shared" si="42"/>
        <v>3.9805000000000001</v>
      </c>
      <c r="K93" s="40">
        <f t="shared" si="42"/>
        <v>3.95</v>
      </c>
      <c r="L93" s="40">
        <f t="shared" si="42"/>
        <v>3.5514166666666669</v>
      </c>
      <c r="M93" s="40">
        <f t="shared" si="42"/>
        <v>3.4427500000000002</v>
      </c>
      <c r="N93" s="40">
        <f t="shared" si="42"/>
        <v>3.3343333333333334</v>
      </c>
      <c r="O93" s="40">
        <f t="shared" si="42"/>
        <v>3.2068333333333334</v>
      </c>
      <c r="P93" s="40">
        <f t="shared" si="42"/>
        <v>3.03525</v>
      </c>
      <c r="Q93" s="40">
        <f t="shared" si="42"/>
        <v>1.6905000000000001</v>
      </c>
      <c r="R93" s="40">
        <f t="shared" si="42"/>
        <v>1.3230833333333334</v>
      </c>
      <c r="S93" s="40">
        <f t="shared" si="42"/>
        <v>1.0115000000000001</v>
      </c>
      <c r="T93" s="40">
        <f t="shared" si="42"/>
        <v>0.78046666666666675</v>
      </c>
      <c r="U93" s="40">
        <f t="shared" si="42"/>
        <v>0.60879166666666662</v>
      </c>
      <c r="V93" s="40">
        <f t="shared" si="42"/>
        <v>0.26844166666666669</v>
      </c>
      <c r="W93" s="40">
        <f t="shared" si="42"/>
        <v>0.14959166666666668</v>
      </c>
      <c r="X93" s="40">
        <f t="shared" si="42"/>
        <v>9.6491666666666684E-2</v>
      </c>
    </row>
    <row r="94" spans="1:24" ht="21" customHeight="1" outlineLevel="1" thickBot="1" x14ac:dyDescent="0.4">
      <c r="A94" s="5">
        <f t="shared" ref="A94:D94" si="43">A60</f>
        <v>0</v>
      </c>
      <c r="B94" s="5">
        <f t="shared" si="43"/>
        <v>0</v>
      </c>
      <c r="C94" s="5">
        <f t="shared" si="43"/>
        <v>0</v>
      </c>
      <c r="D94" s="5">
        <f t="shared" si="43"/>
        <v>0</v>
      </c>
      <c r="E94" s="36" t="str">
        <f t="shared" si="15"/>
        <v>H (Аг)</v>
      </c>
      <c r="F94" s="40">
        <f t="shared" ref="F94:X94" si="44">F17*$C$79</f>
        <v>-155.08333333333334</v>
      </c>
      <c r="G94" s="40">
        <f t="shared" si="44"/>
        <v>-156.33333333333337</v>
      </c>
      <c r="H94" s="40">
        <f t="shared" si="44"/>
        <v>-156.91666666666666</v>
      </c>
      <c r="I94" s="40">
        <f t="shared" si="44"/>
        <v>-157.5</v>
      </c>
      <c r="J94" s="40">
        <f t="shared" si="44"/>
        <v>-158.08333333333334</v>
      </c>
      <c r="K94" s="40">
        <f t="shared" si="44"/>
        <v>-158.83333333333334</v>
      </c>
      <c r="L94" s="40">
        <f t="shared" si="44"/>
        <v>-162.83333333333334</v>
      </c>
      <c r="M94" s="40">
        <f t="shared" si="44"/>
        <v>-163.75</v>
      </c>
      <c r="N94" s="40">
        <f t="shared" si="44"/>
        <v>-164.66666666666669</v>
      </c>
      <c r="O94" s="40">
        <f t="shared" si="44"/>
        <v>-165.41666666666669</v>
      </c>
      <c r="P94" s="40">
        <f t="shared" si="44"/>
        <v>-166.25</v>
      </c>
      <c r="Q94" s="40">
        <f t="shared" si="44"/>
        <v>-170.16666666666669</v>
      </c>
      <c r="R94" s="40">
        <f t="shared" si="44"/>
        <v>-171.16666666666669</v>
      </c>
      <c r="S94" s="40">
        <f t="shared" si="44"/>
        <v>-172.16666666666669</v>
      </c>
      <c r="T94" s="40">
        <f t="shared" si="44"/>
        <v>-173.00000000000003</v>
      </c>
      <c r="U94" s="40">
        <f t="shared" si="44"/>
        <v>-173.75000000000003</v>
      </c>
      <c r="V94" s="40">
        <f t="shared" si="44"/>
        <v>-176.00000000000003</v>
      </c>
      <c r="W94" s="40">
        <f t="shared" si="44"/>
        <v>-177.83333333333334</v>
      </c>
      <c r="X94" s="40">
        <f t="shared" si="44"/>
        <v>-179.41666666666669</v>
      </c>
    </row>
    <row r="95" spans="1:24" ht="21" customHeight="1" outlineLevel="1" thickBot="1" x14ac:dyDescent="0.4">
      <c r="A95" s="5">
        <f t="shared" ref="A95:D95" si="45">A61</f>
        <v>0</v>
      </c>
      <c r="B95" s="5">
        <f t="shared" si="45"/>
        <v>0</v>
      </c>
      <c r="C95" s="5">
        <f t="shared" si="45"/>
        <v>0</v>
      </c>
      <c r="D95" s="5">
        <f t="shared" si="45"/>
        <v>1</v>
      </c>
      <c r="E95" s="36" t="str">
        <f t="shared" si="15"/>
        <v>H (Ga)</v>
      </c>
      <c r="F95" s="40">
        <f t="shared" ref="F95:X95" si="46">F18*$C$79</f>
        <v>-52.050000000000004</v>
      </c>
      <c r="G95" s="40">
        <f t="shared" si="46"/>
        <v>-59.56666666666667</v>
      </c>
      <c r="H95" s="40">
        <f t="shared" si="46"/>
        <v>-61.20000000000001</v>
      </c>
      <c r="I95" s="40">
        <f t="shared" si="46"/>
        <v>-62.758333333333333</v>
      </c>
      <c r="J95" s="40">
        <f t="shared" si="46"/>
        <v>-64.300000000000011</v>
      </c>
      <c r="K95" s="40">
        <f t="shared" si="46"/>
        <v>-65.891666666666666</v>
      </c>
      <c r="L95" s="40">
        <f t="shared" si="46"/>
        <v>-74.833333333333343</v>
      </c>
      <c r="M95" s="40">
        <f t="shared" si="46"/>
        <v>-77.64166666666668</v>
      </c>
      <c r="N95" s="40">
        <f t="shared" si="46"/>
        <v>-80.39166666666668</v>
      </c>
      <c r="O95" s="40">
        <f t="shared" si="46"/>
        <v>-83.025000000000006</v>
      </c>
      <c r="P95" s="40">
        <f t="shared" si="46"/>
        <v>-85.5</v>
      </c>
      <c r="Q95" s="40">
        <f t="shared" si="46"/>
        <v>-94</v>
      </c>
      <c r="R95" s="40">
        <f t="shared" si="46"/>
        <v>-95.750000000000014</v>
      </c>
      <c r="S95" s="40">
        <f t="shared" si="46"/>
        <v>-97.166666666666671</v>
      </c>
      <c r="T95" s="40">
        <f t="shared" si="46"/>
        <v>-98.416666666666671</v>
      </c>
      <c r="U95" s="40">
        <f t="shared" si="46"/>
        <v>-99.5</v>
      </c>
      <c r="V95" s="40">
        <f t="shared" si="46"/>
        <v>-102.83333333333334</v>
      </c>
      <c r="W95" s="40">
        <f t="shared" si="46"/>
        <v>-105.41666666666667</v>
      </c>
      <c r="X95" s="40">
        <f t="shared" si="46"/>
        <v>-107.66666666666667</v>
      </c>
    </row>
    <row r="96" spans="1:24" ht="21" customHeight="1" outlineLevel="1" thickBot="1" x14ac:dyDescent="0.4">
      <c r="A96" s="5">
        <f t="shared" ref="A96:D96" si="47">A62</f>
        <v>0</v>
      </c>
      <c r="B96" s="5">
        <f t="shared" si="47"/>
        <v>0</v>
      </c>
      <c r="C96" s="5">
        <f t="shared" si="47"/>
        <v>1</v>
      </c>
      <c r="D96" s="5">
        <f t="shared" si="47"/>
        <v>0</v>
      </c>
      <c r="E96" s="36" t="str">
        <f t="shared" si="15"/>
        <v>H (Ge)</v>
      </c>
      <c r="F96" s="40">
        <f t="shared" ref="F96:X96" si="48">F19*$C$79</f>
        <v>44.725000000000001</v>
      </c>
      <c r="G96" s="40">
        <f t="shared" si="48"/>
        <v>6.1383333333333336</v>
      </c>
      <c r="H96" s="40">
        <f t="shared" si="48"/>
        <v>-0.46116666666666672</v>
      </c>
      <c r="I96" s="40">
        <f t="shared" si="48"/>
        <v>-6.2966666666666677</v>
      </c>
      <c r="J96" s="40">
        <f t="shared" si="48"/>
        <v>-11.483333333333333</v>
      </c>
      <c r="K96" s="40">
        <f t="shared" si="48"/>
        <v>-16.083333333333336</v>
      </c>
      <c r="L96" s="40">
        <f t="shared" si="48"/>
        <v>-29.541666666666668</v>
      </c>
      <c r="M96" s="40">
        <f t="shared" si="48"/>
        <v>-32.150000000000006</v>
      </c>
      <c r="N96" s="40">
        <f t="shared" si="48"/>
        <v>-34.6</v>
      </c>
      <c r="O96" s="40">
        <f t="shared" si="48"/>
        <v>-36.858333333333334</v>
      </c>
      <c r="P96" s="40">
        <f t="shared" si="48"/>
        <v>-38.900000000000006</v>
      </c>
      <c r="Q96" s="40">
        <f t="shared" si="48"/>
        <v>-43.908333333333339</v>
      </c>
      <c r="R96" s="40">
        <f t="shared" si="48"/>
        <v>-44.541666666666664</v>
      </c>
      <c r="S96" s="40">
        <f t="shared" si="48"/>
        <v>-45.108333333333341</v>
      </c>
      <c r="T96" s="40">
        <f t="shared" si="48"/>
        <v>-45.783333333333331</v>
      </c>
      <c r="U96" s="40">
        <f t="shared" si="48"/>
        <v>-46.56666666666667</v>
      </c>
      <c r="V96" s="40">
        <f t="shared" si="48"/>
        <v>-50.433333333333337</v>
      </c>
      <c r="W96" s="40">
        <f t="shared" si="48"/>
        <v>-54.625</v>
      </c>
      <c r="X96" s="40">
        <f t="shared" si="48"/>
        <v>-58.591666666666669</v>
      </c>
    </row>
    <row r="97" spans="1:24" ht="21" customHeight="1" outlineLevel="1" thickBot="1" x14ac:dyDescent="0.4">
      <c r="A97" s="5">
        <f t="shared" ref="A97:D97" si="49">A63</f>
        <v>0</v>
      </c>
      <c r="B97" s="5">
        <f t="shared" si="49"/>
        <v>1</v>
      </c>
      <c r="C97" s="5">
        <f t="shared" si="49"/>
        <v>0</v>
      </c>
      <c r="D97" s="5">
        <f t="shared" si="49"/>
        <v>0</v>
      </c>
      <c r="E97" s="36" t="str">
        <f t="shared" si="15"/>
        <v>H (Se)</v>
      </c>
      <c r="F97" s="40">
        <f t="shared" ref="F97:X97" si="50">F20*$C$79</f>
        <v>-40.200000000000003</v>
      </c>
      <c r="G97" s="40">
        <f t="shared" si="50"/>
        <v>-46.625</v>
      </c>
      <c r="H97" s="40">
        <f t="shared" si="50"/>
        <v>-48.233333333333341</v>
      </c>
      <c r="I97" s="40">
        <f t="shared" si="50"/>
        <v>-49.791666666666664</v>
      </c>
      <c r="J97" s="40">
        <f t="shared" si="50"/>
        <v>-51.291666666666671</v>
      </c>
      <c r="K97" s="40">
        <f t="shared" si="50"/>
        <v>-52.716666666666669</v>
      </c>
      <c r="L97" s="40">
        <f t="shared" si="50"/>
        <v>-57.35</v>
      </c>
      <c r="M97" s="40">
        <f t="shared" si="50"/>
        <v>-58.38333333333334</v>
      </c>
      <c r="N97" s="40">
        <f t="shared" si="50"/>
        <v>-59.433333333333337</v>
      </c>
      <c r="O97" s="40">
        <f t="shared" si="50"/>
        <v>-60.50833333333334</v>
      </c>
      <c r="P97" s="40">
        <f t="shared" si="50"/>
        <v>-61.616666666666674</v>
      </c>
      <c r="Q97" s="40">
        <f t="shared" si="50"/>
        <v>-67.00833333333334</v>
      </c>
      <c r="R97" s="40">
        <f t="shared" si="50"/>
        <v>-68.76666666666668</v>
      </c>
      <c r="S97" s="40">
        <f t="shared" si="50"/>
        <v>-70.683333333333337</v>
      </c>
      <c r="T97" s="40">
        <f t="shared" si="50"/>
        <v>-72.733333333333334</v>
      </c>
      <c r="U97" s="40">
        <f t="shared" si="50"/>
        <v>-74.849999999999994</v>
      </c>
      <c r="V97" s="40">
        <f t="shared" si="50"/>
        <v>-83.066666666666677</v>
      </c>
      <c r="W97" s="40">
        <f t="shared" si="50"/>
        <v>-90.25</v>
      </c>
      <c r="X97" s="40">
        <f t="shared" si="50"/>
        <v>-96.333333333333343</v>
      </c>
    </row>
    <row r="98" spans="1:24" ht="21" customHeight="1" outlineLevel="1" thickBot="1" x14ac:dyDescent="0.4">
      <c r="A98" s="5">
        <f t="shared" ref="A98:D98" si="51">A64</f>
        <v>0</v>
      </c>
      <c r="B98" s="5">
        <f t="shared" si="51"/>
        <v>0</v>
      </c>
      <c r="C98" s="5">
        <f t="shared" si="51"/>
        <v>0</v>
      </c>
      <c r="D98" s="5">
        <f t="shared" si="51"/>
        <v>0</v>
      </c>
      <c r="E98" s="36">
        <f t="shared" si="15"/>
        <v>0</v>
      </c>
      <c r="F98" s="40">
        <f t="shared" ref="F98:X98" si="52">F21*$C$79</f>
        <v>0</v>
      </c>
      <c r="G98" s="40">
        <f t="shared" si="52"/>
        <v>0</v>
      </c>
      <c r="H98" s="40">
        <f t="shared" si="52"/>
        <v>0</v>
      </c>
      <c r="I98" s="40">
        <f t="shared" si="52"/>
        <v>0</v>
      </c>
      <c r="J98" s="40">
        <f t="shared" si="52"/>
        <v>0</v>
      </c>
      <c r="K98" s="40">
        <f t="shared" si="52"/>
        <v>0</v>
      </c>
      <c r="L98" s="40">
        <f t="shared" si="52"/>
        <v>0</v>
      </c>
      <c r="M98" s="40">
        <f t="shared" si="52"/>
        <v>0</v>
      </c>
      <c r="N98" s="40">
        <f t="shared" si="52"/>
        <v>0</v>
      </c>
      <c r="O98" s="40">
        <f t="shared" si="52"/>
        <v>0</v>
      </c>
      <c r="P98" s="40">
        <f t="shared" si="52"/>
        <v>0</v>
      </c>
      <c r="Q98" s="40">
        <f t="shared" si="52"/>
        <v>0</v>
      </c>
      <c r="R98" s="40">
        <f t="shared" si="52"/>
        <v>0</v>
      </c>
      <c r="S98" s="40">
        <f t="shared" si="52"/>
        <v>0</v>
      </c>
      <c r="T98" s="40">
        <f t="shared" si="52"/>
        <v>0</v>
      </c>
      <c r="U98" s="40">
        <f t="shared" si="52"/>
        <v>0</v>
      </c>
      <c r="V98" s="40">
        <f t="shared" si="52"/>
        <v>0</v>
      </c>
      <c r="W98" s="40">
        <f t="shared" si="52"/>
        <v>0</v>
      </c>
      <c r="X98" s="40">
        <f t="shared" si="52"/>
        <v>0</v>
      </c>
    </row>
    <row r="99" spans="1:24" ht="21" customHeight="1" outlineLevel="1" thickBot="1" x14ac:dyDescent="0.4">
      <c r="A99" s="5">
        <f t="shared" ref="A99:D99" si="53">A65</f>
        <v>0</v>
      </c>
      <c r="B99" s="5">
        <f t="shared" si="53"/>
        <v>0</v>
      </c>
      <c r="C99" s="5">
        <f t="shared" si="53"/>
        <v>0</v>
      </c>
      <c r="D99" s="5">
        <f t="shared" si="53"/>
        <v>0</v>
      </c>
      <c r="E99" s="36">
        <f t="shared" si="15"/>
        <v>0</v>
      </c>
      <c r="F99" s="40">
        <f t="shared" ref="F99:X99" si="54">F22*$C$79</f>
        <v>0</v>
      </c>
      <c r="G99" s="40">
        <f t="shared" si="54"/>
        <v>0</v>
      </c>
      <c r="H99" s="40">
        <f t="shared" si="54"/>
        <v>0</v>
      </c>
      <c r="I99" s="40">
        <f t="shared" si="54"/>
        <v>0</v>
      </c>
      <c r="J99" s="40">
        <f t="shared" si="54"/>
        <v>0</v>
      </c>
      <c r="K99" s="40">
        <f t="shared" si="54"/>
        <v>0</v>
      </c>
      <c r="L99" s="40">
        <f t="shared" si="54"/>
        <v>0</v>
      </c>
      <c r="M99" s="40">
        <f t="shared" si="54"/>
        <v>0</v>
      </c>
      <c r="N99" s="40">
        <f t="shared" si="54"/>
        <v>0</v>
      </c>
      <c r="O99" s="40">
        <f t="shared" si="54"/>
        <v>0</v>
      </c>
      <c r="P99" s="40">
        <f t="shared" si="54"/>
        <v>0</v>
      </c>
      <c r="Q99" s="40">
        <f t="shared" si="54"/>
        <v>0</v>
      </c>
      <c r="R99" s="40">
        <f t="shared" si="54"/>
        <v>0</v>
      </c>
      <c r="S99" s="40">
        <f t="shared" si="54"/>
        <v>0</v>
      </c>
      <c r="T99" s="40">
        <f t="shared" si="54"/>
        <v>0</v>
      </c>
      <c r="U99" s="40">
        <f t="shared" si="54"/>
        <v>0</v>
      </c>
      <c r="V99" s="40">
        <f t="shared" si="54"/>
        <v>0</v>
      </c>
      <c r="W99" s="40">
        <f t="shared" si="54"/>
        <v>0</v>
      </c>
      <c r="X99" s="40">
        <f t="shared" si="54"/>
        <v>0</v>
      </c>
    </row>
    <row r="100" spans="1:24" ht="21" customHeight="1" outlineLevel="1" thickBot="1" x14ac:dyDescent="0.4">
      <c r="A100" s="5">
        <f t="shared" ref="A100:D100" si="55">A66</f>
        <v>0</v>
      </c>
      <c r="B100" s="5">
        <f t="shared" si="55"/>
        <v>0</v>
      </c>
      <c r="C100" s="5">
        <f t="shared" si="55"/>
        <v>0</v>
      </c>
      <c r="D100" s="5">
        <f t="shared" si="55"/>
        <v>0</v>
      </c>
      <c r="E100" s="36">
        <f t="shared" si="15"/>
        <v>0</v>
      </c>
      <c r="F100" s="40">
        <f t="shared" ref="F100:X100" si="56">F23*$C$79</f>
        <v>0</v>
      </c>
      <c r="G100" s="40">
        <f t="shared" si="56"/>
        <v>0</v>
      </c>
      <c r="H100" s="40">
        <f t="shared" si="56"/>
        <v>0</v>
      </c>
      <c r="I100" s="40">
        <f t="shared" si="56"/>
        <v>0</v>
      </c>
      <c r="J100" s="40">
        <f t="shared" si="56"/>
        <v>0</v>
      </c>
      <c r="K100" s="40">
        <f t="shared" si="56"/>
        <v>0</v>
      </c>
      <c r="L100" s="40">
        <f t="shared" si="56"/>
        <v>0</v>
      </c>
      <c r="M100" s="40">
        <f t="shared" si="56"/>
        <v>0</v>
      </c>
      <c r="N100" s="40">
        <f t="shared" si="56"/>
        <v>0</v>
      </c>
      <c r="O100" s="40">
        <f t="shared" si="56"/>
        <v>0</v>
      </c>
      <c r="P100" s="40">
        <f t="shared" si="56"/>
        <v>0</v>
      </c>
      <c r="Q100" s="40">
        <f t="shared" si="56"/>
        <v>0</v>
      </c>
      <c r="R100" s="40">
        <f t="shared" si="56"/>
        <v>0</v>
      </c>
      <c r="S100" s="40">
        <f t="shared" si="56"/>
        <v>0</v>
      </c>
      <c r="T100" s="40">
        <f t="shared" si="56"/>
        <v>0</v>
      </c>
      <c r="U100" s="40">
        <f t="shared" si="56"/>
        <v>0</v>
      </c>
      <c r="V100" s="40">
        <f t="shared" si="56"/>
        <v>0</v>
      </c>
      <c r="W100" s="40">
        <f t="shared" si="56"/>
        <v>0</v>
      </c>
      <c r="X100" s="40">
        <f t="shared" si="56"/>
        <v>0</v>
      </c>
    </row>
    <row r="101" spans="1:24" ht="21" customHeight="1" outlineLevel="1" thickBot="1" x14ac:dyDescent="0.4">
      <c r="A101" s="5">
        <f t="shared" ref="A101:D101" si="57">A67</f>
        <v>0</v>
      </c>
      <c r="B101" s="5">
        <f t="shared" si="57"/>
        <v>0</v>
      </c>
      <c r="C101" s="5">
        <f t="shared" si="57"/>
        <v>0</v>
      </c>
      <c r="D101" s="5">
        <f t="shared" si="57"/>
        <v>0</v>
      </c>
      <c r="E101" s="36">
        <f t="shared" si="15"/>
        <v>0</v>
      </c>
      <c r="F101" s="40">
        <f t="shared" ref="F101:X101" si="58">F24*$C$79</f>
        <v>0</v>
      </c>
      <c r="G101" s="40">
        <f t="shared" si="58"/>
        <v>0</v>
      </c>
      <c r="H101" s="40">
        <f t="shared" si="58"/>
        <v>0</v>
      </c>
      <c r="I101" s="40">
        <f t="shared" si="58"/>
        <v>0</v>
      </c>
      <c r="J101" s="40">
        <f t="shared" si="58"/>
        <v>0</v>
      </c>
      <c r="K101" s="40">
        <f t="shared" si="58"/>
        <v>0</v>
      </c>
      <c r="L101" s="40">
        <f t="shared" si="58"/>
        <v>0</v>
      </c>
      <c r="M101" s="40">
        <f t="shared" si="58"/>
        <v>0</v>
      </c>
      <c r="N101" s="40">
        <f t="shared" si="58"/>
        <v>0</v>
      </c>
      <c r="O101" s="40">
        <f t="shared" si="58"/>
        <v>0</v>
      </c>
      <c r="P101" s="40">
        <f t="shared" si="58"/>
        <v>0</v>
      </c>
      <c r="Q101" s="40">
        <f t="shared" si="58"/>
        <v>0</v>
      </c>
      <c r="R101" s="40">
        <f t="shared" si="58"/>
        <v>0</v>
      </c>
      <c r="S101" s="40">
        <f t="shared" si="58"/>
        <v>0</v>
      </c>
      <c r="T101" s="40">
        <f t="shared" si="58"/>
        <v>0</v>
      </c>
      <c r="U101" s="40">
        <f t="shared" si="58"/>
        <v>0</v>
      </c>
      <c r="V101" s="40">
        <f t="shared" si="58"/>
        <v>0</v>
      </c>
      <c r="W101" s="40">
        <f t="shared" si="58"/>
        <v>0</v>
      </c>
      <c r="X101" s="40">
        <f t="shared" si="58"/>
        <v>0</v>
      </c>
    </row>
    <row r="102" spans="1:24" ht="21" customHeight="1" outlineLevel="1" thickBot="1" x14ac:dyDescent="0.4">
      <c r="A102" s="5">
        <f t="shared" ref="A102:D102" si="59">A68</f>
        <v>0</v>
      </c>
      <c r="B102" s="5">
        <f t="shared" si="59"/>
        <v>0</v>
      </c>
      <c r="C102" s="5">
        <f t="shared" si="59"/>
        <v>0</v>
      </c>
      <c r="D102" s="5">
        <f t="shared" si="59"/>
        <v>0</v>
      </c>
      <c r="E102" s="36">
        <f t="shared" si="15"/>
        <v>0</v>
      </c>
      <c r="F102" s="40">
        <f t="shared" ref="F102:X102" si="60">F25*$C$79</f>
        <v>0</v>
      </c>
      <c r="G102" s="40">
        <f t="shared" si="60"/>
        <v>0</v>
      </c>
      <c r="H102" s="40">
        <f t="shared" si="60"/>
        <v>0</v>
      </c>
      <c r="I102" s="40">
        <f t="shared" si="60"/>
        <v>0</v>
      </c>
      <c r="J102" s="40">
        <f t="shared" si="60"/>
        <v>0</v>
      </c>
      <c r="K102" s="40">
        <f t="shared" si="60"/>
        <v>0</v>
      </c>
      <c r="L102" s="40">
        <f t="shared" si="60"/>
        <v>0</v>
      </c>
      <c r="M102" s="40">
        <f t="shared" si="60"/>
        <v>0</v>
      </c>
      <c r="N102" s="40">
        <f t="shared" si="60"/>
        <v>0</v>
      </c>
      <c r="O102" s="40">
        <f t="shared" si="60"/>
        <v>0</v>
      </c>
      <c r="P102" s="40">
        <f t="shared" si="60"/>
        <v>0</v>
      </c>
      <c r="Q102" s="40">
        <f t="shared" si="60"/>
        <v>0</v>
      </c>
      <c r="R102" s="40">
        <f t="shared" si="60"/>
        <v>0</v>
      </c>
      <c r="S102" s="40">
        <f t="shared" si="60"/>
        <v>0</v>
      </c>
      <c r="T102" s="40">
        <f t="shared" si="60"/>
        <v>0</v>
      </c>
      <c r="U102" s="40">
        <f t="shared" si="60"/>
        <v>0</v>
      </c>
      <c r="V102" s="40">
        <f t="shared" si="60"/>
        <v>0</v>
      </c>
      <c r="W102" s="40">
        <f t="shared" si="60"/>
        <v>0</v>
      </c>
      <c r="X102" s="40">
        <f t="shared" si="60"/>
        <v>0</v>
      </c>
    </row>
    <row r="103" spans="1:24" ht="21" customHeight="1" outlineLevel="1" thickBot="1" x14ac:dyDescent="0.4">
      <c r="A103" s="5">
        <f t="shared" ref="A103:D103" si="61">A69</f>
        <v>0</v>
      </c>
      <c r="B103" s="5">
        <f t="shared" si="61"/>
        <v>0</v>
      </c>
      <c r="C103" s="5">
        <f t="shared" si="61"/>
        <v>0</v>
      </c>
      <c r="D103" s="5">
        <f t="shared" si="61"/>
        <v>0</v>
      </c>
      <c r="E103" s="36">
        <f t="shared" si="15"/>
        <v>0</v>
      </c>
      <c r="F103" s="40">
        <f t="shared" ref="F103:X103" si="62">F26*$C$79</f>
        <v>0</v>
      </c>
      <c r="G103" s="40">
        <f t="shared" si="62"/>
        <v>0</v>
      </c>
      <c r="H103" s="40">
        <f t="shared" si="62"/>
        <v>0</v>
      </c>
      <c r="I103" s="40">
        <f t="shared" si="62"/>
        <v>0</v>
      </c>
      <c r="J103" s="40">
        <f t="shared" si="62"/>
        <v>0</v>
      </c>
      <c r="K103" s="40">
        <f t="shared" si="62"/>
        <v>0</v>
      </c>
      <c r="L103" s="40">
        <f t="shared" si="62"/>
        <v>0</v>
      </c>
      <c r="M103" s="40">
        <f t="shared" si="62"/>
        <v>0</v>
      </c>
      <c r="N103" s="40">
        <f t="shared" si="62"/>
        <v>0</v>
      </c>
      <c r="O103" s="40">
        <f t="shared" si="62"/>
        <v>0</v>
      </c>
      <c r="P103" s="40">
        <f t="shared" si="62"/>
        <v>0</v>
      </c>
      <c r="Q103" s="40">
        <f t="shared" si="62"/>
        <v>0</v>
      </c>
      <c r="R103" s="40">
        <f t="shared" si="62"/>
        <v>0</v>
      </c>
      <c r="S103" s="40">
        <f t="shared" si="62"/>
        <v>0</v>
      </c>
      <c r="T103" s="40">
        <f t="shared" si="62"/>
        <v>0</v>
      </c>
      <c r="U103" s="40">
        <f t="shared" si="62"/>
        <v>0</v>
      </c>
      <c r="V103" s="40">
        <f t="shared" si="62"/>
        <v>0</v>
      </c>
      <c r="W103" s="40">
        <f t="shared" si="62"/>
        <v>0</v>
      </c>
      <c r="X103" s="40">
        <f t="shared" si="62"/>
        <v>0</v>
      </c>
    </row>
    <row r="104" spans="1:24" ht="21" customHeight="1" outlineLevel="1" thickBot="1" x14ac:dyDescent="0.4">
      <c r="A104" s="5">
        <f t="shared" ref="A104:D104" si="63">A70</f>
        <v>0</v>
      </c>
      <c r="B104" s="5">
        <f t="shared" si="63"/>
        <v>0</v>
      </c>
      <c r="C104" s="5">
        <f t="shared" si="63"/>
        <v>0</v>
      </c>
      <c r="D104" s="5">
        <f t="shared" si="63"/>
        <v>0</v>
      </c>
      <c r="E104" s="36">
        <f t="shared" si="15"/>
        <v>0</v>
      </c>
      <c r="F104" s="40">
        <f t="shared" ref="F104:X104" si="64">F27*$C$79</f>
        <v>0</v>
      </c>
      <c r="G104" s="40">
        <f t="shared" si="64"/>
        <v>0</v>
      </c>
      <c r="H104" s="40">
        <f t="shared" si="64"/>
        <v>0</v>
      </c>
      <c r="I104" s="40">
        <f t="shared" si="64"/>
        <v>0</v>
      </c>
      <c r="J104" s="40">
        <f t="shared" si="64"/>
        <v>0</v>
      </c>
      <c r="K104" s="40">
        <f t="shared" si="64"/>
        <v>0</v>
      </c>
      <c r="L104" s="40">
        <f t="shared" si="64"/>
        <v>0</v>
      </c>
      <c r="M104" s="40">
        <f t="shared" si="64"/>
        <v>0</v>
      </c>
      <c r="N104" s="40">
        <f t="shared" si="64"/>
        <v>0</v>
      </c>
      <c r="O104" s="40">
        <f t="shared" si="64"/>
        <v>0</v>
      </c>
      <c r="P104" s="40">
        <f t="shared" si="64"/>
        <v>0</v>
      </c>
      <c r="Q104" s="40">
        <f t="shared" si="64"/>
        <v>0</v>
      </c>
      <c r="R104" s="40">
        <f t="shared" si="64"/>
        <v>0</v>
      </c>
      <c r="S104" s="40">
        <f t="shared" si="64"/>
        <v>0</v>
      </c>
      <c r="T104" s="40">
        <f t="shared" si="64"/>
        <v>0</v>
      </c>
      <c r="U104" s="40">
        <f t="shared" si="64"/>
        <v>0</v>
      </c>
      <c r="V104" s="40">
        <f t="shared" si="64"/>
        <v>0</v>
      </c>
      <c r="W104" s="40">
        <f t="shared" si="64"/>
        <v>0</v>
      </c>
      <c r="X104" s="40">
        <f t="shared" si="64"/>
        <v>0</v>
      </c>
    </row>
    <row r="105" spans="1:24" ht="21" customHeight="1" outlineLevel="1" thickBot="1" x14ac:dyDescent="0.4">
      <c r="A105" s="5">
        <f t="shared" ref="A105:D105" si="65">A71</f>
        <v>0</v>
      </c>
      <c r="B105" s="5">
        <f t="shared" si="65"/>
        <v>0</v>
      </c>
      <c r="C105" s="5">
        <f t="shared" si="65"/>
        <v>0</v>
      </c>
      <c r="D105" s="5">
        <f t="shared" si="65"/>
        <v>0</v>
      </c>
      <c r="E105" s="36">
        <f t="shared" si="15"/>
        <v>0</v>
      </c>
      <c r="F105" s="40">
        <f t="shared" ref="F105:X105" si="66">F28*$C$79</f>
        <v>0</v>
      </c>
      <c r="G105" s="40">
        <f t="shared" si="66"/>
        <v>0</v>
      </c>
      <c r="H105" s="40">
        <f t="shared" si="66"/>
        <v>0</v>
      </c>
      <c r="I105" s="40">
        <f t="shared" si="66"/>
        <v>0</v>
      </c>
      <c r="J105" s="40">
        <f t="shared" si="66"/>
        <v>0</v>
      </c>
      <c r="K105" s="40">
        <f t="shared" si="66"/>
        <v>0</v>
      </c>
      <c r="L105" s="40">
        <f t="shared" si="66"/>
        <v>0</v>
      </c>
      <c r="M105" s="40">
        <f t="shared" si="66"/>
        <v>0</v>
      </c>
      <c r="N105" s="40">
        <f t="shared" si="66"/>
        <v>0</v>
      </c>
      <c r="O105" s="40">
        <f t="shared" si="66"/>
        <v>0</v>
      </c>
      <c r="P105" s="40">
        <f t="shared" si="66"/>
        <v>0</v>
      </c>
      <c r="Q105" s="40">
        <f t="shared" si="66"/>
        <v>0</v>
      </c>
      <c r="R105" s="40">
        <f t="shared" si="66"/>
        <v>0</v>
      </c>
      <c r="S105" s="40">
        <f t="shared" si="66"/>
        <v>0</v>
      </c>
      <c r="T105" s="40">
        <f t="shared" si="66"/>
        <v>0</v>
      </c>
      <c r="U105" s="40">
        <f t="shared" si="66"/>
        <v>0</v>
      </c>
      <c r="V105" s="40">
        <f t="shared" si="66"/>
        <v>0</v>
      </c>
      <c r="W105" s="40">
        <f t="shared" si="66"/>
        <v>0</v>
      </c>
      <c r="X105" s="40">
        <f t="shared" si="66"/>
        <v>0</v>
      </c>
    </row>
    <row r="106" spans="1:24" ht="21" customHeight="1" outlineLevel="1" thickBot="1" x14ac:dyDescent="0.4">
      <c r="A106" s="5">
        <f t="shared" ref="A106:D106" si="67">A72</f>
        <v>0</v>
      </c>
      <c r="B106" s="5">
        <f t="shared" si="67"/>
        <v>0</v>
      </c>
      <c r="C106" s="5">
        <f t="shared" si="67"/>
        <v>0</v>
      </c>
      <c r="D106" s="5">
        <f t="shared" si="67"/>
        <v>0</v>
      </c>
      <c r="E106" s="36">
        <f t="shared" si="15"/>
        <v>0</v>
      </c>
      <c r="F106" s="40">
        <f t="shared" ref="F106:X106" si="68">F29*$C$79</f>
        <v>0</v>
      </c>
      <c r="G106" s="40">
        <f t="shared" si="68"/>
        <v>0</v>
      </c>
      <c r="H106" s="40">
        <f t="shared" si="68"/>
        <v>0</v>
      </c>
      <c r="I106" s="40">
        <f t="shared" si="68"/>
        <v>0</v>
      </c>
      <c r="J106" s="40">
        <f t="shared" si="68"/>
        <v>0</v>
      </c>
      <c r="K106" s="40">
        <f t="shared" si="68"/>
        <v>0</v>
      </c>
      <c r="L106" s="40">
        <f t="shared" si="68"/>
        <v>0</v>
      </c>
      <c r="M106" s="40">
        <f t="shared" si="68"/>
        <v>0</v>
      </c>
      <c r="N106" s="40">
        <f t="shared" si="68"/>
        <v>0</v>
      </c>
      <c r="O106" s="40">
        <f t="shared" si="68"/>
        <v>0</v>
      </c>
      <c r="P106" s="40">
        <f t="shared" si="68"/>
        <v>0</v>
      </c>
      <c r="Q106" s="40">
        <f t="shared" si="68"/>
        <v>0</v>
      </c>
      <c r="R106" s="40">
        <f t="shared" si="68"/>
        <v>0</v>
      </c>
      <c r="S106" s="40">
        <f t="shared" si="68"/>
        <v>0</v>
      </c>
      <c r="T106" s="40">
        <f t="shared" si="68"/>
        <v>0</v>
      </c>
      <c r="U106" s="40">
        <f t="shared" si="68"/>
        <v>0</v>
      </c>
      <c r="V106" s="40">
        <f t="shared" si="68"/>
        <v>0</v>
      </c>
      <c r="W106" s="40">
        <f t="shared" si="68"/>
        <v>0</v>
      </c>
      <c r="X106" s="40">
        <f t="shared" si="68"/>
        <v>0</v>
      </c>
    </row>
    <row r="107" spans="1:24" ht="21" customHeight="1" outlineLevel="1" thickBot="1" x14ac:dyDescent="0.4">
      <c r="A107" s="5">
        <f t="shared" ref="A107:D107" si="69">A73</f>
        <v>0</v>
      </c>
      <c r="B107" s="5">
        <f t="shared" si="69"/>
        <v>0</v>
      </c>
      <c r="C107" s="5">
        <f t="shared" si="69"/>
        <v>0</v>
      </c>
      <c r="D107" s="5">
        <f t="shared" si="69"/>
        <v>0</v>
      </c>
      <c r="E107" s="36">
        <f t="shared" si="15"/>
        <v>0</v>
      </c>
      <c r="F107" s="40">
        <f t="shared" ref="F107:X107" si="70">F30*$C$79</f>
        <v>0</v>
      </c>
      <c r="G107" s="40">
        <f t="shared" si="70"/>
        <v>0</v>
      </c>
      <c r="H107" s="40">
        <f t="shared" si="70"/>
        <v>0</v>
      </c>
      <c r="I107" s="40">
        <f t="shared" si="70"/>
        <v>0</v>
      </c>
      <c r="J107" s="40">
        <f t="shared" si="70"/>
        <v>0</v>
      </c>
      <c r="K107" s="40">
        <f t="shared" si="70"/>
        <v>0</v>
      </c>
      <c r="L107" s="40">
        <f t="shared" si="70"/>
        <v>0</v>
      </c>
      <c r="M107" s="40">
        <f t="shared" si="70"/>
        <v>0</v>
      </c>
      <c r="N107" s="40">
        <f t="shared" si="70"/>
        <v>0</v>
      </c>
      <c r="O107" s="40">
        <f t="shared" si="70"/>
        <v>0</v>
      </c>
      <c r="P107" s="40">
        <f t="shared" si="70"/>
        <v>0</v>
      </c>
      <c r="Q107" s="40">
        <f t="shared" si="70"/>
        <v>0</v>
      </c>
      <c r="R107" s="40">
        <f t="shared" si="70"/>
        <v>0</v>
      </c>
      <c r="S107" s="40">
        <f t="shared" si="70"/>
        <v>0</v>
      </c>
      <c r="T107" s="40">
        <f t="shared" si="70"/>
        <v>0</v>
      </c>
      <c r="U107" s="40">
        <f t="shared" si="70"/>
        <v>0</v>
      </c>
      <c r="V107" s="40">
        <f t="shared" si="70"/>
        <v>0</v>
      </c>
      <c r="W107" s="40">
        <f t="shared" si="70"/>
        <v>0</v>
      </c>
      <c r="X107" s="40">
        <f t="shared" si="70"/>
        <v>0</v>
      </c>
    </row>
    <row r="108" spans="1:24" ht="21" customHeight="1" outlineLevel="1" thickBot="1" x14ac:dyDescent="0.4">
      <c r="A108" s="5">
        <f t="shared" ref="A108:D108" si="71">A74</f>
        <v>0</v>
      </c>
      <c r="B108" s="5">
        <f t="shared" si="71"/>
        <v>0</v>
      </c>
      <c r="C108" s="5">
        <f t="shared" si="71"/>
        <v>0</v>
      </c>
      <c r="D108" s="5">
        <f t="shared" si="71"/>
        <v>0</v>
      </c>
      <c r="E108" s="36">
        <f t="shared" si="15"/>
        <v>0</v>
      </c>
      <c r="F108" s="40">
        <f t="shared" ref="F108:X108" si="72">F31*$C$79</f>
        <v>0</v>
      </c>
      <c r="G108" s="40">
        <f t="shared" si="72"/>
        <v>0</v>
      </c>
      <c r="H108" s="40">
        <f t="shared" si="72"/>
        <v>0</v>
      </c>
      <c r="I108" s="40">
        <f t="shared" si="72"/>
        <v>0</v>
      </c>
      <c r="J108" s="40">
        <f t="shared" si="72"/>
        <v>0</v>
      </c>
      <c r="K108" s="40">
        <f t="shared" si="72"/>
        <v>0</v>
      </c>
      <c r="L108" s="40">
        <f t="shared" si="72"/>
        <v>0</v>
      </c>
      <c r="M108" s="40">
        <f t="shared" si="72"/>
        <v>0</v>
      </c>
      <c r="N108" s="40">
        <f t="shared" si="72"/>
        <v>0</v>
      </c>
      <c r="O108" s="40">
        <f t="shared" si="72"/>
        <v>0</v>
      </c>
      <c r="P108" s="40">
        <f t="shared" si="72"/>
        <v>0</v>
      </c>
      <c r="Q108" s="40">
        <f t="shared" si="72"/>
        <v>0</v>
      </c>
      <c r="R108" s="40">
        <f t="shared" si="72"/>
        <v>0</v>
      </c>
      <c r="S108" s="40">
        <f t="shared" si="72"/>
        <v>0</v>
      </c>
      <c r="T108" s="40">
        <f t="shared" si="72"/>
        <v>0</v>
      </c>
      <c r="U108" s="40">
        <f t="shared" si="72"/>
        <v>0</v>
      </c>
      <c r="V108" s="40">
        <f t="shared" si="72"/>
        <v>0</v>
      </c>
      <c r="W108" s="40">
        <f t="shared" si="72"/>
        <v>0</v>
      </c>
      <c r="X108" s="40">
        <f t="shared" si="72"/>
        <v>0</v>
      </c>
    </row>
    <row r="109" spans="1:24" ht="21" customHeight="1" outlineLevel="1" thickBot="1" x14ac:dyDescent="0.4">
      <c r="A109" s="5">
        <f t="shared" ref="A109:D109" si="73">A75</f>
        <v>0</v>
      </c>
      <c r="B109" s="5">
        <f t="shared" si="73"/>
        <v>0</v>
      </c>
      <c r="C109" s="5">
        <f t="shared" si="73"/>
        <v>0</v>
      </c>
      <c r="D109" s="5">
        <f t="shared" si="73"/>
        <v>0</v>
      </c>
      <c r="E109" s="36">
        <f t="shared" si="15"/>
        <v>0</v>
      </c>
      <c r="F109" s="40">
        <f t="shared" ref="F109:X109" si="74">F32*$C$79</f>
        <v>0</v>
      </c>
      <c r="G109" s="40">
        <f t="shared" si="74"/>
        <v>0</v>
      </c>
      <c r="H109" s="40">
        <f t="shared" si="74"/>
        <v>0</v>
      </c>
      <c r="I109" s="40">
        <f t="shared" si="74"/>
        <v>0</v>
      </c>
      <c r="J109" s="40">
        <f t="shared" si="74"/>
        <v>0</v>
      </c>
      <c r="K109" s="40">
        <f t="shared" si="74"/>
        <v>0</v>
      </c>
      <c r="L109" s="40">
        <f t="shared" si="74"/>
        <v>0</v>
      </c>
      <c r="M109" s="40">
        <f t="shared" si="74"/>
        <v>0</v>
      </c>
      <c r="N109" s="40">
        <f t="shared" si="74"/>
        <v>0</v>
      </c>
      <c r="O109" s="40">
        <f t="shared" si="74"/>
        <v>0</v>
      </c>
      <c r="P109" s="40">
        <f t="shared" si="74"/>
        <v>0</v>
      </c>
      <c r="Q109" s="40">
        <f t="shared" si="74"/>
        <v>0</v>
      </c>
      <c r="R109" s="40">
        <f t="shared" si="74"/>
        <v>0</v>
      </c>
      <c r="S109" s="40">
        <f t="shared" si="74"/>
        <v>0</v>
      </c>
      <c r="T109" s="40">
        <f t="shared" si="74"/>
        <v>0</v>
      </c>
      <c r="U109" s="40">
        <f t="shared" si="74"/>
        <v>0</v>
      </c>
      <c r="V109" s="40">
        <f t="shared" si="74"/>
        <v>0</v>
      </c>
      <c r="W109" s="40">
        <f t="shared" si="74"/>
        <v>0</v>
      </c>
      <c r="X109" s="40">
        <f t="shared" si="74"/>
        <v>0</v>
      </c>
    </row>
    <row r="110" spans="1:24" ht="21" customHeight="1" outlineLevel="1" thickBot="1" x14ac:dyDescent="0.4">
      <c r="A110" s="5">
        <f t="shared" ref="A110:D110" si="75">A76</f>
        <v>0</v>
      </c>
      <c r="B110" s="5">
        <f t="shared" si="75"/>
        <v>0</v>
      </c>
      <c r="C110" s="5">
        <f t="shared" si="75"/>
        <v>0</v>
      </c>
      <c r="D110" s="5">
        <f t="shared" si="75"/>
        <v>0</v>
      </c>
      <c r="E110" s="36">
        <f t="shared" si="15"/>
        <v>1</v>
      </c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</row>
    <row r="111" spans="1:24" ht="21" customHeight="1" outlineLevel="1" x14ac:dyDescent="0.35"/>
    <row r="112" spans="1:24" ht="21" customHeight="1" thickBot="1" x14ac:dyDescent="0.4"/>
    <row r="113" spans="1:69" ht="21" customHeight="1" thickTop="1" thickBot="1" x14ac:dyDescent="0.45">
      <c r="A113" s="53"/>
      <c r="B113" s="53"/>
      <c r="C113" s="53"/>
      <c r="D113" s="53"/>
      <c r="E113" s="82" t="str">
        <f>ALL!E114</f>
        <v>Энергия гиббса фаз в данной системе. КДж</v>
      </c>
      <c r="F113" s="83"/>
      <c r="G113" s="82"/>
      <c r="H113" s="82"/>
      <c r="I113" s="82"/>
      <c r="J113" s="82"/>
      <c r="K113" s="82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BQ113" s="17"/>
    </row>
    <row r="114" spans="1:69" ht="21" hidden="1" customHeight="1" outlineLevel="1" thickTop="1" thickBot="1" x14ac:dyDescent="0.4">
      <c r="D114" s="18" t="s">
        <v>15</v>
      </c>
      <c r="E114" s="18"/>
      <c r="F114" s="6">
        <f t="shared" ref="F114:X114" si="76">F3</f>
        <v>298.2</v>
      </c>
      <c r="G114" s="6">
        <f t="shared" si="76"/>
        <v>431.7</v>
      </c>
      <c r="H114" s="6">
        <f t="shared" si="76"/>
        <v>465.1</v>
      </c>
      <c r="I114" s="6">
        <f t="shared" si="76"/>
        <v>498.5</v>
      </c>
      <c r="J114" s="6">
        <f t="shared" si="76"/>
        <v>531.79999999999995</v>
      </c>
      <c r="K114" s="6">
        <f t="shared" si="76"/>
        <v>565.20000000000005</v>
      </c>
      <c r="L114" s="6">
        <f t="shared" si="76"/>
        <v>698.8</v>
      </c>
      <c r="M114" s="6">
        <f t="shared" si="76"/>
        <v>732.2</v>
      </c>
      <c r="N114" s="6">
        <f t="shared" si="76"/>
        <v>765.5</v>
      </c>
      <c r="O114" s="6">
        <f t="shared" si="76"/>
        <v>798.9</v>
      </c>
      <c r="P114" s="6">
        <f t="shared" si="76"/>
        <v>832.3</v>
      </c>
      <c r="Q114" s="6">
        <f t="shared" si="76"/>
        <v>965.8</v>
      </c>
      <c r="R114" s="6">
        <f t="shared" si="76"/>
        <v>999.2</v>
      </c>
      <c r="S114" s="6">
        <f t="shared" si="76"/>
        <v>1033</v>
      </c>
      <c r="T114" s="6">
        <f t="shared" si="76"/>
        <v>1066</v>
      </c>
      <c r="U114" s="6">
        <f t="shared" si="76"/>
        <v>1099</v>
      </c>
      <c r="V114" s="6">
        <f t="shared" si="76"/>
        <v>1233</v>
      </c>
      <c r="W114" s="6">
        <f t="shared" si="76"/>
        <v>1366</v>
      </c>
      <c r="X114" s="6">
        <f t="shared" si="76"/>
        <v>1500</v>
      </c>
    </row>
    <row r="115" spans="1:69" ht="21" hidden="1" customHeight="1" outlineLevel="1" thickTop="1" x14ac:dyDescent="0.35">
      <c r="E115" s="47" t="s">
        <v>50</v>
      </c>
      <c r="F115" s="40">
        <f t="shared" ref="F115:X115" si="77">F$114*$B$2*SUMPRODUCT(F$91:F$93,F$57:F$59)/1000</f>
        <v>-60.34572474210001</v>
      </c>
      <c r="G115" s="40">
        <f t="shared" si="77"/>
        <v>-120.41777178326494</v>
      </c>
      <c r="H115" s="40">
        <f t="shared" si="77"/>
        <v>-136.93468438201671</v>
      </c>
      <c r="I115" s="40">
        <f t="shared" si="77"/>
        <v>-153.64911057165588</v>
      </c>
      <c r="J115" s="40">
        <f t="shared" si="77"/>
        <v>-169.95523988903386</v>
      </c>
      <c r="K115" s="40">
        <f t="shared" si="77"/>
        <v>-184.71901989958698</v>
      </c>
      <c r="L115" s="40">
        <f t="shared" si="77"/>
        <v>-204.00506052011042</v>
      </c>
      <c r="M115" s="40">
        <f t="shared" si="77"/>
        <v>-205.13368370881298</v>
      </c>
      <c r="N115" s="40">
        <f t="shared" si="77"/>
        <v>-207.05595494185272</v>
      </c>
      <c r="O115" s="40">
        <f t="shared" si="77"/>
        <v>-208.79765702959429</v>
      </c>
      <c r="P115" s="40">
        <f t="shared" si="77"/>
        <v>-208.535629440767</v>
      </c>
      <c r="Q115" s="40">
        <f t="shared" si="77"/>
        <v>-161.02703822643409</v>
      </c>
      <c r="R115" s="40">
        <f t="shared" si="77"/>
        <v>-142.94150639238987</v>
      </c>
      <c r="S115" s="40">
        <f t="shared" si="77"/>
        <v>-126.7334933093542</v>
      </c>
      <c r="T115" s="40">
        <f t="shared" si="77"/>
        <v>-114.79157304561214</v>
      </c>
      <c r="U115" s="40">
        <f t="shared" si="77"/>
        <v>-106.20726785624076</v>
      </c>
      <c r="V115" s="40">
        <f t="shared" si="77"/>
        <v>-93.941861314135522</v>
      </c>
      <c r="W115" s="40">
        <f t="shared" si="77"/>
        <v>-97.429159832689763</v>
      </c>
      <c r="X115" s="40">
        <f t="shared" si="77"/>
        <v>-106.55745882405002</v>
      </c>
    </row>
    <row r="116" spans="1:69" ht="21" hidden="1" customHeight="1" outlineLevel="1" x14ac:dyDescent="0.35">
      <c r="E116" s="47" t="s">
        <v>47</v>
      </c>
      <c r="F116" s="40">
        <f t="shared" ref="F116:X116" si="78">F$114*$B$2*SUMPRODUCT(F$81:F$89,F$47:F$55)/1000</f>
        <v>-9.1411694747642525E-7</v>
      </c>
      <c r="G116" s="40">
        <f t="shared" si="78"/>
        <v>-2.8389525378194894E-2</v>
      </c>
      <c r="H116" s="40">
        <f t="shared" si="78"/>
        <v>-0.14226542592498001</v>
      </c>
      <c r="I116" s="40">
        <f t="shared" si="78"/>
        <v>-0.56581364302199189</v>
      </c>
      <c r="J116" s="40">
        <f t="shared" si="78"/>
        <v>-1.860475344740709</v>
      </c>
      <c r="K116" s="40">
        <f t="shared" si="78"/>
        <v>-5.1919401705931376</v>
      </c>
      <c r="L116" s="40">
        <f t="shared" si="78"/>
        <v>-63.492644131746765</v>
      </c>
      <c r="M116" s="40">
        <f t="shared" si="78"/>
        <v>-83.496072698726948</v>
      </c>
      <c r="N116" s="40">
        <f t="shared" si="78"/>
        <v>-103.27858556867463</v>
      </c>
      <c r="O116" s="40">
        <f t="shared" si="78"/>
        <v>-123.8032612636763</v>
      </c>
      <c r="P116" s="40">
        <f t="shared" si="78"/>
        <v>-146.77387316111256</v>
      </c>
      <c r="Q116" s="40">
        <f t="shared" si="78"/>
        <v>-290.53363652714012</v>
      </c>
      <c r="R116" s="40">
        <f t="shared" si="78"/>
        <v>-334.78702779858907</v>
      </c>
      <c r="S116" s="40">
        <f t="shared" si="78"/>
        <v>-378.07270316542338</v>
      </c>
      <c r="T116" s="40">
        <f t="shared" si="78"/>
        <v>-417.80290035550229</v>
      </c>
      <c r="U116" s="40">
        <f t="shared" si="78"/>
        <v>-454.99298083227058</v>
      </c>
      <c r="V116" s="40">
        <f t="shared" si="78"/>
        <v>-587.70450415226549</v>
      </c>
      <c r="W116" s="40">
        <f t="shared" si="78"/>
        <v>-708.48845310326317</v>
      </c>
      <c r="X116" s="40">
        <f t="shared" si="78"/>
        <v>-826.37200514366259</v>
      </c>
    </row>
    <row r="117" spans="1:69" ht="21" hidden="1" customHeight="1" outlineLevel="1" x14ac:dyDescent="0.35">
      <c r="E117" s="47" t="s">
        <v>46</v>
      </c>
      <c r="F117" s="40">
        <f t="shared" ref="F117:X117" si="79">F$114*$B$2*SUMPRODUCT(F$81:F$90,F$47:F$56)/1000</f>
        <v>-76.902224879116972</v>
      </c>
      <c r="G117" s="40">
        <f t="shared" si="79"/>
        <v>-112.25601391537823</v>
      </c>
      <c r="H117" s="40">
        <f t="shared" si="79"/>
        <v>-121.50393622342501</v>
      </c>
      <c r="I117" s="40">
        <f t="shared" si="79"/>
        <v>-131.12632851802204</v>
      </c>
      <c r="J117" s="40">
        <f t="shared" si="79"/>
        <v>-141.65834428974074</v>
      </c>
      <c r="K117" s="40">
        <f t="shared" si="79"/>
        <v>-154.47479671059315</v>
      </c>
      <c r="L117" s="40">
        <f t="shared" si="79"/>
        <v>-252.71059847174678</v>
      </c>
      <c r="M117" s="40">
        <f t="shared" si="79"/>
        <v>-282.87404117372699</v>
      </c>
      <c r="N117" s="40">
        <f t="shared" si="79"/>
        <v>-312.89101066867471</v>
      </c>
      <c r="O117" s="40">
        <f t="shared" si="79"/>
        <v>-343.55778275117638</v>
      </c>
      <c r="P117" s="40">
        <f t="shared" si="79"/>
        <v>-376.8691382986126</v>
      </c>
      <c r="Q117" s="40">
        <f t="shared" si="79"/>
        <v>-563.82620739714025</v>
      </c>
      <c r="R117" s="40">
        <f t="shared" si="79"/>
        <v>-619.19237135858918</v>
      </c>
      <c r="S117" s="40">
        <f t="shared" si="79"/>
        <v>-673.81641951542338</v>
      </c>
      <c r="T117" s="40">
        <f t="shared" si="79"/>
        <v>-724.47159255550241</v>
      </c>
      <c r="U117" s="40">
        <f t="shared" si="79"/>
        <v>-772.52581445727071</v>
      </c>
      <c r="V117" s="40">
        <f t="shared" si="79"/>
        <v>-948.56710735226557</v>
      </c>
      <c r="W117" s="40">
        <f t="shared" si="79"/>
        <v>-1112.4406754032634</v>
      </c>
      <c r="X117" s="40">
        <f t="shared" si="79"/>
        <v>-1273.8999676436629</v>
      </c>
    </row>
    <row r="118" spans="1:69" ht="21" hidden="1" customHeight="1" outlineLevel="1" x14ac:dyDescent="0.35">
      <c r="E118" s="49" t="s">
        <v>52</v>
      </c>
      <c r="F118" s="40">
        <f>F116+F115</f>
        <v>-60.345725656216956</v>
      </c>
      <c r="G118" s="40">
        <f t="shared" ref="G118:X118" si="80">G116+G115</f>
        <v>-120.44616130864313</v>
      </c>
      <c r="H118" s="40">
        <f t="shared" si="80"/>
        <v>-137.0769498079417</v>
      </c>
      <c r="I118" s="40">
        <f t="shared" si="80"/>
        <v>-154.21492421467786</v>
      </c>
      <c r="J118" s="40">
        <f t="shared" si="80"/>
        <v>-171.81571523377457</v>
      </c>
      <c r="K118" s="40">
        <f t="shared" si="80"/>
        <v>-189.91096007018012</v>
      </c>
      <c r="L118" s="40">
        <f t="shared" si="80"/>
        <v>-267.49770465185719</v>
      </c>
      <c r="M118" s="40">
        <f t="shared" si="80"/>
        <v>-288.62975640753996</v>
      </c>
      <c r="N118" s="40">
        <f t="shared" si="80"/>
        <v>-310.33454051052735</v>
      </c>
      <c r="O118" s="40">
        <f t="shared" si="80"/>
        <v>-332.60091829327058</v>
      </c>
      <c r="P118" s="40">
        <f t="shared" si="80"/>
        <v>-355.30950260187956</v>
      </c>
      <c r="Q118" s="40">
        <f t="shared" si="80"/>
        <v>-451.56067475357418</v>
      </c>
      <c r="R118" s="40">
        <f t="shared" si="80"/>
        <v>-477.72853419097896</v>
      </c>
      <c r="S118" s="40">
        <f t="shared" si="80"/>
        <v>-504.80619647477761</v>
      </c>
      <c r="T118" s="40">
        <f t="shared" si="80"/>
        <v>-532.59447340111444</v>
      </c>
      <c r="U118" s="40">
        <f t="shared" si="80"/>
        <v>-561.20024868851135</v>
      </c>
      <c r="V118" s="40">
        <f t="shared" si="80"/>
        <v>-681.64636546640099</v>
      </c>
      <c r="W118" s="40">
        <f t="shared" si="80"/>
        <v>-805.91761293595289</v>
      </c>
      <c r="X118" s="40">
        <f t="shared" si="80"/>
        <v>-932.92946396771265</v>
      </c>
    </row>
    <row r="119" spans="1:69" ht="21" hidden="1" customHeight="1" outlineLevel="1" x14ac:dyDescent="0.35">
      <c r="E119" s="47" t="s">
        <v>51</v>
      </c>
      <c r="F119" s="40">
        <f>F117+F115</f>
        <v>-137.24794962121697</v>
      </c>
      <c r="G119" s="40">
        <f t="shared" ref="G119:X119" si="81">G117+G115</f>
        <v>-232.67378569864317</v>
      </c>
      <c r="H119" s="40">
        <f t="shared" si="81"/>
        <v>-258.43862060544171</v>
      </c>
      <c r="I119" s="40">
        <f t="shared" si="81"/>
        <v>-284.77543908967789</v>
      </c>
      <c r="J119" s="40">
        <f t="shared" si="81"/>
        <v>-311.6135841787746</v>
      </c>
      <c r="K119" s="40">
        <f t="shared" si="81"/>
        <v>-339.19381661018014</v>
      </c>
      <c r="L119" s="40">
        <f t="shared" si="81"/>
        <v>-456.7156589918572</v>
      </c>
      <c r="M119" s="40">
        <f t="shared" si="81"/>
        <v>-488.00772488253995</v>
      </c>
      <c r="N119" s="40">
        <f t="shared" si="81"/>
        <v>-519.9469656105274</v>
      </c>
      <c r="O119" s="40">
        <f t="shared" si="81"/>
        <v>-552.35543978077067</v>
      </c>
      <c r="P119" s="40">
        <f t="shared" si="81"/>
        <v>-585.40476773937962</v>
      </c>
      <c r="Q119" s="40">
        <f t="shared" si="81"/>
        <v>-724.85324562357437</v>
      </c>
      <c r="R119" s="40">
        <f t="shared" si="81"/>
        <v>-762.13387775097908</v>
      </c>
      <c r="S119" s="40">
        <f t="shared" si="81"/>
        <v>-800.54991282477761</v>
      </c>
      <c r="T119" s="40">
        <f t="shared" si="81"/>
        <v>-839.26316560111457</v>
      </c>
      <c r="U119" s="40">
        <f t="shared" si="81"/>
        <v>-878.73308231351143</v>
      </c>
      <c r="V119" s="40">
        <f t="shared" si="81"/>
        <v>-1042.5089686664012</v>
      </c>
      <c r="W119" s="40">
        <f t="shared" si="81"/>
        <v>-1209.8698352359531</v>
      </c>
      <c r="X119" s="40">
        <f t="shared" si="81"/>
        <v>-1380.4574264677128</v>
      </c>
    </row>
    <row r="120" spans="1:69" ht="21" hidden="1" customHeight="1" outlineLevel="1" x14ac:dyDescent="0.35">
      <c r="E120" s="47" t="s">
        <v>65</v>
      </c>
      <c r="F120">
        <f>$A$2</f>
        <v>460</v>
      </c>
      <c r="G120">
        <v>-10000000</v>
      </c>
    </row>
    <row r="121" spans="1:69" ht="21" hidden="1" customHeight="1" outlineLevel="1" x14ac:dyDescent="0.35">
      <c r="F121">
        <f>$F$120</f>
        <v>460</v>
      </c>
      <c r="G121">
        <v>1000000</v>
      </c>
    </row>
    <row r="122" spans="1:69" ht="21" hidden="1" customHeight="1" outlineLevel="1" x14ac:dyDescent="0.35"/>
    <row r="123" spans="1:69" ht="21" hidden="1" customHeight="1" outlineLevel="1" x14ac:dyDescent="0.35"/>
    <row r="124" spans="1:69" ht="21" hidden="1" customHeight="1" outlineLevel="1" x14ac:dyDescent="0.35"/>
    <row r="125" spans="1:69" ht="21" hidden="1" customHeight="1" outlineLevel="1" x14ac:dyDescent="0.35"/>
    <row r="126" spans="1:69" ht="21" hidden="1" customHeight="1" outlineLevel="1" x14ac:dyDescent="0.35"/>
    <row r="127" spans="1:69" ht="21" hidden="1" customHeight="1" outlineLevel="1" x14ac:dyDescent="0.35"/>
    <row r="128" spans="1:69" ht="21" hidden="1" customHeight="1" outlineLevel="1" x14ac:dyDescent="0.35"/>
    <row r="129" spans="1:24" ht="21" hidden="1" customHeight="1" outlineLevel="1" x14ac:dyDescent="0.35"/>
    <row r="130" spans="1:24" ht="21" hidden="1" customHeight="1" outlineLevel="1" x14ac:dyDescent="0.35"/>
    <row r="131" spans="1:24" ht="21" hidden="1" customHeight="1" outlineLevel="1" x14ac:dyDescent="0.35"/>
    <row r="132" spans="1:24" ht="21" hidden="1" customHeight="1" outlineLevel="1" x14ac:dyDescent="0.35"/>
    <row r="133" spans="1:24" ht="21" hidden="1" customHeight="1" outlineLevel="1" x14ac:dyDescent="0.35"/>
    <row r="134" spans="1:24" ht="21" hidden="1" customHeight="1" outlineLevel="1" x14ac:dyDescent="0.35"/>
    <row r="135" spans="1:24" ht="21" hidden="1" customHeight="1" outlineLevel="1" x14ac:dyDescent="0.35"/>
    <row r="136" spans="1:24" ht="21" hidden="1" customHeight="1" outlineLevel="1" x14ac:dyDescent="0.35"/>
    <row r="137" spans="1:24" ht="21" customHeight="1" collapsed="1" thickTop="1" thickBot="1" x14ac:dyDescent="0.4"/>
    <row r="138" spans="1:24" ht="21" customHeight="1" thickBot="1" x14ac:dyDescent="0.45">
      <c r="A138" s="53"/>
      <c r="B138" s="53"/>
      <c r="C138" s="53"/>
      <c r="D138" s="53"/>
      <c r="E138" s="82" t="s">
        <v>16</v>
      </c>
      <c r="F138" s="83"/>
      <c r="G138" s="82"/>
      <c r="H138" s="82"/>
      <c r="I138" s="82"/>
      <c r="J138" s="82"/>
      <c r="K138" s="87"/>
      <c r="L138" s="87"/>
      <c r="M138" s="87"/>
      <c r="N138" s="87"/>
      <c r="O138" s="87"/>
      <c r="P138" s="87"/>
      <c r="Q138" s="87"/>
      <c r="R138" s="87"/>
      <c r="S138" s="88"/>
      <c r="T138" s="83"/>
      <c r="U138" s="83"/>
      <c r="V138" s="83"/>
      <c r="W138" s="83"/>
      <c r="X138" s="83"/>
    </row>
    <row r="139" spans="1:24" ht="21" hidden="1" customHeight="1" outlineLevel="1" thickBot="1" x14ac:dyDescent="0.4">
      <c r="A139" s="25" t="s">
        <v>17</v>
      </c>
      <c r="B139" s="20" t="s">
        <v>18</v>
      </c>
      <c r="C139">
        <v>298.14999999999998</v>
      </c>
    </row>
    <row r="140" spans="1:24" ht="21" hidden="1" customHeight="1" outlineLevel="1" x14ac:dyDescent="0.35">
      <c r="A140">
        <v>8</v>
      </c>
      <c r="B140" s="19" t="s">
        <v>19</v>
      </c>
      <c r="C140">
        <v>5</v>
      </c>
    </row>
    <row r="141" spans="1:24" ht="21" hidden="1" customHeight="1" outlineLevel="1" x14ac:dyDescent="0.35">
      <c r="B141" s="21" t="s">
        <v>20</v>
      </c>
      <c r="C141" s="4">
        <f>C140-$C$140</f>
        <v>0</v>
      </c>
      <c r="D141" s="4">
        <f>D140-$C$140</f>
        <v>-5</v>
      </c>
      <c r="E141" s="4">
        <f t="shared" ref="E141:F141" si="82">E140-$C$140</f>
        <v>-5</v>
      </c>
      <c r="F141" s="4">
        <f t="shared" si="82"/>
        <v>-5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24" ht="21" hidden="1" customHeight="1" outlineLevel="1" thickBot="1" x14ac:dyDescent="0.4">
      <c r="B142" s="20" t="s">
        <v>21</v>
      </c>
      <c r="C142" s="4">
        <f>C141+$A$140</f>
        <v>8</v>
      </c>
      <c r="D142" s="4">
        <f t="shared" ref="D142:F142" si="83">D141+$A$140</f>
        <v>3</v>
      </c>
      <c r="E142" s="4">
        <f t="shared" si="83"/>
        <v>3</v>
      </c>
      <c r="F142" s="4">
        <f t="shared" si="83"/>
        <v>3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:24" ht="21" hidden="1" customHeight="1" outlineLevel="1" x14ac:dyDescent="0.35"/>
    <row r="144" spans="1:24" ht="21" customHeight="1" collapsed="1" x14ac:dyDescent="0.35"/>
  </sheetData>
  <mergeCells count="2">
    <mergeCell ref="A1:G1"/>
    <mergeCell ref="I1:S1"/>
  </mergeCells>
  <conditionalFormatting sqref="A4:D33">
    <cfRule type="cellIs" dxfId="9" priority="11" operator="equal">
      <formula>0</formula>
    </cfRule>
  </conditionalFormatting>
  <conditionalFormatting sqref="A47:D77">
    <cfRule type="cellIs" dxfId="8" priority="2" operator="equal">
      <formula>0</formula>
    </cfRule>
  </conditionalFormatting>
  <conditionalFormatting sqref="A81:D110">
    <cfRule type="cellIs" dxfId="7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5">
    <tabColor rgb="FF00B0F0"/>
  </sheetPr>
  <dimension ref="A1:BQ131"/>
  <sheetViews>
    <sheetView topLeftCell="A19" zoomScale="85" zoomScaleNormal="85" workbookViewId="0">
      <selection activeCell="D44" sqref="D44"/>
    </sheetView>
  </sheetViews>
  <sheetFormatPr defaultRowHeight="21" customHeight="1" outlineLevelRow="1" x14ac:dyDescent="0.35"/>
  <cols>
    <col min="1" max="4" width="8.6328125" customWidth="1"/>
    <col min="5" max="5" width="11.6328125" customWidth="1"/>
    <col min="6" max="6" width="8.90625" customWidth="1"/>
    <col min="7" max="7" width="8.6328125" customWidth="1"/>
    <col min="8" max="26" width="8.6328125" hidden="1" customWidth="1"/>
    <col min="27" max="27" width="8.6328125" customWidth="1"/>
    <col min="28" max="49" width="8.6328125" hidden="1" customWidth="1"/>
    <col min="50" max="50" width="4.6328125" customWidth="1"/>
    <col min="69" max="69" width="4.7265625" customWidth="1"/>
  </cols>
  <sheetData>
    <row r="1" spans="1:69" ht="87.95" customHeight="1" x14ac:dyDescent="0.35">
      <c r="A1" s="105" t="s">
        <v>53</v>
      </c>
      <c r="B1" s="105"/>
      <c r="C1" s="105"/>
      <c r="D1" s="105"/>
      <c r="E1" s="105"/>
      <c r="F1" s="105"/>
      <c r="G1" s="105"/>
      <c r="H1" s="105"/>
      <c r="I1" s="102" t="str">
        <f>ALL!I1</f>
        <v>Белым цветом выделены заполняемые ячейки (как правило из таблицы СТС), серым - заполняются формулами, желтые важные константы. Графики: газовой фазы - в логарифмичесой шкале; конденсированной - в обычной, сплошная линия по правой оси - жидкие фазы, пунктирные по левой - твердая фаза (если есть разделение осей).</v>
      </c>
      <c r="J1" s="102"/>
      <c r="K1" s="102"/>
      <c r="L1" s="102"/>
      <c r="M1" s="102"/>
      <c r="N1" s="102"/>
      <c r="O1" s="102"/>
      <c r="P1" s="102"/>
      <c r="Q1" s="102"/>
      <c r="R1" s="102"/>
      <c r="S1" s="102"/>
      <c r="AX1" s="17"/>
      <c r="BQ1" s="35"/>
    </row>
    <row r="2" spans="1:69" ht="21" customHeight="1" thickBot="1" x14ac:dyDescent="0.45">
      <c r="A2" s="71">
        <v>460</v>
      </c>
      <c r="B2" s="2">
        <v>8.3145000000000007</v>
      </c>
      <c r="C2" s="53"/>
      <c r="D2" s="53"/>
      <c r="E2" s="54"/>
      <c r="F2" s="52" t="str">
        <f>ALL!E2</f>
        <v>Первоначальные данные</v>
      </c>
      <c r="G2" s="51"/>
      <c r="H2" s="51"/>
      <c r="I2" s="51"/>
      <c r="J2" s="51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42"/>
      <c r="AE2" s="42"/>
      <c r="AF2" s="42"/>
      <c r="AG2" s="42"/>
      <c r="AH2" s="42"/>
      <c r="AI2" s="42"/>
      <c r="AJ2" s="42"/>
    </row>
    <row r="3" spans="1:69" ht="21" customHeight="1" outlineLevel="1" thickTop="1" thickBot="1" x14ac:dyDescent="0.4">
      <c r="A3" s="7" t="s">
        <v>2</v>
      </c>
      <c r="B3" s="7" t="s">
        <v>8</v>
      </c>
      <c r="C3" s="7" t="s">
        <v>9</v>
      </c>
      <c r="D3" s="8" t="s">
        <v>10</v>
      </c>
      <c r="E3" s="31"/>
      <c r="F3" s="31">
        <v>298.2</v>
      </c>
      <c r="G3" s="31">
        <v>331.5</v>
      </c>
      <c r="H3" s="31">
        <v>364.9</v>
      </c>
      <c r="I3" s="31">
        <v>398.3</v>
      </c>
      <c r="J3" s="31">
        <v>431.7</v>
      </c>
      <c r="K3" s="31">
        <v>465.1</v>
      </c>
      <c r="L3" s="31">
        <v>498.5</v>
      </c>
      <c r="M3" s="31">
        <v>531.79999999999995</v>
      </c>
      <c r="N3" s="31">
        <v>565.20000000000005</v>
      </c>
      <c r="O3" s="31">
        <v>698.8</v>
      </c>
      <c r="P3" s="31">
        <v>832.3</v>
      </c>
      <c r="Q3" s="31">
        <v>965.8</v>
      </c>
      <c r="R3" s="31">
        <v>999.2</v>
      </c>
      <c r="S3" s="31">
        <v>1033</v>
      </c>
      <c r="T3" s="31">
        <v>1066</v>
      </c>
      <c r="U3" s="31">
        <v>1099</v>
      </c>
      <c r="V3" s="31">
        <v>1233</v>
      </c>
      <c r="W3" s="31">
        <v>1366</v>
      </c>
      <c r="X3" s="31">
        <v>1400</v>
      </c>
      <c r="Y3" s="31">
        <v>1433</v>
      </c>
      <c r="Z3" s="31">
        <v>1467</v>
      </c>
      <c r="AA3" s="31">
        <v>1500</v>
      </c>
      <c r="AB3" s="31"/>
      <c r="AC3" s="31"/>
      <c r="AD3" s="31"/>
      <c r="AE3" s="31"/>
      <c r="AF3" s="31"/>
      <c r="AG3" s="31"/>
      <c r="AH3" s="31"/>
      <c r="AI3" s="31"/>
      <c r="AJ3" s="31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</row>
    <row r="4" spans="1:69" ht="21" customHeight="1" outlineLevel="1" thickTop="1" thickBot="1" x14ac:dyDescent="0.4">
      <c r="A4" s="5">
        <f t="shared" ref="A4:D33" si="0">IF( ISNUMBER( FIND(A$3,$E4,1)),   IF( ISNUMBER( VALUE(MID($E4,FIND(A$3,$E4,1)+2,1)) ), VALUE( MID($E4,FIND(A$3,$E4,1)+2,1) ),1),0)</f>
        <v>0</v>
      </c>
      <c r="B4" s="5">
        <f t="shared" si="0"/>
        <v>0</v>
      </c>
      <c r="C4" s="5">
        <f t="shared" si="0"/>
        <v>1</v>
      </c>
      <c r="D4" s="5">
        <f t="shared" si="0"/>
        <v>0</v>
      </c>
      <c r="E4" s="36" t="s">
        <v>23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5.4464E-24</v>
      </c>
      <c r="O4" s="33">
        <v>2.7126E-13</v>
      </c>
      <c r="P4" s="33">
        <v>4.3304999999999999E-11</v>
      </c>
      <c r="Q4" s="33">
        <v>1.4366E-9</v>
      </c>
      <c r="R4" s="33">
        <v>2.4853000000000001E-9</v>
      </c>
      <c r="S4" s="33">
        <v>4.4833E-9</v>
      </c>
      <c r="T4" s="33">
        <v>1.1865000000000001E-8</v>
      </c>
      <c r="U4" s="33">
        <v>2.9401E-8</v>
      </c>
      <c r="V4" s="33">
        <v>5.9993999999999999E-2</v>
      </c>
      <c r="W4" s="33">
        <v>0.06</v>
      </c>
      <c r="X4" s="33">
        <v>0.06</v>
      </c>
      <c r="Y4" s="33">
        <v>0.06</v>
      </c>
      <c r="Z4" s="33">
        <v>0.06</v>
      </c>
      <c r="AA4" s="33">
        <v>0.06</v>
      </c>
      <c r="AB4" s="33"/>
      <c r="AC4" s="33"/>
      <c r="AD4" s="33"/>
      <c r="AE4" s="33"/>
      <c r="AF4" s="33"/>
      <c r="AG4" s="33"/>
      <c r="AH4" s="33"/>
      <c r="AI4" s="33"/>
      <c r="AJ4" s="33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</row>
    <row r="5" spans="1:69" ht="21" customHeight="1" outlineLevel="1" thickBot="1" x14ac:dyDescent="0.4">
      <c r="A5" s="5">
        <f t="shared" si="0"/>
        <v>0</v>
      </c>
      <c r="B5" s="5">
        <f t="shared" si="0"/>
        <v>0</v>
      </c>
      <c r="C5" s="5">
        <f t="shared" si="0"/>
        <v>1</v>
      </c>
      <c r="D5" s="5">
        <f t="shared" si="0"/>
        <v>0</v>
      </c>
      <c r="E5" s="36" t="s">
        <v>39</v>
      </c>
      <c r="F5" s="33">
        <v>0</v>
      </c>
      <c r="G5" s="33">
        <v>0</v>
      </c>
      <c r="H5" s="33">
        <v>0</v>
      </c>
      <c r="I5" s="33">
        <v>2.4355E-24</v>
      </c>
      <c r="J5" s="33">
        <v>9.869100000000001E-16</v>
      </c>
      <c r="K5" s="33">
        <v>1.9321999999999999E-11</v>
      </c>
      <c r="L5" s="33">
        <v>4.5759999999999999E-9</v>
      </c>
      <c r="M5" s="33">
        <v>0.06</v>
      </c>
      <c r="N5" s="33">
        <v>0.06</v>
      </c>
      <c r="O5" s="33">
        <v>0.06</v>
      </c>
      <c r="P5" s="33">
        <v>0.06</v>
      </c>
      <c r="Q5" s="33">
        <v>0.06</v>
      </c>
      <c r="R5" s="33">
        <v>0.06</v>
      </c>
      <c r="S5" s="33">
        <v>0.06</v>
      </c>
      <c r="T5" s="33">
        <v>0.06</v>
      </c>
      <c r="U5" s="33">
        <v>0.06</v>
      </c>
      <c r="V5" s="33">
        <v>5.8922000000000001E-6</v>
      </c>
      <c r="W5" s="33">
        <v>1.9743E-8</v>
      </c>
      <c r="X5" s="33">
        <v>1.4553E-8</v>
      </c>
      <c r="Y5" s="33">
        <v>8.2159000000000001E-9</v>
      </c>
      <c r="Z5" s="33">
        <v>7.8679999999999997E-9</v>
      </c>
      <c r="AA5" s="33">
        <v>6.0850000000000004E-9</v>
      </c>
      <c r="AB5" s="33"/>
      <c r="AC5" s="33"/>
      <c r="AD5" s="33"/>
      <c r="AE5" s="33"/>
      <c r="AF5" s="33"/>
      <c r="AG5" s="33"/>
      <c r="AH5" s="33"/>
      <c r="AI5" s="33"/>
      <c r="AJ5" s="33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</row>
    <row r="6" spans="1:69" ht="21" customHeight="1" outlineLevel="1" thickBot="1" x14ac:dyDescent="0.4">
      <c r="A6" s="5">
        <f t="shared" si="0"/>
        <v>0</v>
      </c>
      <c r="B6" s="5">
        <f t="shared" si="0"/>
        <v>1</v>
      </c>
      <c r="C6" s="5">
        <f t="shared" si="0"/>
        <v>1</v>
      </c>
      <c r="D6" s="5">
        <f t="shared" si="0"/>
        <v>0</v>
      </c>
      <c r="E6" s="36" t="s">
        <v>68</v>
      </c>
      <c r="F6" s="33">
        <v>0.06</v>
      </c>
      <c r="G6" s="33">
        <v>0.06</v>
      </c>
      <c r="H6" s="33">
        <v>0.12</v>
      </c>
      <c r="I6" s="33">
        <v>0.12</v>
      </c>
      <c r="J6" s="33">
        <v>0.12</v>
      </c>
      <c r="K6" s="33">
        <v>0.12</v>
      </c>
      <c r="L6" s="33">
        <v>0.12</v>
      </c>
      <c r="M6" s="33">
        <v>8.4004999999999997E-9</v>
      </c>
      <c r="N6" s="33">
        <v>8.1328000000000001E-11</v>
      </c>
      <c r="O6" s="33">
        <v>7.2548999999999998E-26</v>
      </c>
      <c r="P6" s="33">
        <v>0</v>
      </c>
      <c r="Q6" s="33">
        <v>0</v>
      </c>
      <c r="R6" s="33">
        <v>0</v>
      </c>
      <c r="S6" s="33">
        <v>0</v>
      </c>
      <c r="T6" s="33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Z6" s="33">
        <v>0</v>
      </c>
      <c r="AA6" s="33">
        <v>0</v>
      </c>
      <c r="AB6" s="33"/>
      <c r="AC6" s="33"/>
      <c r="AD6" s="33"/>
      <c r="AE6" s="33"/>
      <c r="AF6" s="33"/>
      <c r="AG6" s="33"/>
      <c r="AH6" s="33"/>
      <c r="AI6" s="33"/>
      <c r="AJ6" s="33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</row>
    <row r="7" spans="1:69" ht="21" customHeight="1" outlineLevel="1" thickBot="1" x14ac:dyDescent="0.4">
      <c r="A7" s="5">
        <f t="shared" si="0"/>
        <v>0</v>
      </c>
      <c r="B7" s="5">
        <f t="shared" si="0"/>
        <v>0</v>
      </c>
      <c r="C7" s="5">
        <f t="shared" si="0"/>
        <v>0</v>
      </c>
      <c r="D7" s="5">
        <f t="shared" si="0"/>
        <v>1</v>
      </c>
      <c r="E7" s="36" t="s">
        <v>1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0.15512999999999999</v>
      </c>
      <c r="N7" s="33">
        <v>0.2</v>
      </c>
      <c r="O7" s="33">
        <v>0.2</v>
      </c>
      <c r="P7" s="33">
        <v>0.2</v>
      </c>
      <c r="Q7" s="33">
        <v>0.2</v>
      </c>
      <c r="R7" s="33">
        <v>0.2</v>
      </c>
      <c r="S7" s="33">
        <v>0.2</v>
      </c>
      <c r="T7" s="33">
        <v>0.2</v>
      </c>
      <c r="U7" s="33">
        <v>0.2</v>
      </c>
      <c r="V7" s="33">
        <v>0.2</v>
      </c>
      <c r="W7" s="33">
        <v>0.2</v>
      </c>
      <c r="X7" s="33">
        <v>0.2</v>
      </c>
      <c r="Y7" s="33">
        <v>0.2</v>
      </c>
      <c r="Z7" s="33">
        <v>0.2</v>
      </c>
      <c r="AA7" s="33">
        <v>0.2</v>
      </c>
      <c r="AB7" s="33"/>
      <c r="AC7" s="33"/>
      <c r="AD7" s="33"/>
      <c r="AE7" s="33"/>
      <c r="AF7" s="33"/>
      <c r="AG7" s="33"/>
      <c r="AH7" s="33"/>
      <c r="AI7" s="33"/>
      <c r="AJ7" s="33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</row>
    <row r="8" spans="1:69" ht="21" customHeight="1" outlineLevel="1" thickBot="1" x14ac:dyDescent="0.4">
      <c r="A8" s="5">
        <f t="shared" si="0"/>
        <v>0</v>
      </c>
      <c r="B8" s="5">
        <f t="shared" si="0"/>
        <v>0</v>
      </c>
      <c r="C8" s="5">
        <f t="shared" si="0"/>
        <v>1</v>
      </c>
      <c r="D8" s="5">
        <f t="shared" si="0"/>
        <v>0</v>
      </c>
      <c r="E8" s="36" t="s">
        <v>22</v>
      </c>
      <c r="F8" s="33">
        <v>0</v>
      </c>
      <c r="G8" s="33">
        <v>0</v>
      </c>
      <c r="H8" s="33">
        <v>0</v>
      </c>
      <c r="I8" s="33">
        <v>2.4355E-24</v>
      </c>
      <c r="J8" s="33">
        <v>9.869100000000001E-16</v>
      </c>
      <c r="K8" s="33">
        <v>1.9321999999999999E-11</v>
      </c>
      <c r="L8" s="33">
        <v>4.5759999999999999E-9</v>
      </c>
      <c r="M8" s="33">
        <v>0.06</v>
      </c>
      <c r="N8" s="33">
        <v>0.06</v>
      </c>
      <c r="O8" s="33">
        <v>0.06</v>
      </c>
      <c r="P8" s="33">
        <v>0.06</v>
      </c>
      <c r="Q8" s="33">
        <v>0.06</v>
      </c>
      <c r="R8" s="33">
        <v>0.06</v>
      </c>
      <c r="S8" s="33">
        <v>0.06</v>
      </c>
      <c r="T8" s="33">
        <v>0.06</v>
      </c>
      <c r="U8" s="33">
        <v>0.06</v>
      </c>
      <c r="V8" s="33">
        <v>5.8922000000000001E-6</v>
      </c>
      <c r="W8" s="33">
        <v>1.9743E-8</v>
      </c>
      <c r="X8" s="33">
        <v>1.4553E-8</v>
      </c>
      <c r="Y8" s="33">
        <v>8.2159000000000001E-9</v>
      </c>
      <c r="Z8" s="33">
        <v>7.8679999999999997E-9</v>
      </c>
      <c r="AA8" s="33">
        <v>6.0850000000000004E-9</v>
      </c>
      <c r="AB8" s="33"/>
      <c r="AC8" s="33"/>
      <c r="AD8" s="33"/>
      <c r="AE8" s="33"/>
      <c r="AF8" s="33"/>
      <c r="AG8" s="33"/>
      <c r="AH8" s="33"/>
      <c r="AI8" s="33"/>
      <c r="AJ8" s="33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</row>
    <row r="9" spans="1:69" ht="21" customHeight="1" outlineLevel="1" thickBot="1" x14ac:dyDescent="0.4">
      <c r="A9" s="5">
        <f t="shared" si="0"/>
        <v>0</v>
      </c>
      <c r="B9" s="5">
        <f t="shared" si="0"/>
        <v>1</v>
      </c>
      <c r="C9" s="5">
        <f t="shared" si="0"/>
        <v>0</v>
      </c>
      <c r="D9" s="5">
        <f t="shared" si="0"/>
        <v>0</v>
      </c>
      <c r="E9" s="36" t="s">
        <v>0</v>
      </c>
      <c r="F9" s="78">
        <v>8.7129E-15</v>
      </c>
      <c r="G9" s="78">
        <v>9.8545999999999994E-9</v>
      </c>
      <c r="H9" s="78">
        <v>0.06</v>
      </c>
      <c r="I9" s="78">
        <v>0.06</v>
      </c>
      <c r="J9" s="78">
        <v>0.06</v>
      </c>
      <c r="K9" s="78">
        <v>0.06</v>
      </c>
      <c r="L9" s="78">
        <v>0.06</v>
      </c>
      <c r="M9" s="78">
        <v>0.41270000000000001</v>
      </c>
      <c r="N9" s="78">
        <v>0.47999000000000003</v>
      </c>
      <c r="O9" s="78">
        <v>0.48</v>
      </c>
      <c r="P9" s="78">
        <v>0.48</v>
      </c>
      <c r="Q9" s="78">
        <v>0.48</v>
      </c>
      <c r="R9" s="78">
        <v>0.48</v>
      </c>
      <c r="S9" s="78">
        <v>0.48</v>
      </c>
      <c r="T9" s="78">
        <v>0.48</v>
      </c>
      <c r="U9" s="78">
        <v>0.48</v>
      </c>
      <c r="V9" s="78">
        <v>0.48</v>
      </c>
      <c r="W9" s="78">
        <v>0.48</v>
      </c>
      <c r="X9" s="78">
        <v>0.48</v>
      </c>
      <c r="Y9" s="78">
        <v>0.48</v>
      </c>
      <c r="Z9" s="78">
        <v>0.48</v>
      </c>
      <c r="AA9" s="78">
        <v>0.48</v>
      </c>
      <c r="AB9" s="66"/>
      <c r="AC9" s="66"/>
      <c r="AD9" s="66"/>
      <c r="AE9" s="66"/>
      <c r="AF9" s="66"/>
      <c r="AG9" s="66"/>
      <c r="AH9" s="66"/>
      <c r="AI9" s="66"/>
      <c r="AJ9" s="66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</row>
    <row r="10" spans="1:69" ht="21" customHeight="1" outlineLevel="1" thickBot="1" x14ac:dyDescent="0.4">
      <c r="A10" s="5">
        <f t="shared" si="0"/>
        <v>0</v>
      </c>
      <c r="B10" s="5">
        <f t="shared" si="0"/>
        <v>2</v>
      </c>
      <c r="C10" s="5">
        <f t="shared" si="0"/>
        <v>1</v>
      </c>
      <c r="D10" s="5">
        <f t="shared" si="0"/>
        <v>0</v>
      </c>
      <c r="E10" s="36" t="s">
        <v>40</v>
      </c>
      <c r="F10" s="33">
        <v>0.06</v>
      </c>
      <c r="G10" s="33">
        <v>0.06</v>
      </c>
      <c r="H10" s="33">
        <v>3.7176000000000002E-10</v>
      </c>
      <c r="I10" s="33">
        <v>3.6682999999999996E-12</v>
      </c>
      <c r="J10" s="33">
        <v>2.1788000000000001E-17</v>
      </c>
      <c r="K10" s="33">
        <v>1.974E-29</v>
      </c>
      <c r="L10" s="33">
        <v>0</v>
      </c>
      <c r="M10" s="33">
        <v>0</v>
      </c>
      <c r="N10" s="33">
        <v>0</v>
      </c>
      <c r="O10" s="33">
        <v>0</v>
      </c>
      <c r="P10" s="33">
        <v>0</v>
      </c>
      <c r="Q10" s="33">
        <v>0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0</v>
      </c>
      <c r="AA10" s="33">
        <v>0</v>
      </c>
      <c r="AB10" s="33"/>
      <c r="AC10" s="33"/>
      <c r="AD10" s="33"/>
      <c r="AE10" s="33"/>
      <c r="AF10" s="33"/>
      <c r="AG10" s="33"/>
      <c r="AH10" s="33"/>
      <c r="AI10" s="33"/>
      <c r="AJ10" s="33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</row>
    <row r="11" spans="1:69" ht="21" customHeight="1" outlineLevel="1" thickBot="1" x14ac:dyDescent="0.4">
      <c r="A11" s="5">
        <f t="shared" si="0"/>
        <v>0</v>
      </c>
      <c r="B11" s="5">
        <f t="shared" si="0"/>
        <v>3</v>
      </c>
      <c r="C11" s="5">
        <f t="shared" si="0"/>
        <v>0</v>
      </c>
      <c r="D11" s="5">
        <f t="shared" si="0"/>
        <v>2</v>
      </c>
      <c r="E11" s="36" t="s">
        <v>74</v>
      </c>
      <c r="F11" s="33">
        <v>0.1</v>
      </c>
      <c r="G11" s="33">
        <v>0.1</v>
      </c>
      <c r="H11" s="33">
        <v>0.1</v>
      </c>
      <c r="I11" s="33">
        <v>0.1</v>
      </c>
      <c r="J11" s="33">
        <v>0.1</v>
      </c>
      <c r="K11" s="33">
        <v>0.1</v>
      </c>
      <c r="L11" s="33">
        <v>0.1</v>
      </c>
      <c r="M11" s="33">
        <v>2.2433000000000002E-2</v>
      </c>
      <c r="N11" s="33">
        <v>2.0362000000000001E-6</v>
      </c>
      <c r="O11" s="33">
        <v>7.7761000000000004E-20</v>
      </c>
      <c r="P11" s="33">
        <v>2.5107E-30</v>
      </c>
      <c r="Q11" s="33">
        <v>0</v>
      </c>
      <c r="R11" s="33">
        <v>0</v>
      </c>
      <c r="S11" s="33">
        <v>0</v>
      </c>
      <c r="T11" s="33">
        <v>0</v>
      </c>
      <c r="U11" s="33">
        <v>0</v>
      </c>
      <c r="V11" s="33">
        <v>0</v>
      </c>
      <c r="W11" s="33">
        <v>0</v>
      </c>
      <c r="X11" s="33">
        <v>0</v>
      </c>
      <c r="Y11" s="33">
        <v>0</v>
      </c>
      <c r="Z11" s="33">
        <v>0</v>
      </c>
      <c r="AA11" s="33">
        <v>0</v>
      </c>
      <c r="AB11" s="33"/>
      <c r="AC11" s="33"/>
      <c r="AD11" s="33"/>
      <c r="AE11" s="33"/>
      <c r="AF11" s="33"/>
      <c r="AG11" s="33"/>
      <c r="AH11" s="33"/>
      <c r="AI11" s="33"/>
      <c r="AJ11" s="33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</row>
    <row r="12" spans="1:69" ht="21" customHeight="1" outlineLevel="1" thickBot="1" x14ac:dyDescent="0.4">
      <c r="A12" s="5">
        <f t="shared" si="0"/>
        <v>0</v>
      </c>
      <c r="B12" s="5">
        <f t="shared" si="0"/>
        <v>0</v>
      </c>
      <c r="C12" s="5">
        <f t="shared" si="0"/>
        <v>2</v>
      </c>
      <c r="D12" s="5">
        <f t="shared" si="0"/>
        <v>0</v>
      </c>
      <c r="E12" s="36" t="s">
        <v>34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3">
        <v>4.1590999999999998E-36</v>
      </c>
      <c r="O12" s="33">
        <v>1.3659000000000001E-27</v>
      </c>
      <c r="P12" s="33">
        <v>8.0203000000000004E-22</v>
      </c>
      <c r="Q12" s="33">
        <v>1.1604999999999999E-17</v>
      </c>
      <c r="R12" s="33">
        <v>8.4930999999999999E-17</v>
      </c>
      <c r="S12" s="33">
        <v>5.4554999999999996E-16</v>
      </c>
      <c r="T12" s="33">
        <v>3.1137999999999998E-15</v>
      </c>
      <c r="U12" s="33">
        <v>1.5962999999999998E-14</v>
      </c>
      <c r="V12" s="33">
        <v>3.9470999999999996E-12</v>
      </c>
      <c r="W12" s="33">
        <v>1.7847999999999999E-10</v>
      </c>
      <c r="X12" s="33">
        <v>4.1200000000000002E-10</v>
      </c>
      <c r="Y12" s="33">
        <v>9.1374999999999997E-10</v>
      </c>
      <c r="Z12" s="33">
        <v>1.9525E-9</v>
      </c>
      <c r="AA12" s="33">
        <v>4.0296000000000002E-9</v>
      </c>
      <c r="AB12" s="33"/>
      <c r="AC12" s="33"/>
      <c r="AD12" s="33"/>
      <c r="AE12" s="33"/>
      <c r="AF12" s="33"/>
      <c r="AG12" s="33"/>
      <c r="AH12" s="33"/>
      <c r="AI12" s="33"/>
      <c r="AJ12" s="33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</row>
    <row r="13" spans="1:69" ht="21" customHeight="1" outlineLevel="1" thickBot="1" x14ac:dyDescent="0.4">
      <c r="A13" s="5">
        <f t="shared" si="0"/>
        <v>0</v>
      </c>
      <c r="B13" s="5">
        <f t="shared" si="0"/>
        <v>0</v>
      </c>
      <c r="C13" s="5">
        <f t="shared" si="0"/>
        <v>1</v>
      </c>
      <c r="D13" s="5">
        <f t="shared" si="0"/>
        <v>0</v>
      </c>
      <c r="E13" s="36" t="s">
        <v>9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2.5350000000000001E-33</v>
      </c>
      <c r="M13" s="33">
        <v>1.0517999999999999E-30</v>
      </c>
      <c r="N13" s="33">
        <v>1.3863000000000001E-28</v>
      </c>
      <c r="O13" s="33">
        <v>5.5174000000000001E-22</v>
      </c>
      <c r="P13" s="33">
        <v>1.6886000000000001E-17</v>
      </c>
      <c r="Q13" s="33">
        <v>2.9747000000000003E-14</v>
      </c>
      <c r="R13" s="33">
        <v>1.4100000000000001E-13</v>
      </c>
      <c r="S13" s="33">
        <v>6.0427000000000001E-13</v>
      </c>
      <c r="T13" s="33">
        <v>2.3635000000000002E-12</v>
      </c>
      <c r="U13" s="33">
        <v>8.5073000000000003E-12</v>
      </c>
      <c r="V13" s="33">
        <v>6.6755000000000004E-10</v>
      </c>
      <c r="W13" s="33">
        <v>1.6446E-8</v>
      </c>
      <c r="X13" s="33">
        <v>3.3279000000000003E-8</v>
      </c>
      <c r="Y13" s="33">
        <v>6.5148999999999997E-8</v>
      </c>
      <c r="Z13" s="33">
        <v>1.2367E-7</v>
      </c>
      <c r="AA13" s="33">
        <v>2.2807999999999999E-7</v>
      </c>
      <c r="AB13" s="33"/>
      <c r="AC13" s="33"/>
      <c r="AD13" s="33"/>
      <c r="AE13" s="33"/>
      <c r="AF13" s="33"/>
      <c r="AG13" s="33"/>
      <c r="AH13" s="33"/>
      <c r="AI13" s="33"/>
      <c r="AJ13" s="33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</row>
    <row r="14" spans="1:69" ht="21" customHeight="1" outlineLevel="1" thickBot="1" x14ac:dyDescent="0.4">
      <c r="A14" s="5">
        <f t="shared" si="0"/>
        <v>1</v>
      </c>
      <c r="B14" s="5">
        <f t="shared" si="0"/>
        <v>0</v>
      </c>
      <c r="C14" s="5">
        <f t="shared" si="0"/>
        <v>0</v>
      </c>
      <c r="D14" s="5">
        <f t="shared" si="0"/>
        <v>0</v>
      </c>
      <c r="E14" s="36" t="s">
        <v>2</v>
      </c>
      <c r="F14" s="33">
        <v>0.2</v>
      </c>
      <c r="G14" s="33">
        <v>0.2</v>
      </c>
      <c r="H14" s="33">
        <v>0.2</v>
      </c>
      <c r="I14" s="33">
        <v>0.2</v>
      </c>
      <c r="J14" s="33">
        <v>0.2</v>
      </c>
      <c r="K14" s="33">
        <v>0.2</v>
      </c>
      <c r="L14" s="33">
        <v>0.2</v>
      </c>
      <c r="M14" s="33">
        <v>0.2</v>
      </c>
      <c r="N14" s="33">
        <v>0.2</v>
      </c>
      <c r="O14" s="33">
        <v>0.2</v>
      </c>
      <c r="P14" s="33">
        <v>0.2</v>
      </c>
      <c r="Q14" s="33">
        <v>0.2</v>
      </c>
      <c r="R14" s="33">
        <v>0.2</v>
      </c>
      <c r="S14" s="33">
        <v>0.2</v>
      </c>
      <c r="T14" s="33">
        <v>0.2</v>
      </c>
      <c r="U14" s="33">
        <v>0.2</v>
      </c>
      <c r="V14" s="33">
        <v>0.2</v>
      </c>
      <c r="W14" s="33">
        <v>0.2</v>
      </c>
      <c r="X14" s="33">
        <v>0.2</v>
      </c>
      <c r="Y14" s="33">
        <v>0.2</v>
      </c>
      <c r="Z14" s="33">
        <v>0.2</v>
      </c>
      <c r="AA14" s="33">
        <v>0.2</v>
      </c>
      <c r="AB14" s="33"/>
      <c r="AC14" s="33"/>
      <c r="AD14" s="33"/>
      <c r="AE14" s="33"/>
      <c r="AF14" s="33"/>
      <c r="AG14" s="33"/>
      <c r="AH14" s="33"/>
      <c r="AI14" s="33"/>
      <c r="AJ14" s="33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</row>
    <row r="15" spans="1:69" ht="21" customHeight="1" outlineLevel="1" thickBot="1" x14ac:dyDescent="0.4">
      <c r="A15" s="5">
        <f t="shared" si="0"/>
        <v>0</v>
      </c>
      <c r="B15" s="5">
        <f t="shared" si="0"/>
        <v>0</v>
      </c>
      <c r="C15" s="5">
        <f t="shared" si="0"/>
        <v>1</v>
      </c>
      <c r="D15" s="5">
        <f t="shared" si="0"/>
        <v>0</v>
      </c>
      <c r="E15" s="36" t="s">
        <v>24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2.0058000000000001E-22</v>
      </c>
      <c r="O15" s="33">
        <v>7.6130999999999995E-12</v>
      </c>
      <c r="P15" s="33">
        <v>5.2134000000000001E-11</v>
      </c>
      <c r="Q15" s="33">
        <v>1.4366E-9</v>
      </c>
      <c r="R15" s="33">
        <v>2.4853000000000001E-9</v>
      </c>
      <c r="S15" s="33">
        <v>4.4833E-9</v>
      </c>
      <c r="T15" s="33">
        <v>1.1865000000000001E-8</v>
      </c>
      <c r="U15" s="33">
        <v>2.9401E-8</v>
      </c>
      <c r="V15" s="33">
        <v>5.9993999999999999E-2</v>
      </c>
      <c r="W15" s="33">
        <v>0.06</v>
      </c>
      <c r="X15" s="33">
        <v>0.06</v>
      </c>
      <c r="Y15" s="33">
        <v>0.06</v>
      </c>
      <c r="Z15" s="33">
        <v>0.06</v>
      </c>
      <c r="AA15" s="33">
        <v>0.06</v>
      </c>
      <c r="AB15" s="33"/>
      <c r="AC15" s="33"/>
      <c r="AD15" s="33"/>
      <c r="AE15" s="33"/>
      <c r="AF15" s="33"/>
      <c r="AG15" s="33"/>
      <c r="AH15" s="33"/>
      <c r="AI15" s="33"/>
      <c r="AJ15" s="33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</row>
    <row r="16" spans="1:69" ht="21" customHeight="1" outlineLevel="1" thickBot="1" x14ac:dyDescent="0.4">
      <c r="A16" s="5">
        <f t="shared" si="0"/>
        <v>1</v>
      </c>
      <c r="B16" s="5">
        <f t="shared" si="0"/>
        <v>0</v>
      </c>
      <c r="C16" s="5">
        <f t="shared" si="0"/>
        <v>0</v>
      </c>
      <c r="D16" s="5">
        <f t="shared" si="0"/>
        <v>0</v>
      </c>
      <c r="E16" s="36" t="s">
        <v>278</v>
      </c>
      <c r="F16" s="33">
        <v>-19.02</v>
      </c>
      <c r="G16" s="33">
        <v>-19.03</v>
      </c>
      <c r="H16" s="33">
        <v>-19.059999999999999</v>
      </c>
      <c r="I16" s="33">
        <v>-19.11</v>
      </c>
      <c r="J16" s="33">
        <v>-19.170000000000002</v>
      </c>
      <c r="K16" s="33">
        <v>-19.23</v>
      </c>
      <c r="L16" s="33">
        <v>-19.3</v>
      </c>
      <c r="M16" s="33">
        <v>-19.07</v>
      </c>
      <c r="N16" s="33">
        <v>-19.03</v>
      </c>
      <c r="O16" s="33">
        <v>-19.309999999999999</v>
      </c>
      <c r="P16" s="33">
        <v>-19.57</v>
      </c>
      <c r="Q16" s="33">
        <v>-19.82</v>
      </c>
      <c r="R16" s="33">
        <v>-19.88</v>
      </c>
      <c r="S16" s="33">
        <v>-19.940000000000001</v>
      </c>
      <c r="T16" s="33">
        <v>-20</v>
      </c>
      <c r="U16" s="33">
        <v>-20.05</v>
      </c>
      <c r="V16" s="33">
        <v>-20.260000000000002</v>
      </c>
      <c r="W16" s="33">
        <v>-20.46</v>
      </c>
      <c r="X16" s="33">
        <v>-20.51</v>
      </c>
      <c r="Y16" s="33">
        <v>-20.56</v>
      </c>
      <c r="Z16" s="33">
        <v>-20.6</v>
      </c>
      <c r="AA16" s="33">
        <v>-20.65</v>
      </c>
      <c r="AB16" s="33"/>
      <c r="AC16" s="33"/>
      <c r="AD16" s="33"/>
      <c r="AE16" s="33"/>
      <c r="AF16" s="33"/>
      <c r="AG16" s="33"/>
      <c r="AH16" s="33"/>
      <c r="AI16" s="33"/>
      <c r="AJ16" s="33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</row>
    <row r="17" spans="1:49" ht="21" customHeight="1" outlineLevel="1" thickBot="1" x14ac:dyDescent="0.4">
      <c r="A17" s="5">
        <f t="shared" si="0"/>
        <v>0</v>
      </c>
      <c r="B17" s="5">
        <f t="shared" si="0"/>
        <v>0</v>
      </c>
      <c r="C17" s="5">
        <f t="shared" si="0"/>
        <v>0</v>
      </c>
      <c r="D17" s="5">
        <f t="shared" si="0"/>
        <v>1</v>
      </c>
      <c r="E17" s="36" t="s">
        <v>279</v>
      </c>
      <c r="F17" s="33">
        <v>-60.99</v>
      </c>
      <c r="G17" s="33">
        <v>-55.39</v>
      </c>
      <c r="H17" s="33">
        <v>-48.92</v>
      </c>
      <c r="I17" s="33">
        <v>-42.66</v>
      </c>
      <c r="J17" s="33">
        <v>-37.28</v>
      </c>
      <c r="K17" s="33">
        <v>-32.6</v>
      </c>
      <c r="L17" s="33">
        <v>-28.48</v>
      </c>
      <c r="M17" s="33">
        <v>-25.41</v>
      </c>
      <c r="N17" s="33">
        <v>-26.73</v>
      </c>
      <c r="O17" s="33">
        <v>-31.78</v>
      </c>
      <c r="P17" s="33">
        <v>-36.28</v>
      </c>
      <c r="Q17" s="33">
        <v>-40.049999999999997</v>
      </c>
      <c r="R17" s="33">
        <v>-40.86</v>
      </c>
      <c r="S17" s="33">
        <v>-41.61</v>
      </c>
      <c r="T17" s="33">
        <v>-42.31</v>
      </c>
      <c r="U17" s="33">
        <v>-42.94</v>
      </c>
      <c r="V17" s="33">
        <v>-44.86</v>
      </c>
      <c r="W17" s="33">
        <v>-45.72</v>
      </c>
      <c r="X17" s="33">
        <v>-45.76</v>
      </c>
      <c r="Y17" s="33">
        <v>-45.74</v>
      </c>
      <c r="Z17" s="33">
        <v>-45.64</v>
      </c>
      <c r="AA17" s="33">
        <v>-45.47</v>
      </c>
      <c r="AB17" s="33"/>
      <c r="AC17" s="33"/>
      <c r="AD17" s="33"/>
      <c r="AE17" s="33"/>
      <c r="AF17" s="33"/>
      <c r="AG17" s="33"/>
      <c r="AH17" s="33"/>
      <c r="AI17" s="33"/>
      <c r="AJ17" s="33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</row>
    <row r="18" spans="1:49" ht="21" customHeight="1" outlineLevel="1" thickBot="1" x14ac:dyDescent="0.4">
      <c r="A18" s="5">
        <f t="shared" si="0"/>
        <v>0</v>
      </c>
      <c r="B18" s="5">
        <f t="shared" si="0"/>
        <v>0</v>
      </c>
      <c r="C18" s="5">
        <f t="shared" si="0"/>
        <v>1</v>
      </c>
      <c r="D18" s="5">
        <f t="shared" si="0"/>
        <v>0</v>
      </c>
      <c r="E18" s="36" t="s">
        <v>280</v>
      </c>
      <c r="F18" s="33">
        <v>-15.35</v>
      </c>
      <c r="G18" s="33">
        <v>-14.36</v>
      </c>
      <c r="H18" s="33">
        <v>-12.3</v>
      </c>
      <c r="I18" s="33">
        <v>-10.01</v>
      </c>
      <c r="J18" s="33">
        <v>-8.0210000000000008</v>
      </c>
      <c r="K18" s="33">
        <v>-6.28</v>
      </c>
      <c r="L18" s="33">
        <v>-4.7359999999999998</v>
      </c>
      <c r="M18" s="33">
        <v>-4.141</v>
      </c>
      <c r="N18" s="33">
        <v>-4.2229999999999999</v>
      </c>
      <c r="O18" s="33">
        <v>-4.5529999999999999</v>
      </c>
      <c r="P18" s="33">
        <v>-4.8730000000000002</v>
      </c>
      <c r="Q18" s="33">
        <v>-5.1749999999999998</v>
      </c>
      <c r="R18" s="33">
        <v>-5.2469999999999999</v>
      </c>
      <c r="S18" s="33">
        <v>-5.3179999999999996</v>
      </c>
      <c r="T18" s="33">
        <v>-5.3890000000000002</v>
      </c>
      <c r="U18" s="33">
        <v>-5.4580000000000002</v>
      </c>
      <c r="V18" s="33">
        <v>-5.7869999999999999</v>
      </c>
      <c r="W18" s="33">
        <v>-6.3879999999999999</v>
      </c>
      <c r="X18" s="33">
        <v>-6.5250000000000004</v>
      </c>
      <c r="Y18" s="33">
        <v>-6.6580000000000004</v>
      </c>
      <c r="Z18" s="33">
        <v>-6.7869999999999999</v>
      </c>
      <c r="AA18" s="33">
        <v>-6.9109999999999996</v>
      </c>
      <c r="AB18" s="33"/>
      <c r="AC18" s="33"/>
      <c r="AD18" s="33"/>
      <c r="AE18" s="33"/>
      <c r="AF18" s="33"/>
      <c r="AG18" s="33"/>
      <c r="AH18" s="33"/>
      <c r="AI18" s="33"/>
      <c r="AJ18" s="33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</row>
    <row r="19" spans="1:49" ht="21" customHeight="1" outlineLevel="1" thickBot="1" x14ac:dyDescent="0.4">
      <c r="A19" s="5">
        <f t="shared" si="0"/>
        <v>0</v>
      </c>
      <c r="B19" s="5">
        <f t="shared" si="0"/>
        <v>1</v>
      </c>
      <c r="C19" s="5">
        <f t="shared" si="0"/>
        <v>0</v>
      </c>
      <c r="D19" s="5">
        <f t="shared" si="0"/>
        <v>0</v>
      </c>
      <c r="E19" s="36" t="s">
        <v>281</v>
      </c>
      <c r="F19" s="33">
        <v>-21.89</v>
      </c>
      <c r="G19" s="33">
        <v>-20.11</v>
      </c>
      <c r="H19" s="33">
        <v>-19.97</v>
      </c>
      <c r="I19" s="33">
        <v>-20.47</v>
      </c>
      <c r="J19" s="33">
        <v>-20.98</v>
      </c>
      <c r="K19" s="33">
        <v>-21.49</v>
      </c>
      <c r="L19" s="33">
        <v>-22.01</v>
      </c>
      <c r="M19" s="33">
        <v>-22.51</v>
      </c>
      <c r="N19" s="33">
        <v>-23.02</v>
      </c>
      <c r="O19" s="33">
        <v>-24.96</v>
      </c>
      <c r="P19" s="33">
        <v>-26.77</v>
      </c>
      <c r="Q19" s="33">
        <v>-28.49</v>
      </c>
      <c r="R19" s="33">
        <v>-28.9</v>
      </c>
      <c r="S19" s="33">
        <v>-29.31</v>
      </c>
      <c r="T19" s="33">
        <v>-29.72</v>
      </c>
      <c r="U19" s="33">
        <v>-30.12</v>
      </c>
      <c r="V19" s="33">
        <v>-31.69</v>
      </c>
      <c r="W19" s="33">
        <v>-33.22</v>
      </c>
      <c r="X19" s="33">
        <v>-33.590000000000003</v>
      </c>
      <c r="Y19" s="33">
        <v>-33.97</v>
      </c>
      <c r="Z19" s="33">
        <v>-34.340000000000003</v>
      </c>
      <c r="AA19" s="33">
        <v>-34.71</v>
      </c>
      <c r="AB19" s="33"/>
      <c r="AC19" s="33"/>
      <c r="AD19" s="33"/>
      <c r="AE19" s="33"/>
      <c r="AF19" s="33"/>
      <c r="AG19" s="33"/>
      <c r="AH19" s="33"/>
      <c r="AI19" s="33"/>
      <c r="AJ19" s="33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</row>
    <row r="20" spans="1:49" ht="21" customHeight="1" outlineLevel="1" thickBot="1" x14ac:dyDescent="0.4">
      <c r="A20" s="5">
        <f t="shared" si="0"/>
        <v>0</v>
      </c>
      <c r="B20" s="5">
        <f t="shared" si="0"/>
        <v>0</v>
      </c>
      <c r="C20" s="5">
        <f t="shared" si="0"/>
        <v>0</v>
      </c>
      <c r="D20" s="5">
        <f t="shared" si="0"/>
        <v>0</v>
      </c>
      <c r="E20" s="36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</row>
    <row r="21" spans="1:49" ht="21" customHeight="1" outlineLevel="1" thickBot="1" x14ac:dyDescent="0.4">
      <c r="A21" s="5">
        <f t="shared" si="0"/>
        <v>0</v>
      </c>
      <c r="B21" s="5">
        <f t="shared" si="0"/>
        <v>0</v>
      </c>
      <c r="C21" s="5">
        <f t="shared" si="0"/>
        <v>0</v>
      </c>
      <c r="D21" s="5">
        <f t="shared" si="0"/>
        <v>0</v>
      </c>
      <c r="E21" s="36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</row>
    <row r="22" spans="1:49" ht="21" customHeight="1" outlineLevel="1" thickBot="1" x14ac:dyDescent="0.4">
      <c r="A22" s="5">
        <f t="shared" si="0"/>
        <v>0</v>
      </c>
      <c r="B22" s="5">
        <f t="shared" si="0"/>
        <v>0</v>
      </c>
      <c r="C22" s="5">
        <f t="shared" si="0"/>
        <v>0</v>
      </c>
      <c r="D22" s="5">
        <f t="shared" si="0"/>
        <v>0</v>
      </c>
      <c r="E22" s="36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</row>
    <row r="23" spans="1:49" ht="21" customHeight="1" outlineLevel="1" thickBot="1" x14ac:dyDescent="0.4">
      <c r="A23" s="5">
        <f t="shared" si="0"/>
        <v>0</v>
      </c>
      <c r="B23" s="5">
        <f t="shared" si="0"/>
        <v>0</v>
      </c>
      <c r="C23" s="5">
        <f t="shared" si="0"/>
        <v>0</v>
      </c>
      <c r="D23" s="5">
        <f t="shared" si="0"/>
        <v>0</v>
      </c>
      <c r="E23" s="36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</row>
    <row r="24" spans="1:49" ht="21" customHeight="1" outlineLevel="1" thickBot="1" x14ac:dyDescent="0.4">
      <c r="A24" s="5">
        <f t="shared" si="0"/>
        <v>0</v>
      </c>
      <c r="B24" s="5">
        <f t="shared" si="0"/>
        <v>0</v>
      </c>
      <c r="C24" s="5">
        <f t="shared" si="0"/>
        <v>0</v>
      </c>
      <c r="D24" s="5">
        <f t="shared" si="0"/>
        <v>0</v>
      </c>
      <c r="E24" s="36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</row>
    <row r="25" spans="1:49" ht="21" customHeight="1" outlineLevel="1" thickBot="1" x14ac:dyDescent="0.4">
      <c r="A25" s="5">
        <f t="shared" si="0"/>
        <v>0</v>
      </c>
      <c r="B25" s="5">
        <f t="shared" si="0"/>
        <v>0</v>
      </c>
      <c r="C25" s="5">
        <f t="shared" si="0"/>
        <v>0</v>
      </c>
      <c r="D25" s="5">
        <f t="shared" si="0"/>
        <v>0</v>
      </c>
      <c r="E25" s="36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74"/>
      <c r="AB25" s="32"/>
      <c r="AC25" s="32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</row>
    <row r="26" spans="1:49" ht="21" customHeight="1" outlineLevel="1" thickBot="1" x14ac:dyDescent="0.4">
      <c r="A26" s="5">
        <f t="shared" si="0"/>
        <v>0</v>
      </c>
      <c r="B26" s="5">
        <f t="shared" si="0"/>
        <v>0</v>
      </c>
      <c r="C26" s="5">
        <f t="shared" si="0"/>
        <v>0</v>
      </c>
      <c r="D26" s="5">
        <f t="shared" si="0"/>
        <v>0</v>
      </c>
      <c r="E26" s="36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</row>
    <row r="27" spans="1:49" ht="21" customHeight="1" outlineLevel="1" thickBot="1" x14ac:dyDescent="0.4">
      <c r="A27" s="5">
        <f t="shared" si="0"/>
        <v>0</v>
      </c>
      <c r="B27" s="5">
        <f t="shared" si="0"/>
        <v>0</v>
      </c>
      <c r="C27" s="5">
        <f t="shared" si="0"/>
        <v>0</v>
      </c>
      <c r="D27" s="5">
        <f t="shared" si="0"/>
        <v>0</v>
      </c>
      <c r="E27" s="36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</row>
    <row r="28" spans="1:49" ht="21" customHeight="1" outlineLevel="1" thickBot="1" x14ac:dyDescent="0.4">
      <c r="A28" s="5">
        <f t="shared" si="0"/>
        <v>0</v>
      </c>
      <c r="B28" s="5">
        <f t="shared" si="0"/>
        <v>0</v>
      </c>
      <c r="C28" s="5">
        <f t="shared" si="0"/>
        <v>0</v>
      </c>
      <c r="D28" s="5">
        <f t="shared" si="0"/>
        <v>0</v>
      </c>
      <c r="E28" s="36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</row>
    <row r="29" spans="1:49" ht="21" customHeight="1" outlineLevel="1" thickBot="1" x14ac:dyDescent="0.4">
      <c r="A29" s="5">
        <f t="shared" si="0"/>
        <v>0</v>
      </c>
      <c r="B29" s="5">
        <f t="shared" si="0"/>
        <v>0</v>
      </c>
      <c r="C29" s="5">
        <f t="shared" si="0"/>
        <v>0</v>
      </c>
      <c r="D29" s="5">
        <f t="shared" si="0"/>
        <v>0</v>
      </c>
      <c r="E29" s="36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</row>
    <row r="30" spans="1:49" ht="21" customHeight="1" outlineLevel="1" thickBot="1" x14ac:dyDescent="0.4">
      <c r="A30" s="5">
        <f t="shared" si="0"/>
        <v>0</v>
      </c>
      <c r="B30" s="5">
        <f t="shared" si="0"/>
        <v>0</v>
      </c>
      <c r="C30" s="5">
        <f t="shared" si="0"/>
        <v>0</v>
      </c>
      <c r="D30" s="5">
        <f t="shared" si="0"/>
        <v>0</v>
      </c>
      <c r="E30" s="36"/>
    </row>
    <row r="31" spans="1:49" ht="21" customHeight="1" outlineLevel="1" thickBot="1" x14ac:dyDescent="0.4">
      <c r="A31" s="5">
        <f t="shared" si="0"/>
        <v>0</v>
      </c>
      <c r="B31" s="5">
        <f t="shared" si="0"/>
        <v>0</v>
      </c>
      <c r="C31" s="5">
        <f t="shared" si="0"/>
        <v>0</v>
      </c>
      <c r="D31" s="5">
        <f t="shared" si="0"/>
        <v>0</v>
      </c>
      <c r="E31" s="36"/>
    </row>
    <row r="32" spans="1:49" ht="21" customHeight="1" outlineLevel="1" thickBot="1" x14ac:dyDescent="0.4">
      <c r="A32" s="5">
        <f t="shared" si="0"/>
        <v>0</v>
      </c>
      <c r="B32" s="5">
        <f t="shared" si="0"/>
        <v>0</v>
      </c>
      <c r="C32" s="5">
        <f t="shared" si="0"/>
        <v>0</v>
      </c>
      <c r="D32" s="5">
        <f t="shared" si="0"/>
        <v>0</v>
      </c>
      <c r="E32" s="36"/>
    </row>
    <row r="33" spans="1:64" ht="21" customHeight="1" outlineLevel="1" thickBot="1" x14ac:dyDescent="0.4">
      <c r="A33" s="5">
        <f t="shared" si="0"/>
        <v>0</v>
      </c>
      <c r="B33" s="5">
        <f t="shared" si="0"/>
        <v>0</v>
      </c>
      <c r="C33" s="5">
        <f t="shared" si="0"/>
        <v>0</v>
      </c>
      <c r="D33" s="5">
        <f t="shared" si="0"/>
        <v>0</v>
      </c>
      <c r="E33" s="36">
        <v>1</v>
      </c>
    </row>
    <row r="34" spans="1:64" ht="21" customHeight="1" outlineLevel="1" x14ac:dyDescent="0.35">
      <c r="E34">
        <f>$A$2</f>
        <v>460</v>
      </c>
      <c r="F34" s="45">
        <f>MIN(F4:AX17)</f>
        <v>-60.99</v>
      </c>
    </row>
    <row r="35" spans="1:64" ht="21" customHeight="1" thickBot="1" x14ac:dyDescent="0.4">
      <c r="E35">
        <f>$A$2</f>
        <v>460</v>
      </c>
      <c r="F35" s="45">
        <f>MAX(F4:AJ17)+1</f>
        <v>1.48</v>
      </c>
    </row>
    <row r="36" spans="1:64" ht="21" customHeight="1" thickTop="1" thickBot="1" x14ac:dyDescent="0.45">
      <c r="A36" s="10" t="s">
        <v>12</v>
      </c>
      <c r="B36" s="11"/>
      <c r="C36" s="11"/>
      <c r="D36" s="14"/>
      <c r="E36" s="82" t="str">
        <f>ALL!E36</f>
        <v>Общая энергия гиббса смесей, КДж</v>
      </c>
      <c r="F36" s="83"/>
      <c r="G36" s="82"/>
      <c r="H36" s="82"/>
      <c r="I36" s="82"/>
      <c r="J36" s="82"/>
      <c r="K36" s="82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9"/>
      <c r="AC36" s="9"/>
      <c r="AD36" s="9"/>
      <c r="AE36" s="9"/>
      <c r="AF36" s="9"/>
      <c r="AG36" s="9"/>
      <c r="AH36" s="9"/>
      <c r="AI36" s="9"/>
      <c r="AJ36" s="9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</row>
    <row r="37" spans="1:64" ht="21" customHeight="1" outlineLevel="1" thickTop="1" thickBot="1" x14ac:dyDescent="0.4">
      <c r="A37" s="15" t="s">
        <v>2</v>
      </c>
      <c r="B37" s="15" t="s">
        <v>9</v>
      </c>
      <c r="C37" s="15" t="s">
        <v>10</v>
      </c>
      <c r="D37" s="15" t="s">
        <v>8</v>
      </c>
      <c r="E37" s="15" t="s">
        <v>14</v>
      </c>
      <c r="F37" s="6">
        <f t="shared" ref="F37:AA37" si="1">F3</f>
        <v>298.2</v>
      </c>
      <c r="G37" s="6">
        <f t="shared" si="1"/>
        <v>331.5</v>
      </c>
      <c r="H37" s="6">
        <f t="shared" si="1"/>
        <v>364.9</v>
      </c>
      <c r="I37" s="6">
        <f t="shared" si="1"/>
        <v>398.3</v>
      </c>
      <c r="J37" s="6">
        <f t="shared" si="1"/>
        <v>431.7</v>
      </c>
      <c r="K37" s="6">
        <f t="shared" si="1"/>
        <v>465.1</v>
      </c>
      <c r="L37" s="6">
        <f t="shared" si="1"/>
        <v>498.5</v>
      </c>
      <c r="M37" s="6">
        <f t="shared" si="1"/>
        <v>531.79999999999995</v>
      </c>
      <c r="N37" s="6">
        <f t="shared" si="1"/>
        <v>565.20000000000005</v>
      </c>
      <c r="O37" s="6">
        <f t="shared" si="1"/>
        <v>698.8</v>
      </c>
      <c r="P37" s="6">
        <f t="shared" si="1"/>
        <v>832.3</v>
      </c>
      <c r="Q37" s="6">
        <f t="shared" si="1"/>
        <v>965.8</v>
      </c>
      <c r="R37" s="6">
        <f t="shared" si="1"/>
        <v>999.2</v>
      </c>
      <c r="S37" s="6">
        <f t="shared" si="1"/>
        <v>1033</v>
      </c>
      <c r="T37" s="6">
        <f t="shared" si="1"/>
        <v>1066</v>
      </c>
      <c r="U37" s="6">
        <f t="shared" si="1"/>
        <v>1099</v>
      </c>
      <c r="V37" s="6">
        <f t="shared" si="1"/>
        <v>1233</v>
      </c>
      <c r="W37" s="6">
        <f t="shared" si="1"/>
        <v>1366</v>
      </c>
      <c r="X37" s="6">
        <f t="shared" si="1"/>
        <v>1400</v>
      </c>
      <c r="Y37" s="6">
        <f t="shared" si="1"/>
        <v>1433</v>
      </c>
      <c r="Z37" s="6">
        <f t="shared" si="1"/>
        <v>1467</v>
      </c>
      <c r="AA37" s="6">
        <f t="shared" si="1"/>
        <v>1500</v>
      </c>
      <c r="AB37" s="6"/>
      <c r="AC37" s="6"/>
      <c r="AD37" s="6"/>
      <c r="AE37" s="6"/>
      <c r="AF37" s="6"/>
      <c r="AG37" s="6"/>
      <c r="AH37" s="6"/>
      <c r="AI37" s="6"/>
      <c r="AJ37" s="6"/>
    </row>
    <row r="38" spans="1:64" ht="21" customHeight="1" outlineLevel="1" thickTop="1" x14ac:dyDescent="0.35">
      <c r="A38" s="16">
        <f>A43/$B43</f>
        <v>1.6666666666666667</v>
      </c>
      <c r="B38" s="16">
        <f>B43/$B43</f>
        <v>1</v>
      </c>
      <c r="C38" s="16">
        <f>C43/$B43</f>
        <v>1.6666666666666667</v>
      </c>
      <c r="D38" s="16">
        <f>D43/$B43</f>
        <v>4</v>
      </c>
      <c r="E38" s="16">
        <f>SUM(A38:D38)</f>
        <v>8.3333333333333339</v>
      </c>
      <c r="F38" s="80">
        <f t="shared" ref="F38:AA38" si="2">($B$38*H.Ge+$C$38*H.Ga+$D$38*H.Se)*F$37*$B$2/1000</f>
        <v>-507.18277058400002</v>
      </c>
      <c r="G38" s="80">
        <f t="shared" si="2"/>
        <v>-515.74157553750013</v>
      </c>
      <c r="H38" s="80">
        <f t="shared" si="2"/>
        <v>-527.03948719900006</v>
      </c>
      <c r="I38" s="80">
        <f t="shared" si="2"/>
        <v>-539.76833539650011</v>
      </c>
      <c r="J38" s="80">
        <f t="shared" si="2"/>
        <v>-553.02973591065006</v>
      </c>
      <c r="K38" s="80">
        <f t="shared" si="2"/>
        <v>-566.80991909800002</v>
      </c>
      <c r="L38" s="80">
        <f t="shared" si="2"/>
        <v>-581.27475452200008</v>
      </c>
      <c r="M38" s="80">
        <f t="shared" si="2"/>
        <v>-603.69244633409994</v>
      </c>
      <c r="N38" s="80">
        <f t="shared" si="2"/>
        <v>-661.91830615620017</v>
      </c>
      <c r="O38" s="80">
        <f t="shared" si="2"/>
        <v>-914.28682361179995</v>
      </c>
      <c r="P38" s="80">
        <f t="shared" si="2"/>
        <v>-1193.1713959875501</v>
      </c>
      <c r="Q38" s="80">
        <f t="shared" si="2"/>
        <v>-1492.6833360285</v>
      </c>
      <c r="R38" s="80">
        <f t="shared" si="2"/>
        <v>-1569.7430316348004</v>
      </c>
      <c r="S38" s="80">
        <f t="shared" si="2"/>
        <v>-1648.2744951780003</v>
      </c>
      <c r="T38" s="80">
        <f t="shared" si="2"/>
        <v>-1726.4354235829999</v>
      </c>
      <c r="U38" s="80">
        <f t="shared" si="2"/>
        <v>-1804.7256535490001</v>
      </c>
      <c r="V38" s="80">
        <f t="shared" si="2"/>
        <v>-2125.3337906895003</v>
      </c>
      <c r="W38" s="80">
        <f t="shared" si="2"/>
        <v>-2447.2008650760004</v>
      </c>
      <c r="X38" s="80">
        <f t="shared" si="2"/>
        <v>-2527.7105455000005</v>
      </c>
      <c r="Y38" s="80">
        <f t="shared" si="2"/>
        <v>-2606.5901016830003</v>
      </c>
      <c r="Z38" s="80">
        <f t="shared" si="2"/>
        <v>-2686.0279017105008</v>
      </c>
      <c r="AA38" s="80">
        <f t="shared" si="2"/>
        <v>-2762.92082175</v>
      </c>
      <c r="AB38" s="4"/>
      <c r="AC38" s="4"/>
      <c r="AD38" s="4"/>
      <c r="AE38" s="4"/>
      <c r="AF38" s="4"/>
      <c r="AG38" s="4"/>
      <c r="AH38" s="4"/>
      <c r="AI38" s="4"/>
      <c r="AJ38" s="4"/>
    </row>
    <row r="39" spans="1:64" ht="21" customHeight="1" outlineLevel="1" x14ac:dyDescent="0.35"/>
    <row r="40" spans="1:64" ht="21" customHeight="1" outlineLevel="1" x14ac:dyDescent="0.35"/>
    <row r="41" spans="1:64" ht="21" customHeight="1" outlineLevel="1" thickBot="1" x14ac:dyDescent="0.4">
      <c r="A41" s="14" t="s">
        <v>13</v>
      </c>
      <c r="B41" s="14"/>
      <c r="C41" s="14"/>
      <c r="D41" s="14"/>
    </row>
    <row r="42" spans="1:64" ht="21" customHeight="1" outlineLevel="1" thickTop="1" thickBot="1" x14ac:dyDescent="0.4">
      <c r="A42" s="3" t="s">
        <v>2</v>
      </c>
      <c r="B42" s="3" t="s">
        <v>9</v>
      </c>
      <c r="C42" s="3" t="s">
        <v>10</v>
      </c>
      <c r="D42" s="3" t="s">
        <v>8</v>
      </c>
    </row>
    <row r="43" spans="1:64" ht="21" customHeight="1" outlineLevel="1" thickTop="1" x14ac:dyDescent="0.35">
      <c r="A43" s="81">
        <f>ALL!A43</f>
        <v>25</v>
      </c>
      <c r="B43" s="81">
        <f>ALL!B43</f>
        <v>15</v>
      </c>
      <c r="C43" s="81">
        <f>ALL!C43</f>
        <v>25</v>
      </c>
      <c r="D43" s="81">
        <f>ALL!D43</f>
        <v>60</v>
      </c>
      <c r="W43" s="1"/>
    </row>
    <row r="44" spans="1:64" ht="21" customHeight="1" outlineLevel="1" x14ac:dyDescent="0.35"/>
    <row r="45" spans="1:64" ht="21" customHeight="1" thickBot="1" x14ac:dyDescent="0.4"/>
    <row r="46" spans="1:64" ht="21" customHeight="1" thickBot="1" x14ac:dyDescent="0.45">
      <c r="A46" s="53"/>
      <c r="B46" s="53"/>
      <c r="C46" s="53"/>
      <c r="D46" s="53"/>
      <c r="E46" s="82" t="str">
        <f>ALL!E46</f>
        <v>Удельная энергия Гиббса отдельных веществ из потенциалов. Дж</v>
      </c>
      <c r="F46" s="83"/>
      <c r="G46" s="82"/>
      <c r="H46" s="82"/>
      <c r="I46" s="82"/>
      <c r="J46" s="82"/>
      <c r="K46" s="82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64" ht="21" customHeight="1" outlineLevel="1" thickTop="1" thickBot="1" x14ac:dyDescent="0.4">
      <c r="A47" s="22" t="s">
        <v>2</v>
      </c>
      <c r="B47" s="22" t="s">
        <v>8</v>
      </c>
      <c r="C47" s="22" t="s">
        <v>9</v>
      </c>
      <c r="D47" s="23" t="s">
        <v>10</v>
      </c>
      <c r="E47" s="31">
        <f t="shared" ref="E47:AA47" si="3">E3</f>
        <v>0</v>
      </c>
      <c r="F47" s="31">
        <f t="shared" si="3"/>
        <v>298.2</v>
      </c>
      <c r="G47" s="31">
        <f t="shared" si="3"/>
        <v>331.5</v>
      </c>
      <c r="H47" s="31">
        <f t="shared" si="3"/>
        <v>364.9</v>
      </c>
      <c r="I47" s="31">
        <f t="shared" si="3"/>
        <v>398.3</v>
      </c>
      <c r="J47" s="31">
        <f t="shared" si="3"/>
        <v>431.7</v>
      </c>
      <c r="K47" s="31">
        <f t="shared" si="3"/>
        <v>465.1</v>
      </c>
      <c r="L47" s="31">
        <f t="shared" si="3"/>
        <v>498.5</v>
      </c>
      <c r="M47" s="31">
        <f t="shared" si="3"/>
        <v>531.79999999999995</v>
      </c>
      <c r="N47" s="31">
        <f t="shared" si="3"/>
        <v>565.20000000000005</v>
      </c>
      <c r="O47" s="31">
        <f t="shared" si="3"/>
        <v>698.8</v>
      </c>
      <c r="P47" s="31">
        <f t="shared" si="3"/>
        <v>832.3</v>
      </c>
      <c r="Q47" s="31">
        <f t="shared" si="3"/>
        <v>965.8</v>
      </c>
      <c r="R47" s="31">
        <f t="shared" si="3"/>
        <v>999.2</v>
      </c>
      <c r="S47" s="31">
        <f t="shared" si="3"/>
        <v>1033</v>
      </c>
      <c r="T47" s="31">
        <f t="shared" si="3"/>
        <v>1066</v>
      </c>
      <c r="U47" s="31">
        <f t="shared" si="3"/>
        <v>1099</v>
      </c>
      <c r="V47" s="31">
        <f t="shared" si="3"/>
        <v>1233</v>
      </c>
      <c r="W47" s="31">
        <f t="shared" si="3"/>
        <v>1366</v>
      </c>
      <c r="X47" s="31">
        <f t="shared" si="3"/>
        <v>1400</v>
      </c>
      <c r="Y47" s="31">
        <f t="shared" si="3"/>
        <v>1433</v>
      </c>
      <c r="Z47" s="31">
        <f t="shared" si="3"/>
        <v>1467</v>
      </c>
      <c r="AA47" s="31">
        <f t="shared" si="3"/>
        <v>1500</v>
      </c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4" ht="21" customHeight="1" outlineLevel="1" thickTop="1" thickBot="1" x14ac:dyDescent="0.4">
      <c r="A48" s="5">
        <f t="shared" ref="A48:E57" si="4">A4</f>
        <v>0</v>
      </c>
      <c r="B48" s="5">
        <f t="shared" si="4"/>
        <v>0</v>
      </c>
      <c r="C48" s="5">
        <f t="shared" si="4"/>
        <v>1</v>
      </c>
      <c r="D48" s="5">
        <f t="shared" si="4"/>
        <v>0</v>
      </c>
      <c r="E48" s="36" t="str">
        <f t="shared" si="4"/>
        <v>*Ge[l]</v>
      </c>
      <c r="F48" s="40">
        <f t="shared" ref="F48:O57" si="5">$A48*H.Ar + $B48*H.Se + $C48*H.Ge + $D48*H.Ga</f>
        <v>-15.35</v>
      </c>
      <c r="G48" s="40">
        <f t="shared" si="5"/>
        <v>-14.36</v>
      </c>
      <c r="H48" s="40">
        <f t="shared" si="5"/>
        <v>-12.3</v>
      </c>
      <c r="I48" s="40">
        <f t="shared" si="5"/>
        <v>-10.01</v>
      </c>
      <c r="J48" s="40">
        <f t="shared" si="5"/>
        <v>-8.0210000000000008</v>
      </c>
      <c r="K48" s="40">
        <f t="shared" si="5"/>
        <v>-6.28</v>
      </c>
      <c r="L48" s="40">
        <f t="shared" si="5"/>
        <v>-4.7359999999999998</v>
      </c>
      <c r="M48" s="40">
        <f t="shared" si="5"/>
        <v>-4.141</v>
      </c>
      <c r="N48" s="40">
        <f t="shared" si="5"/>
        <v>-4.2229999999999999</v>
      </c>
      <c r="O48" s="40">
        <f t="shared" si="5"/>
        <v>-4.5529999999999999</v>
      </c>
      <c r="P48" s="40">
        <f t="shared" ref="P48:AA57" si="6">$A48*H.Ar + $B48*H.Se + $C48*H.Ge + $D48*H.Ga</f>
        <v>-4.8730000000000002</v>
      </c>
      <c r="Q48" s="40">
        <f t="shared" si="6"/>
        <v>-5.1749999999999998</v>
      </c>
      <c r="R48" s="40">
        <f t="shared" si="6"/>
        <v>-5.2469999999999999</v>
      </c>
      <c r="S48" s="40">
        <f t="shared" si="6"/>
        <v>-5.3179999999999996</v>
      </c>
      <c r="T48" s="40">
        <f t="shared" si="6"/>
        <v>-5.3890000000000002</v>
      </c>
      <c r="U48" s="40">
        <f t="shared" si="6"/>
        <v>-5.4580000000000002</v>
      </c>
      <c r="V48" s="40">
        <f t="shared" si="6"/>
        <v>-5.7869999999999999</v>
      </c>
      <c r="W48" s="40">
        <f t="shared" si="6"/>
        <v>-6.3879999999999999</v>
      </c>
      <c r="X48" s="40">
        <f t="shared" si="6"/>
        <v>-6.5250000000000004</v>
      </c>
      <c r="Y48" s="40">
        <f t="shared" si="6"/>
        <v>-6.6580000000000004</v>
      </c>
      <c r="Z48" s="40">
        <f t="shared" si="6"/>
        <v>-6.7869999999999999</v>
      </c>
      <c r="AA48" s="40">
        <f t="shared" si="6"/>
        <v>-6.9109999999999996</v>
      </c>
      <c r="AB48" s="40"/>
      <c r="AC48" s="40"/>
      <c r="AD48" s="40"/>
      <c r="AE48" s="40"/>
      <c r="AF48" s="40"/>
      <c r="AG48" s="40"/>
      <c r="AH48" s="40"/>
      <c r="AI48" s="40"/>
      <c r="AJ48" s="40"/>
    </row>
    <row r="49" spans="1:36" ht="21" customHeight="1" outlineLevel="1" thickBot="1" x14ac:dyDescent="0.4">
      <c r="A49" s="5">
        <f t="shared" si="4"/>
        <v>0</v>
      </c>
      <c r="B49" s="5">
        <f t="shared" si="4"/>
        <v>0</v>
      </c>
      <c r="C49" s="5">
        <f t="shared" si="4"/>
        <v>1</v>
      </c>
      <c r="D49" s="5">
        <f t="shared" si="4"/>
        <v>0</v>
      </c>
      <c r="E49" s="36" t="str">
        <f t="shared" si="4"/>
        <v>*Ge</v>
      </c>
      <c r="F49" s="40">
        <f t="shared" si="5"/>
        <v>-15.35</v>
      </c>
      <c r="G49" s="40">
        <f t="shared" si="5"/>
        <v>-14.36</v>
      </c>
      <c r="H49" s="40">
        <f t="shared" si="5"/>
        <v>-12.3</v>
      </c>
      <c r="I49" s="40">
        <f t="shared" si="5"/>
        <v>-10.01</v>
      </c>
      <c r="J49" s="40">
        <f t="shared" si="5"/>
        <v>-8.0210000000000008</v>
      </c>
      <c r="K49" s="40">
        <f t="shared" si="5"/>
        <v>-6.28</v>
      </c>
      <c r="L49" s="40">
        <f t="shared" si="5"/>
        <v>-4.7359999999999998</v>
      </c>
      <c r="M49" s="40">
        <f t="shared" si="5"/>
        <v>-4.141</v>
      </c>
      <c r="N49" s="40">
        <f t="shared" si="5"/>
        <v>-4.2229999999999999</v>
      </c>
      <c r="O49" s="40">
        <f t="shared" si="5"/>
        <v>-4.5529999999999999</v>
      </c>
      <c r="P49" s="40">
        <f t="shared" si="6"/>
        <v>-4.8730000000000002</v>
      </c>
      <c r="Q49" s="40">
        <f t="shared" si="6"/>
        <v>-5.1749999999999998</v>
      </c>
      <c r="R49" s="40">
        <f t="shared" si="6"/>
        <v>-5.2469999999999999</v>
      </c>
      <c r="S49" s="40">
        <f t="shared" si="6"/>
        <v>-5.3179999999999996</v>
      </c>
      <c r="T49" s="40">
        <f t="shared" si="6"/>
        <v>-5.3890000000000002</v>
      </c>
      <c r="U49" s="40">
        <f t="shared" si="6"/>
        <v>-5.4580000000000002</v>
      </c>
      <c r="V49" s="40">
        <f t="shared" si="6"/>
        <v>-5.7869999999999999</v>
      </c>
      <c r="W49" s="40">
        <f t="shared" si="6"/>
        <v>-6.3879999999999999</v>
      </c>
      <c r="X49" s="40">
        <f t="shared" si="6"/>
        <v>-6.5250000000000004</v>
      </c>
      <c r="Y49" s="40">
        <f t="shared" si="6"/>
        <v>-6.6580000000000004</v>
      </c>
      <c r="Z49" s="40">
        <f t="shared" si="6"/>
        <v>-6.7869999999999999</v>
      </c>
      <c r="AA49" s="40">
        <f t="shared" si="6"/>
        <v>-6.9109999999999996</v>
      </c>
      <c r="AB49" s="40"/>
      <c r="AC49" s="40"/>
      <c r="AD49" s="40"/>
      <c r="AE49" s="40"/>
      <c r="AF49" s="40"/>
      <c r="AG49" s="40"/>
      <c r="AH49" s="40"/>
      <c r="AI49" s="40"/>
      <c r="AJ49" s="40"/>
    </row>
    <row r="50" spans="1:36" ht="21" customHeight="1" outlineLevel="1" thickBot="1" x14ac:dyDescent="0.4">
      <c r="A50" s="5">
        <f t="shared" si="4"/>
        <v>0</v>
      </c>
      <c r="B50" s="5">
        <f t="shared" si="4"/>
        <v>1</v>
      </c>
      <c r="C50" s="5">
        <f t="shared" si="4"/>
        <v>1</v>
      </c>
      <c r="D50" s="5">
        <f t="shared" si="4"/>
        <v>0</v>
      </c>
      <c r="E50" s="36" t="str">
        <f t="shared" si="4"/>
        <v>*GeSe</v>
      </c>
      <c r="F50" s="40">
        <f t="shared" si="5"/>
        <v>-37.24</v>
      </c>
      <c r="G50" s="40">
        <f t="shared" si="5"/>
        <v>-34.47</v>
      </c>
      <c r="H50" s="40">
        <f t="shared" si="5"/>
        <v>-32.269999999999996</v>
      </c>
      <c r="I50" s="40">
        <f t="shared" si="5"/>
        <v>-30.479999999999997</v>
      </c>
      <c r="J50" s="40">
        <f t="shared" si="5"/>
        <v>-29.001000000000001</v>
      </c>
      <c r="K50" s="40">
        <f t="shared" si="5"/>
        <v>-27.77</v>
      </c>
      <c r="L50" s="40">
        <f t="shared" si="5"/>
        <v>-26.746000000000002</v>
      </c>
      <c r="M50" s="40">
        <f t="shared" si="5"/>
        <v>-26.651000000000003</v>
      </c>
      <c r="N50" s="40">
        <f t="shared" si="5"/>
        <v>-27.242999999999999</v>
      </c>
      <c r="O50" s="40">
        <f t="shared" si="5"/>
        <v>-29.513000000000002</v>
      </c>
      <c r="P50" s="40">
        <f t="shared" si="6"/>
        <v>-31.643000000000001</v>
      </c>
      <c r="Q50" s="40">
        <f t="shared" si="6"/>
        <v>-33.664999999999999</v>
      </c>
      <c r="R50" s="40">
        <f t="shared" si="6"/>
        <v>-34.146999999999998</v>
      </c>
      <c r="S50" s="40">
        <f t="shared" si="6"/>
        <v>-34.628</v>
      </c>
      <c r="T50" s="40">
        <f t="shared" si="6"/>
        <v>-35.109000000000002</v>
      </c>
      <c r="U50" s="40">
        <f t="shared" si="6"/>
        <v>-35.578000000000003</v>
      </c>
      <c r="V50" s="40">
        <f t="shared" si="6"/>
        <v>-37.477000000000004</v>
      </c>
      <c r="W50" s="40">
        <f t="shared" si="6"/>
        <v>-39.607999999999997</v>
      </c>
      <c r="X50" s="40">
        <f t="shared" si="6"/>
        <v>-40.115000000000002</v>
      </c>
      <c r="Y50" s="40">
        <f t="shared" si="6"/>
        <v>-40.628</v>
      </c>
      <c r="Z50" s="40">
        <f t="shared" si="6"/>
        <v>-41.127000000000002</v>
      </c>
      <c r="AA50" s="40">
        <f t="shared" si="6"/>
        <v>-41.621000000000002</v>
      </c>
      <c r="AB50" s="40"/>
      <c r="AC50" s="40"/>
      <c r="AD50" s="40"/>
      <c r="AE50" s="40"/>
      <c r="AF50" s="40"/>
      <c r="AG50" s="40"/>
      <c r="AH50" s="40"/>
      <c r="AI50" s="40"/>
      <c r="AJ50" s="40"/>
    </row>
    <row r="51" spans="1:36" ht="21" customHeight="1" outlineLevel="1" thickBot="1" x14ac:dyDescent="0.4">
      <c r="A51" s="5">
        <f t="shared" si="4"/>
        <v>0</v>
      </c>
      <c r="B51" s="5">
        <f t="shared" si="4"/>
        <v>0</v>
      </c>
      <c r="C51" s="5">
        <f t="shared" si="4"/>
        <v>0</v>
      </c>
      <c r="D51" s="5">
        <f t="shared" si="4"/>
        <v>1</v>
      </c>
      <c r="E51" s="36" t="str">
        <f t="shared" si="4"/>
        <v>*Ga</v>
      </c>
      <c r="F51" s="40">
        <f t="shared" si="5"/>
        <v>-60.99</v>
      </c>
      <c r="G51" s="40">
        <f t="shared" si="5"/>
        <v>-55.39</v>
      </c>
      <c r="H51" s="40">
        <f t="shared" si="5"/>
        <v>-48.92</v>
      </c>
      <c r="I51" s="40">
        <f t="shared" si="5"/>
        <v>-42.66</v>
      </c>
      <c r="J51" s="40">
        <f t="shared" si="5"/>
        <v>-37.28</v>
      </c>
      <c r="K51" s="40">
        <f t="shared" si="5"/>
        <v>-32.6</v>
      </c>
      <c r="L51" s="40">
        <f t="shared" si="5"/>
        <v>-28.48</v>
      </c>
      <c r="M51" s="40">
        <f t="shared" si="5"/>
        <v>-25.41</v>
      </c>
      <c r="N51" s="40">
        <f t="shared" si="5"/>
        <v>-26.73</v>
      </c>
      <c r="O51" s="40">
        <f t="shared" si="5"/>
        <v>-31.78</v>
      </c>
      <c r="P51" s="40">
        <f t="shared" si="6"/>
        <v>-36.28</v>
      </c>
      <c r="Q51" s="40">
        <f t="shared" si="6"/>
        <v>-40.049999999999997</v>
      </c>
      <c r="R51" s="40">
        <f t="shared" si="6"/>
        <v>-40.86</v>
      </c>
      <c r="S51" s="40">
        <f t="shared" si="6"/>
        <v>-41.61</v>
      </c>
      <c r="T51" s="40">
        <f t="shared" si="6"/>
        <v>-42.31</v>
      </c>
      <c r="U51" s="40">
        <f t="shared" si="6"/>
        <v>-42.94</v>
      </c>
      <c r="V51" s="40">
        <f t="shared" si="6"/>
        <v>-44.86</v>
      </c>
      <c r="W51" s="40">
        <f t="shared" si="6"/>
        <v>-45.72</v>
      </c>
      <c r="X51" s="40">
        <f t="shared" si="6"/>
        <v>-45.76</v>
      </c>
      <c r="Y51" s="40">
        <f t="shared" si="6"/>
        <v>-45.74</v>
      </c>
      <c r="Z51" s="40">
        <f t="shared" si="6"/>
        <v>-45.64</v>
      </c>
      <c r="AA51" s="40">
        <f t="shared" si="6"/>
        <v>-45.47</v>
      </c>
      <c r="AB51" s="40"/>
      <c r="AC51" s="40"/>
      <c r="AD51" s="40"/>
      <c r="AE51" s="40"/>
      <c r="AF51" s="40"/>
      <c r="AG51" s="40"/>
      <c r="AH51" s="40"/>
      <c r="AI51" s="40"/>
      <c r="AJ51" s="40"/>
    </row>
    <row r="52" spans="1:36" ht="21" customHeight="1" outlineLevel="1" thickBot="1" x14ac:dyDescent="0.4">
      <c r="A52" s="5">
        <f t="shared" si="4"/>
        <v>0</v>
      </c>
      <c r="B52" s="5">
        <f t="shared" si="4"/>
        <v>0</v>
      </c>
      <c r="C52" s="5">
        <f t="shared" si="4"/>
        <v>1</v>
      </c>
      <c r="D52" s="5">
        <f t="shared" si="4"/>
        <v>0</v>
      </c>
      <c r="E52" s="36" t="str">
        <f t="shared" si="4"/>
        <v>*Ge[c]</v>
      </c>
      <c r="F52" s="40">
        <f t="shared" si="5"/>
        <v>-15.35</v>
      </c>
      <c r="G52" s="40">
        <f t="shared" si="5"/>
        <v>-14.36</v>
      </c>
      <c r="H52" s="40">
        <f t="shared" si="5"/>
        <v>-12.3</v>
      </c>
      <c r="I52" s="40">
        <f t="shared" si="5"/>
        <v>-10.01</v>
      </c>
      <c r="J52" s="40">
        <f t="shared" si="5"/>
        <v>-8.0210000000000008</v>
      </c>
      <c r="K52" s="40">
        <f t="shared" si="5"/>
        <v>-6.28</v>
      </c>
      <c r="L52" s="40">
        <f t="shared" si="5"/>
        <v>-4.7359999999999998</v>
      </c>
      <c r="M52" s="40">
        <f t="shared" si="5"/>
        <v>-4.141</v>
      </c>
      <c r="N52" s="40">
        <f t="shared" si="5"/>
        <v>-4.2229999999999999</v>
      </c>
      <c r="O52" s="40">
        <f t="shared" si="5"/>
        <v>-4.5529999999999999</v>
      </c>
      <c r="P52" s="40">
        <f t="shared" si="6"/>
        <v>-4.8730000000000002</v>
      </c>
      <c r="Q52" s="40">
        <f t="shared" si="6"/>
        <v>-5.1749999999999998</v>
      </c>
      <c r="R52" s="40">
        <f t="shared" si="6"/>
        <v>-5.2469999999999999</v>
      </c>
      <c r="S52" s="40">
        <f t="shared" si="6"/>
        <v>-5.3179999999999996</v>
      </c>
      <c r="T52" s="40">
        <f t="shared" si="6"/>
        <v>-5.3890000000000002</v>
      </c>
      <c r="U52" s="40">
        <f t="shared" si="6"/>
        <v>-5.4580000000000002</v>
      </c>
      <c r="V52" s="40">
        <f t="shared" si="6"/>
        <v>-5.7869999999999999</v>
      </c>
      <c r="W52" s="40">
        <f t="shared" si="6"/>
        <v>-6.3879999999999999</v>
      </c>
      <c r="X52" s="40">
        <f t="shared" si="6"/>
        <v>-6.5250000000000004</v>
      </c>
      <c r="Y52" s="40">
        <f t="shared" si="6"/>
        <v>-6.6580000000000004</v>
      </c>
      <c r="Z52" s="40">
        <f t="shared" si="6"/>
        <v>-6.7869999999999999</v>
      </c>
      <c r="AA52" s="40">
        <f t="shared" si="6"/>
        <v>-6.9109999999999996</v>
      </c>
      <c r="AB52" s="40"/>
      <c r="AC52" s="40"/>
      <c r="AD52" s="40"/>
      <c r="AE52" s="40"/>
      <c r="AF52" s="40"/>
      <c r="AG52" s="40"/>
      <c r="AH52" s="40"/>
      <c r="AI52" s="40"/>
      <c r="AJ52" s="40"/>
    </row>
    <row r="53" spans="1:36" ht="21" customHeight="1" outlineLevel="1" thickBot="1" x14ac:dyDescent="0.4">
      <c r="A53" s="5">
        <f t="shared" si="4"/>
        <v>0</v>
      </c>
      <c r="B53" s="5">
        <f t="shared" si="4"/>
        <v>1</v>
      </c>
      <c r="C53" s="5">
        <f t="shared" si="4"/>
        <v>0</v>
      </c>
      <c r="D53" s="5">
        <f t="shared" si="4"/>
        <v>0</v>
      </c>
      <c r="E53" s="36" t="str">
        <f t="shared" si="4"/>
        <v>*Se[m]</v>
      </c>
      <c r="F53" s="40">
        <f t="shared" si="5"/>
        <v>-21.89</v>
      </c>
      <c r="G53" s="40">
        <f t="shared" si="5"/>
        <v>-20.11</v>
      </c>
      <c r="H53" s="40">
        <f t="shared" si="5"/>
        <v>-19.97</v>
      </c>
      <c r="I53" s="40">
        <f t="shared" si="5"/>
        <v>-20.47</v>
      </c>
      <c r="J53" s="40">
        <f t="shared" si="5"/>
        <v>-20.98</v>
      </c>
      <c r="K53" s="40">
        <f t="shared" si="5"/>
        <v>-21.49</v>
      </c>
      <c r="L53" s="40">
        <f t="shared" si="5"/>
        <v>-22.01</v>
      </c>
      <c r="M53" s="40">
        <f t="shared" si="5"/>
        <v>-22.51</v>
      </c>
      <c r="N53" s="40">
        <f t="shared" si="5"/>
        <v>-23.02</v>
      </c>
      <c r="O53" s="40">
        <f t="shared" si="5"/>
        <v>-24.96</v>
      </c>
      <c r="P53" s="40">
        <f t="shared" si="6"/>
        <v>-26.77</v>
      </c>
      <c r="Q53" s="40">
        <f t="shared" si="6"/>
        <v>-28.49</v>
      </c>
      <c r="R53" s="40">
        <f t="shared" si="6"/>
        <v>-28.9</v>
      </c>
      <c r="S53" s="40">
        <f t="shared" si="6"/>
        <v>-29.31</v>
      </c>
      <c r="T53" s="40">
        <f t="shared" si="6"/>
        <v>-29.72</v>
      </c>
      <c r="U53" s="40">
        <f t="shared" si="6"/>
        <v>-30.12</v>
      </c>
      <c r="V53" s="40">
        <f t="shared" si="6"/>
        <v>-31.69</v>
      </c>
      <c r="W53" s="40">
        <f t="shared" si="6"/>
        <v>-33.22</v>
      </c>
      <c r="X53" s="40">
        <f t="shared" si="6"/>
        <v>-33.590000000000003</v>
      </c>
      <c r="Y53" s="40">
        <f t="shared" si="6"/>
        <v>-33.97</v>
      </c>
      <c r="Z53" s="40">
        <f t="shared" si="6"/>
        <v>-34.340000000000003</v>
      </c>
      <c r="AA53" s="40">
        <f t="shared" si="6"/>
        <v>-34.71</v>
      </c>
      <c r="AB53" s="40"/>
      <c r="AC53" s="40"/>
      <c r="AD53" s="40"/>
      <c r="AE53" s="40"/>
      <c r="AF53" s="40"/>
      <c r="AG53" s="40"/>
      <c r="AH53" s="40"/>
      <c r="AI53" s="40"/>
      <c r="AJ53" s="40"/>
    </row>
    <row r="54" spans="1:36" ht="21" customHeight="1" outlineLevel="1" thickBot="1" x14ac:dyDescent="0.4">
      <c r="A54" s="5">
        <f t="shared" si="4"/>
        <v>0</v>
      </c>
      <c r="B54" s="5">
        <f t="shared" si="4"/>
        <v>2</v>
      </c>
      <c r="C54" s="5">
        <f t="shared" si="4"/>
        <v>1</v>
      </c>
      <c r="D54" s="5">
        <f t="shared" si="4"/>
        <v>0</v>
      </c>
      <c r="E54" s="36" t="str">
        <f t="shared" si="4"/>
        <v>*GeSe2</v>
      </c>
      <c r="F54" s="40">
        <f t="shared" si="5"/>
        <v>-59.13</v>
      </c>
      <c r="G54" s="40">
        <f t="shared" si="5"/>
        <v>-54.58</v>
      </c>
      <c r="H54" s="40">
        <f t="shared" si="5"/>
        <v>-52.239999999999995</v>
      </c>
      <c r="I54" s="40">
        <f t="shared" si="5"/>
        <v>-50.949999999999996</v>
      </c>
      <c r="J54" s="40">
        <f t="shared" si="5"/>
        <v>-49.981000000000002</v>
      </c>
      <c r="K54" s="40">
        <f t="shared" si="5"/>
        <v>-49.26</v>
      </c>
      <c r="L54" s="40">
        <f t="shared" si="5"/>
        <v>-48.756</v>
      </c>
      <c r="M54" s="40">
        <f t="shared" si="5"/>
        <v>-49.161000000000001</v>
      </c>
      <c r="N54" s="40">
        <f t="shared" si="5"/>
        <v>-50.262999999999998</v>
      </c>
      <c r="O54" s="40">
        <f t="shared" si="5"/>
        <v>-54.472999999999999</v>
      </c>
      <c r="P54" s="40">
        <f t="shared" si="6"/>
        <v>-58.412999999999997</v>
      </c>
      <c r="Q54" s="40">
        <f t="shared" si="6"/>
        <v>-62.154999999999994</v>
      </c>
      <c r="R54" s="40">
        <f t="shared" si="6"/>
        <v>-63.046999999999997</v>
      </c>
      <c r="S54" s="40">
        <f t="shared" si="6"/>
        <v>-63.937999999999995</v>
      </c>
      <c r="T54" s="40">
        <f t="shared" si="6"/>
        <v>-64.828999999999994</v>
      </c>
      <c r="U54" s="40">
        <f t="shared" si="6"/>
        <v>-65.698000000000008</v>
      </c>
      <c r="V54" s="40">
        <f t="shared" si="6"/>
        <v>-69.167000000000002</v>
      </c>
      <c r="W54" s="40">
        <f t="shared" si="6"/>
        <v>-72.828000000000003</v>
      </c>
      <c r="X54" s="40">
        <f t="shared" si="6"/>
        <v>-73.705000000000013</v>
      </c>
      <c r="Y54" s="40">
        <f t="shared" si="6"/>
        <v>-74.597999999999999</v>
      </c>
      <c r="Z54" s="40">
        <f t="shared" si="6"/>
        <v>-75.467000000000013</v>
      </c>
      <c r="AA54" s="40">
        <f t="shared" si="6"/>
        <v>-76.331000000000003</v>
      </c>
      <c r="AB54" s="40"/>
      <c r="AC54" s="40"/>
      <c r="AD54" s="40"/>
      <c r="AE54" s="40"/>
      <c r="AF54" s="40"/>
      <c r="AG54" s="40"/>
      <c r="AH54" s="40"/>
      <c r="AI54" s="40"/>
      <c r="AJ54" s="40"/>
    </row>
    <row r="55" spans="1:36" ht="21" customHeight="1" outlineLevel="1" thickBot="1" x14ac:dyDescent="0.4">
      <c r="A55" s="5">
        <f t="shared" si="4"/>
        <v>0</v>
      </c>
      <c r="B55" s="5">
        <f t="shared" si="4"/>
        <v>3</v>
      </c>
      <c r="C55" s="5">
        <f t="shared" si="4"/>
        <v>0</v>
      </c>
      <c r="D55" s="5">
        <f t="shared" si="4"/>
        <v>2</v>
      </c>
      <c r="E55" s="36" t="str">
        <f t="shared" si="4"/>
        <v>Ga2Se3</v>
      </c>
      <c r="F55" s="40">
        <f t="shared" si="5"/>
        <v>-187.65</v>
      </c>
      <c r="G55" s="40">
        <f t="shared" si="5"/>
        <v>-171.11</v>
      </c>
      <c r="H55" s="40">
        <f t="shared" si="5"/>
        <v>-157.75</v>
      </c>
      <c r="I55" s="40">
        <f t="shared" si="5"/>
        <v>-146.72999999999999</v>
      </c>
      <c r="J55" s="40">
        <f t="shared" si="5"/>
        <v>-137.5</v>
      </c>
      <c r="K55" s="40">
        <f t="shared" si="5"/>
        <v>-129.67000000000002</v>
      </c>
      <c r="L55" s="40">
        <f t="shared" si="5"/>
        <v>-122.99000000000001</v>
      </c>
      <c r="M55" s="40">
        <f t="shared" si="5"/>
        <v>-118.35</v>
      </c>
      <c r="N55" s="40">
        <f t="shared" si="5"/>
        <v>-122.52000000000001</v>
      </c>
      <c r="O55" s="40">
        <f t="shared" si="5"/>
        <v>-138.44</v>
      </c>
      <c r="P55" s="40">
        <f t="shared" si="6"/>
        <v>-152.87</v>
      </c>
      <c r="Q55" s="40">
        <f t="shared" si="6"/>
        <v>-165.57</v>
      </c>
      <c r="R55" s="40">
        <f t="shared" si="6"/>
        <v>-168.42</v>
      </c>
      <c r="S55" s="40">
        <f t="shared" si="6"/>
        <v>-171.14999999999998</v>
      </c>
      <c r="T55" s="40">
        <f t="shared" si="6"/>
        <v>-173.78</v>
      </c>
      <c r="U55" s="40">
        <f t="shared" si="6"/>
        <v>-176.24</v>
      </c>
      <c r="V55" s="40">
        <f t="shared" si="6"/>
        <v>-184.79000000000002</v>
      </c>
      <c r="W55" s="40">
        <f t="shared" si="6"/>
        <v>-191.1</v>
      </c>
      <c r="X55" s="40">
        <f t="shared" si="6"/>
        <v>-192.29000000000002</v>
      </c>
      <c r="Y55" s="40">
        <f t="shared" si="6"/>
        <v>-193.39</v>
      </c>
      <c r="Z55" s="40">
        <f t="shared" si="6"/>
        <v>-194.3</v>
      </c>
      <c r="AA55" s="40">
        <f t="shared" si="6"/>
        <v>-195.07</v>
      </c>
      <c r="AB55" s="40"/>
      <c r="AC55" s="40"/>
      <c r="AD55" s="40"/>
      <c r="AE55" s="40"/>
      <c r="AF55" s="40"/>
      <c r="AG55" s="40"/>
      <c r="AH55" s="40"/>
      <c r="AI55" s="40"/>
      <c r="AJ55" s="40"/>
    </row>
    <row r="56" spans="1:36" ht="21" customHeight="1" outlineLevel="1" thickBot="1" x14ac:dyDescent="0.4">
      <c r="A56" s="5">
        <f t="shared" si="4"/>
        <v>0</v>
      </c>
      <c r="B56" s="5">
        <f t="shared" si="4"/>
        <v>0</v>
      </c>
      <c r="C56" s="5">
        <f t="shared" si="4"/>
        <v>2</v>
      </c>
      <c r="D56" s="5">
        <f t="shared" si="4"/>
        <v>0</v>
      </c>
      <c r="E56" s="36" t="str">
        <f t="shared" si="4"/>
        <v>Ge2</v>
      </c>
      <c r="F56" s="40">
        <f t="shared" si="5"/>
        <v>-30.7</v>
      </c>
      <c r="G56" s="40">
        <f t="shared" si="5"/>
        <v>-28.72</v>
      </c>
      <c r="H56" s="40">
        <f t="shared" si="5"/>
        <v>-24.6</v>
      </c>
      <c r="I56" s="40">
        <f t="shared" si="5"/>
        <v>-20.02</v>
      </c>
      <c r="J56" s="40">
        <f t="shared" si="5"/>
        <v>-16.042000000000002</v>
      </c>
      <c r="K56" s="40">
        <f t="shared" si="5"/>
        <v>-12.56</v>
      </c>
      <c r="L56" s="40">
        <f t="shared" si="5"/>
        <v>-9.4719999999999995</v>
      </c>
      <c r="M56" s="40">
        <f t="shared" si="5"/>
        <v>-8.282</v>
      </c>
      <c r="N56" s="40">
        <f t="shared" si="5"/>
        <v>-8.4459999999999997</v>
      </c>
      <c r="O56" s="40">
        <f t="shared" si="5"/>
        <v>-9.1059999999999999</v>
      </c>
      <c r="P56" s="40">
        <f t="shared" si="6"/>
        <v>-9.7460000000000004</v>
      </c>
      <c r="Q56" s="40">
        <f t="shared" si="6"/>
        <v>-10.35</v>
      </c>
      <c r="R56" s="40">
        <f t="shared" si="6"/>
        <v>-10.494</v>
      </c>
      <c r="S56" s="40">
        <f t="shared" si="6"/>
        <v>-10.635999999999999</v>
      </c>
      <c r="T56" s="40">
        <f t="shared" si="6"/>
        <v>-10.778</v>
      </c>
      <c r="U56" s="40">
        <f t="shared" si="6"/>
        <v>-10.916</v>
      </c>
      <c r="V56" s="40">
        <f t="shared" si="6"/>
        <v>-11.574</v>
      </c>
      <c r="W56" s="40">
        <f t="shared" si="6"/>
        <v>-12.776</v>
      </c>
      <c r="X56" s="40">
        <f t="shared" si="6"/>
        <v>-13.05</v>
      </c>
      <c r="Y56" s="40">
        <f t="shared" si="6"/>
        <v>-13.316000000000001</v>
      </c>
      <c r="Z56" s="40">
        <f t="shared" si="6"/>
        <v>-13.574</v>
      </c>
      <c r="AA56" s="40">
        <f t="shared" si="6"/>
        <v>-13.821999999999999</v>
      </c>
      <c r="AB56" s="40"/>
      <c r="AC56" s="40"/>
      <c r="AD56" s="40"/>
      <c r="AE56" s="40"/>
      <c r="AF56" s="40"/>
      <c r="AG56" s="40"/>
      <c r="AH56" s="40"/>
      <c r="AI56" s="40"/>
      <c r="AJ56" s="40"/>
    </row>
    <row r="57" spans="1:36" ht="21" customHeight="1" outlineLevel="1" thickBot="1" x14ac:dyDescent="0.4">
      <c r="A57" s="5">
        <f t="shared" si="4"/>
        <v>0</v>
      </c>
      <c r="B57" s="5">
        <f t="shared" si="4"/>
        <v>0</v>
      </c>
      <c r="C57" s="5">
        <f t="shared" si="4"/>
        <v>1</v>
      </c>
      <c r="D57" s="5">
        <f t="shared" si="4"/>
        <v>0</v>
      </c>
      <c r="E57" s="36" t="str">
        <f t="shared" si="4"/>
        <v>Ge</v>
      </c>
      <c r="F57" s="40">
        <f t="shared" si="5"/>
        <v>-15.35</v>
      </c>
      <c r="G57" s="40">
        <f t="shared" si="5"/>
        <v>-14.36</v>
      </c>
      <c r="H57" s="40">
        <f t="shared" si="5"/>
        <v>-12.3</v>
      </c>
      <c r="I57" s="40">
        <f t="shared" si="5"/>
        <v>-10.01</v>
      </c>
      <c r="J57" s="40">
        <f t="shared" si="5"/>
        <v>-8.0210000000000008</v>
      </c>
      <c r="K57" s="40">
        <f t="shared" si="5"/>
        <v>-6.28</v>
      </c>
      <c r="L57" s="40">
        <f t="shared" si="5"/>
        <v>-4.7359999999999998</v>
      </c>
      <c r="M57" s="40">
        <f t="shared" si="5"/>
        <v>-4.141</v>
      </c>
      <c r="N57" s="40">
        <f t="shared" si="5"/>
        <v>-4.2229999999999999</v>
      </c>
      <c r="O57" s="40">
        <f t="shared" si="5"/>
        <v>-4.5529999999999999</v>
      </c>
      <c r="P57" s="40">
        <f t="shared" si="6"/>
        <v>-4.8730000000000002</v>
      </c>
      <c r="Q57" s="40">
        <f t="shared" si="6"/>
        <v>-5.1749999999999998</v>
      </c>
      <c r="R57" s="40">
        <f t="shared" si="6"/>
        <v>-5.2469999999999999</v>
      </c>
      <c r="S57" s="40">
        <f t="shared" si="6"/>
        <v>-5.3179999999999996</v>
      </c>
      <c r="T57" s="40">
        <f t="shared" si="6"/>
        <v>-5.3890000000000002</v>
      </c>
      <c r="U57" s="40">
        <f t="shared" si="6"/>
        <v>-5.4580000000000002</v>
      </c>
      <c r="V57" s="40">
        <f t="shared" si="6"/>
        <v>-5.7869999999999999</v>
      </c>
      <c r="W57" s="40">
        <f t="shared" si="6"/>
        <v>-6.3879999999999999</v>
      </c>
      <c r="X57" s="40">
        <f t="shared" si="6"/>
        <v>-6.5250000000000004</v>
      </c>
      <c r="Y57" s="40">
        <f t="shared" si="6"/>
        <v>-6.6580000000000004</v>
      </c>
      <c r="Z57" s="40">
        <f t="shared" si="6"/>
        <v>-6.7869999999999999</v>
      </c>
      <c r="AA57" s="40">
        <f t="shared" si="6"/>
        <v>-6.9109999999999996</v>
      </c>
      <c r="AB57" s="40"/>
      <c r="AC57" s="40"/>
      <c r="AD57" s="40"/>
      <c r="AE57" s="40"/>
      <c r="AF57" s="40"/>
      <c r="AG57" s="40"/>
      <c r="AH57" s="40"/>
      <c r="AI57" s="40"/>
      <c r="AJ57" s="40"/>
    </row>
    <row r="58" spans="1:36" ht="21" customHeight="1" outlineLevel="1" thickBot="1" x14ac:dyDescent="0.4">
      <c r="A58" s="5">
        <f t="shared" ref="A58:E67" si="7">A14</f>
        <v>1</v>
      </c>
      <c r="B58" s="5">
        <f t="shared" si="7"/>
        <v>0</v>
      </c>
      <c r="C58" s="5">
        <f t="shared" si="7"/>
        <v>0</v>
      </c>
      <c r="D58" s="5">
        <f t="shared" si="7"/>
        <v>0</v>
      </c>
      <c r="E58" s="36" t="str">
        <f t="shared" si="7"/>
        <v>Ar</v>
      </c>
      <c r="F58" s="40">
        <f t="shared" ref="F58:O67" si="8">$A58*H.Ar + $B58*H.Se + $C58*H.Ge + $D58*H.Ga</f>
        <v>-19.02</v>
      </c>
      <c r="G58" s="40">
        <f t="shared" si="8"/>
        <v>-19.03</v>
      </c>
      <c r="H58" s="40">
        <f t="shared" si="8"/>
        <v>-19.059999999999999</v>
      </c>
      <c r="I58" s="40">
        <f t="shared" si="8"/>
        <v>-19.11</v>
      </c>
      <c r="J58" s="40">
        <f t="shared" si="8"/>
        <v>-19.170000000000002</v>
      </c>
      <c r="K58" s="40">
        <f t="shared" si="8"/>
        <v>-19.23</v>
      </c>
      <c r="L58" s="40">
        <f t="shared" si="8"/>
        <v>-19.3</v>
      </c>
      <c r="M58" s="40">
        <f t="shared" si="8"/>
        <v>-19.07</v>
      </c>
      <c r="N58" s="40">
        <f t="shared" si="8"/>
        <v>-19.03</v>
      </c>
      <c r="O58" s="40">
        <f t="shared" si="8"/>
        <v>-19.309999999999999</v>
      </c>
      <c r="P58" s="40">
        <f t="shared" ref="P58:AA67" si="9">$A58*H.Ar + $B58*H.Se + $C58*H.Ge + $D58*H.Ga</f>
        <v>-19.57</v>
      </c>
      <c r="Q58" s="40">
        <f t="shared" si="9"/>
        <v>-19.82</v>
      </c>
      <c r="R58" s="40">
        <f t="shared" si="9"/>
        <v>-19.88</v>
      </c>
      <c r="S58" s="40">
        <f t="shared" si="9"/>
        <v>-19.940000000000001</v>
      </c>
      <c r="T58" s="40">
        <f t="shared" si="9"/>
        <v>-20</v>
      </c>
      <c r="U58" s="40">
        <f t="shared" si="9"/>
        <v>-20.05</v>
      </c>
      <c r="V58" s="40">
        <f t="shared" si="9"/>
        <v>-20.260000000000002</v>
      </c>
      <c r="W58" s="40">
        <f t="shared" si="9"/>
        <v>-20.46</v>
      </c>
      <c r="X58" s="40">
        <f t="shared" si="9"/>
        <v>-20.51</v>
      </c>
      <c r="Y58" s="40">
        <f t="shared" si="9"/>
        <v>-20.56</v>
      </c>
      <c r="Z58" s="40">
        <f t="shared" si="9"/>
        <v>-20.6</v>
      </c>
      <c r="AA58" s="40">
        <f t="shared" si="9"/>
        <v>-20.65</v>
      </c>
      <c r="AB58" s="40"/>
      <c r="AC58" s="40"/>
      <c r="AD58" s="40"/>
      <c r="AE58" s="40"/>
      <c r="AF58" s="40"/>
      <c r="AG58" s="40"/>
      <c r="AH58" s="40"/>
      <c r="AI58" s="40"/>
      <c r="AJ58" s="40"/>
    </row>
    <row r="59" spans="1:36" ht="21" customHeight="1" outlineLevel="1" thickBot="1" x14ac:dyDescent="0.4">
      <c r="A59" s="5">
        <f t="shared" si="7"/>
        <v>0</v>
      </c>
      <c r="B59" s="5">
        <f t="shared" si="7"/>
        <v>0</v>
      </c>
      <c r="C59" s="5">
        <f t="shared" si="7"/>
        <v>1</v>
      </c>
      <c r="D59" s="5">
        <f t="shared" si="7"/>
        <v>0</v>
      </c>
      <c r="E59" s="36" t="str">
        <f t="shared" si="7"/>
        <v>(l)Ge[l]</v>
      </c>
      <c r="F59" s="40">
        <f t="shared" si="8"/>
        <v>-15.35</v>
      </c>
      <c r="G59" s="40">
        <f t="shared" si="8"/>
        <v>-14.36</v>
      </c>
      <c r="H59" s="40">
        <f t="shared" si="8"/>
        <v>-12.3</v>
      </c>
      <c r="I59" s="40">
        <f t="shared" si="8"/>
        <v>-10.01</v>
      </c>
      <c r="J59" s="40">
        <f t="shared" si="8"/>
        <v>-8.0210000000000008</v>
      </c>
      <c r="K59" s="40">
        <f t="shared" si="8"/>
        <v>-6.28</v>
      </c>
      <c r="L59" s="40">
        <f t="shared" si="8"/>
        <v>-4.7359999999999998</v>
      </c>
      <c r="M59" s="40">
        <f t="shared" si="8"/>
        <v>-4.141</v>
      </c>
      <c r="N59" s="40">
        <f t="shared" si="8"/>
        <v>-4.2229999999999999</v>
      </c>
      <c r="O59" s="40">
        <f t="shared" si="8"/>
        <v>-4.5529999999999999</v>
      </c>
      <c r="P59" s="40">
        <f t="shared" si="9"/>
        <v>-4.8730000000000002</v>
      </c>
      <c r="Q59" s="40">
        <f t="shared" si="9"/>
        <v>-5.1749999999999998</v>
      </c>
      <c r="R59" s="40">
        <f t="shared" si="9"/>
        <v>-5.2469999999999999</v>
      </c>
      <c r="S59" s="40">
        <f t="shared" si="9"/>
        <v>-5.3179999999999996</v>
      </c>
      <c r="T59" s="40">
        <f t="shared" si="9"/>
        <v>-5.3890000000000002</v>
      </c>
      <c r="U59" s="40">
        <f t="shared" si="9"/>
        <v>-5.4580000000000002</v>
      </c>
      <c r="V59" s="40">
        <f t="shared" si="9"/>
        <v>-5.7869999999999999</v>
      </c>
      <c r="W59" s="40">
        <f t="shared" si="9"/>
        <v>-6.3879999999999999</v>
      </c>
      <c r="X59" s="40">
        <f t="shared" si="9"/>
        <v>-6.5250000000000004</v>
      </c>
      <c r="Y59" s="40">
        <f t="shared" si="9"/>
        <v>-6.6580000000000004</v>
      </c>
      <c r="Z59" s="40">
        <f t="shared" si="9"/>
        <v>-6.7869999999999999</v>
      </c>
      <c r="AA59" s="40">
        <f t="shared" si="9"/>
        <v>-6.9109999999999996</v>
      </c>
      <c r="AB59" s="40"/>
      <c r="AC59" s="40"/>
      <c r="AD59" s="40"/>
      <c r="AE59" s="40"/>
      <c r="AF59" s="40"/>
      <c r="AG59" s="40"/>
      <c r="AH59" s="40"/>
      <c r="AI59" s="40"/>
      <c r="AJ59" s="40"/>
    </row>
    <row r="60" spans="1:36" ht="21" customHeight="1" outlineLevel="1" thickBot="1" x14ac:dyDescent="0.4">
      <c r="A60" s="5">
        <f t="shared" si="7"/>
        <v>1</v>
      </c>
      <c r="B60" s="5">
        <f t="shared" si="7"/>
        <v>0</v>
      </c>
      <c r="C60" s="5">
        <f t="shared" si="7"/>
        <v>0</v>
      </c>
      <c r="D60" s="5">
        <f t="shared" si="7"/>
        <v>0</v>
      </c>
      <c r="E60" s="36" t="str">
        <f t="shared" si="7"/>
        <v>H (Ar)</v>
      </c>
      <c r="F60" s="40">
        <f t="shared" si="8"/>
        <v>-19.02</v>
      </c>
      <c r="G60" s="40">
        <f t="shared" si="8"/>
        <v>-19.03</v>
      </c>
      <c r="H60" s="40">
        <f t="shared" si="8"/>
        <v>-19.059999999999999</v>
      </c>
      <c r="I60" s="40">
        <f t="shared" si="8"/>
        <v>-19.11</v>
      </c>
      <c r="J60" s="40">
        <f t="shared" si="8"/>
        <v>-19.170000000000002</v>
      </c>
      <c r="K60" s="40">
        <f t="shared" si="8"/>
        <v>-19.23</v>
      </c>
      <c r="L60" s="40">
        <f t="shared" si="8"/>
        <v>-19.3</v>
      </c>
      <c r="M60" s="40">
        <f t="shared" si="8"/>
        <v>-19.07</v>
      </c>
      <c r="N60" s="40">
        <f t="shared" si="8"/>
        <v>-19.03</v>
      </c>
      <c r="O60" s="40">
        <f t="shared" si="8"/>
        <v>-19.309999999999999</v>
      </c>
      <c r="P60" s="40">
        <f t="shared" si="9"/>
        <v>-19.57</v>
      </c>
      <c r="Q60" s="40">
        <f t="shared" si="9"/>
        <v>-19.82</v>
      </c>
      <c r="R60" s="40">
        <f t="shared" si="9"/>
        <v>-19.88</v>
      </c>
      <c r="S60" s="40">
        <f t="shared" si="9"/>
        <v>-19.940000000000001</v>
      </c>
      <c r="T60" s="40">
        <f t="shared" si="9"/>
        <v>-20</v>
      </c>
      <c r="U60" s="40">
        <f t="shared" si="9"/>
        <v>-20.05</v>
      </c>
      <c r="V60" s="40">
        <f t="shared" si="9"/>
        <v>-20.260000000000002</v>
      </c>
      <c r="W60" s="40">
        <f t="shared" si="9"/>
        <v>-20.46</v>
      </c>
      <c r="X60" s="40">
        <f t="shared" si="9"/>
        <v>-20.51</v>
      </c>
      <c r="Y60" s="40">
        <f t="shared" si="9"/>
        <v>-20.56</v>
      </c>
      <c r="Z60" s="40">
        <f t="shared" si="9"/>
        <v>-20.6</v>
      </c>
      <c r="AA60" s="40">
        <f t="shared" si="9"/>
        <v>-20.65</v>
      </c>
      <c r="AB60" s="40"/>
      <c r="AC60" s="40"/>
      <c r="AD60" s="40"/>
      <c r="AE60" s="40"/>
      <c r="AF60" s="40"/>
      <c r="AG60" s="40"/>
      <c r="AH60" s="40"/>
      <c r="AI60" s="40"/>
      <c r="AJ60" s="40"/>
    </row>
    <row r="61" spans="1:36" ht="21" customHeight="1" outlineLevel="1" thickBot="1" x14ac:dyDescent="0.4">
      <c r="A61" s="5">
        <f t="shared" si="7"/>
        <v>0</v>
      </c>
      <c r="B61" s="5">
        <f t="shared" si="7"/>
        <v>0</v>
      </c>
      <c r="C61" s="5">
        <f t="shared" si="7"/>
        <v>0</v>
      </c>
      <c r="D61" s="5">
        <f t="shared" si="7"/>
        <v>1</v>
      </c>
      <c r="E61" s="36" t="str">
        <f t="shared" si="7"/>
        <v>H (Ga)</v>
      </c>
      <c r="F61" s="40">
        <f t="shared" si="8"/>
        <v>-60.99</v>
      </c>
      <c r="G61" s="40">
        <f t="shared" si="8"/>
        <v>-55.39</v>
      </c>
      <c r="H61" s="40">
        <f t="shared" si="8"/>
        <v>-48.92</v>
      </c>
      <c r="I61" s="40">
        <f t="shared" si="8"/>
        <v>-42.66</v>
      </c>
      <c r="J61" s="40">
        <f t="shared" si="8"/>
        <v>-37.28</v>
      </c>
      <c r="K61" s="40">
        <f t="shared" si="8"/>
        <v>-32.6</v>
      </c>
      <c r="L61" s="40">
        <f t="shared" si="8"/>
        <v>-28.48</v>
      </c>
      <c r="M61" s="40">
        <f t="shared" si="8"/>
        <v>-25.41</v>
      </c>
      <c r="N61" s="40">
        <f t="shared" si="8"/>
        <v>-26.73</v>
      </c>
      <c r="O61" s="40">
        <f t="shared" si="8"/>
        <v>-31.78</v>
      </c>
      <c r="P61" s="40">
        <f t="shared" si="9"/>
        <v>-36.28</v>
      </c>
      <c r="Q61" s="40">
        <f t="shared" si="9"/>
        <v>-40.049999999999997</v>
      </c>
      <c r="R61" s="40">
        <f t="shared" si="9"/>
        <v>-40.86</v>
      </c>
      <c r="S61" s="40">
        <f t="shared" si="9"/>
        <v>-41.61</v>
      </c>
      <c r="T61" s="40">
        <f t="shared" si="9"/>
        <v>-42.31</v>
      </c>
      <c r="U61" s="40">
        <f t="shared" si="9"/>
        <v>-42.94</v>
      </c>
      <c r="V61" s="40">
        <f t="shared" si="9"/>
        <v>-44.86</v>
      </c>
      <c r="W61" s="40">
        <f t="shared" si="9"/>
        <v>-45.72</v>
      </c>
      <c r="X61" s="40">
        <f t="shared" si="9"/>
        <v>-45.76</v>
      </c>
      <c r="Y61" s="40">
        <f t="shared" si="9"/>
        <v>-45.74</v>
      </c>
      <c r="Z61" s="40">
        <f t="shared" si="9"/>
        <v>-45.64</v>
      </c>
      <c r="AA61" s="40">
        <f t="shared" si="9"/>
        <v>-45.47</v>
      </c>
      <c r="AB61" s="40"/>
      <c r="AC61" s="40"/>
      <c r="AD61" s="40"/>
      <c r="AE61" s="40"/>
      <c r="AF61" s="40"/>
      <c r="AG61" s="40"/>
      <c r="AH61" s="40"/>
      <c r="AI61" s="40"/>
      <c r="AJ61" s="40"/>
    </row>
    <row r="62" spans="1:36" ht="21" customHeight="1" outlineLevel="1" thickBot="1" x14ac:dyDescent="0.4">
      <c r="A62" s="5">
        <f t="shared" si="7"/>
        <v>0</v>
      </c>
      <c r="B62" s="5">
        <f t="shared" si="7"/>
        <v>0</v>
      </c>
      <c r="C62" s="5">
        <f t="shared" si="7"/>
        <v>1</v>
      </c>
      <c r="D62" s="5">
        <f t="shared" si="7"/>
        <v>0</v>
      </c>
      <c r="E62" s="36" t="str">
        <f t="shared" si="7"/>
        <v>H (Ge)</v>
      </c>
      <c r="F62" s="40">
        <f t="shared" si="8"/>
        <v>-15.35</v>
      </c>
      <c r="G62" s="40">
        <f t="shared" si="8"/>
        <v>-14.36</v>
      </c>
      <c r="H62" s="40">
        <f t="shared" si="8"/>
        <v>-12.3</v>
      </c>
      <c r="I62" s="40">
        <f t="shared" si="8"/>
        <v>-10.01</v>
      </c>
      <c r="J62" s="40">
        <f t="shared" si="8"/>
        <v>-8.0210000000000008</v>
      </c>
      <c r="K62" s="40">
        <f t="shared" si="8"/>
        <v>-6.28</v>
      </c>
      <c r="L62" s="40">
        <f t="shared" si="8"/>
        <v>-4.7359999999999998</v>
      </c>
      <c r="M62" s="40">
        <f t="shared" si="8"/>
        <v>-4.141</v>
      </c>
      <c r="N62" s="40">
        <f t="shared" si="8"/>
        <v>-4.2229999999999999</v>
      </c>
      <c r="O62" s="40">
        <f t="shared" si="8"/>
        <v>-4.5529999999999999</v>
      </c>
      <c r="P62" s="40">
        <f t="shared" si="9"/>
        <v>-4.8730000000000002</v>
      </c>
      <c r="Q62" s="40">
        <f t="shared" si="9"/>
        <v>-5.1749999999999998</v>
      </c>
      <c r="R62" s="40">
        <f t="shared" si="9"/>
        <v>-5.2469999999999999</v>
      </c>
      <c r="S62" s="40">
        <f t="shared" si="9"/>
        <v>-5.3179999999999996</v>
      </c>
      <c r="T62" s="40">
        <f t="shared" si="9"/>
        <v>-5.3890000000000002</v>
      </c>
      <c r="U62" s="40">
        <f t="shared" si="9"/>
        <v>-5.4580000000000002</v>
      </c>
      <c r="V62" s="40">
        <f t="shared" si="9"/>
        <v>-5.7869999999999999</v>
      </c>
      <c r="W62" s="40">
        <f t="shared" si="9"/>
        <v>-6.3879999999999999</v>
      </c>
      <c r="X62" s="40">
        <f t="shared" si="9"/>
        <v>-6.5250000000000004</v>
      </c>
      <c r="Y62" s="40">
        <f t="shared" si="9"/>
        <v>-6.6580000000000004</v>
      </c>
      <c r="Z62" s="40">
        <f t="shared" si="9"/>
        <v>-6.7869999999999999</v>
      </c>
      <c r="AA62" s="40">
        <f t="shared" si="9"/>
        <v>-6.9109999999999996</v>
      </c>
      <c r="AB62" s="40"/>
      <c r="AC62" s="40"/>
      <c r="AD62" s="40"/>
      <c r="AE62" s="40"/>
      <c r="AF62" s="40"/>
      <c r="AG62" s="40"/>
      <c r="AH62" s="40"/>
      <c r="AI62" s="40"/>
      <c r="AJ62" s="40"/>
    </row>
    <row r="63" spans="1:36" ht="21" customHeight="1" outlineLevel="1" thickBot="1" x14ac:dyDescent="0.4">
      <c r="A63" s="5">
        <f t="shared" si="7"/>
        <v>0</v>
      </c>
      <c r="B63" s="5">
        <f t="shared" si="7"/>
        <v>1</v>
      </c>
      <c r="C63" s="5">
        <f t="shared" si="7"/>
        <v>0</v>
      </c>
      <c r="D63" s="5">
        <f t="shared" si="7"/>
        <v>0</v>
      </c>
      <c r="E63" s="36" t="str">
        <f t="shared" si="7"/>
        <v>H (Se)</v>
      </c>
      <c r="F63" s="40">
        <f t="shared" si="8"/>
        <v>-21.89</v>
      </c>
      <c r="G63" s="40">
        <f t="shared" si="8"/>
        <v>-20.11</v>
      </c>
      <c r="H63" s="40">
        <f t="shared" si="8"/>
        <v>-19.97</v>
      </c>
      <c r="I63" s="40">
        <f t="shared" si="8"/>
        <v>-20.47</v>
      </c>
      <c r="J63" s="40">
        <f t="shared" si="8"/>
        <v>-20.98</v>
      </c>
      <c r="K63" s="40">
        <f t="shared" si="8"/>
        <v>-21.49</v>
      </c>
      <c r="L63" s="40">
        <f t="shared" si="8"/>
        <v>-22.01</v>
      </c>
      <c r="M63" s="40">
        <f t="shared" si="8"/>
        <v>-22.51</v>
      </c>
      <c r="N63" s="40">
        <f t="shared" si="8"/>
        <v>-23.02</v>
      </c>
      <c r="O63" s="40">
        <f t="shared" si="8"/>
        <v>-24.96</v>
      </c>
      <c r="P63" s="40">
        <f t="shared" si="9"/>
        <v>-26.77</v>
      </c>
      <c r="Q63" s="40">
        <f t="shared" si="9"/>
        <v>-28.49</v>
      </c>
      <c r="R63" s="40">
        <f t="shared" si="9"/>
        <v>-28.9</v>
      </c>
      <c r="S63" s="40">
        <f t="shared" si="9"/>
        <v>-29.31</v>
      </c>
      <c r="T63" s="40">
        <f t="shared" si="9"/>
        <v>-29.72</v>
      </c>
      <c r="U63" s="40">
        <f t="shared" si="9"/>
        <v>-30.12</v>
      </c>
      <c r="V63" s="40">
        <f t="shared" si="9"/>
        <v>-31.69</v>
      </c>
      <c r="W63" s="40">
        <f t="shared" si="9"/>
        <v>-33.22</v>
      </c>
      <c r="X63" s="40">
        <f t="shared" si="9"/>
        <v>-33.590000000000003</v>
      </c>
      <c r="Y63" s="40">
        <f t="shared" si="9"/>
        <v>-33.97</v>
      </c>
      <c r="Z63" s="40">
        <f t="shared" si="9"/>
        <v>-34.340000000000003</v>
      </c>
      <c r="AA63" s="40">
        <f t="shared" si="9"/>
        <v>-34.71</v>
      </c>
      <c r="AB63" s="40"/>
      <c r="AC63" s="40"/>
      <c r="AD63" s="40"/>
      <c r="AE63" s="40"/>
      <c r="AF63" s="40"/>
      <c r="AG63" s="40"/>
      <c r="AH63" s="40"/>
      <c r="AI63" s="40"/>
      <c r="AJ63" s="40"/>
    </row>
    <row r="64" spans="1:36" ht="21" customHeight="1" outlineLevel="1" thickBot="1" x14ac:dyDescent="0.4">
      <c r="A64" s="5">
        <f t="shared" si="7"/>
        <v>0</v>
      </c>
      <c r="B64" s="5">
        <f t="shared" si="7"/>
        <v>0</v>
      </c>
      <c r="C64" s="5">
        <f t="shared" si="7"/>
        <v>0</v>
      </c>
      <c r="D64" s="5">
        <f t="shared" si="7"/>
        <v>0</v>
      </c>
      <c r="E64" s="36">
        <f t="shared" si="7"/>
        <v>0</v>
      </c>
      <c r="F64" s="40">
        <f t="shared" si="8"/>
        <v>0</v>
      </c>
      <c r="G64" s="40">
        <f t="shared" si="8"/>
        <v>0</v>
      </c>
      <c r="H64" s="40">
        <f t="shared" si="8"/>
        <v>0</v>
      </c>
      <c r="I64" s="40">
        <f t="shared" si="8"/>
        <v>0</v>
      </c>
      <c r="J64" s="40">
        <f t="shared" si="8"/>
        <v>0</v>
      </c>
      <c r="K64" s="40">
        <f t="shared" si="8"/>
        <v>0</v>
      </c>
      <c r="L64" s="40">
        <f t="shared" si="8"/>
        <v>0</v>
      </c>
      <c r="M64" s="40">
        <f t="shared" si="8"/>
        <v>0</v>
      </c>
      <c r="N64" s="40">
        <f t="shared" si="8"/>
        <v>0</v>
      </c>
      <c r="O64" s="40">
        <f t="shared" si="8"/>
        <v>0</v>
      </c>
      <c r="P64" s="40">
        <f t="shared" si="9"/>
        <v>0</v>
      </c>
      <c r="Q64" s="40">
        <f t="shared" si="9"/>
        <v>0</v>
      </c>
      <c r="R64" s="40">
        <f t="shared" si="9"/>
        <v>0</v>
      </c>
      <c r="S64" s="40">
        <f t="shared" si="9"/>
        <v>0</v>
      </c>
      <c r="T64" s="40">
        <f t="shared" si="9"/>
        <v>0</v>
      </c>
      <c r="U64" s="40">
        <f t="shared" si="9"/>
        <v>0</v>
      </c>
      <c r="V64" s="40">
        <f t="shared" si="9"/>
        <v>0</v>
      </c>
      <c r="W64" s="40">
        <f t="shared" si="9"/>
        <v>0</v>
      </c>
      <c r="X64" s="40">
        <f t="shared" si="9"/>
        <v>0</v>
      </c>
      <c r="Y64" s="40">
        <f t="shared" si="9"/>
        <v>0</v>
      </c>
      <c r="Z64" s="40">
        <f t="shared" si="9"/>
        <v>0</v>
      </c>
      <c r="AA64" s="40">
        <f t="shared" si="9"/>
        <v>0</v>
      </c>
      <c r="AB64" s="40"/>
      <c r="AC64" s="40"/>
      <c r="AD64" s="40"/>
      <c r="AE64" s="40"/>
      <c r="AF64" s="40"/>
      <c r="AG64" s="40"/>
      <c r="AH64" s="40"/>
      <c r="AI64" s="40"/>
      <c r="AJ64" s="40"/>
    </row>
    <row r="65" spans="1:36" ht="21" customHeight="1" outlineLevel="1" thickBot="1" x14ac:dyDescent="0.4">
      <c r="A65" s="5">
        <f t="shared" si="7"/>
        <v>0</v>
      </c>
      <c r="B65" s="5">
        <f t="shared" si="7"/>
        <v>0</v>
      </c>
      <c r="C65" s="5">
        <f t="shared" si="7"/>
        <v>0</v>
      </c>
      <c r="D65" s="5">
        <f t="shared" si="7"/>
        <v>0</v>
      </c>
      <c r="E65" s="36">
        <f t="shared" si="7"/>
        <v>0</v>
      </c>
      <c r="F65" s="40">
        <f t="shared" si="8"/>
        <v>0</v>
      </c>
      <c r="G65" s="40">
        <f t="shared" si="8"/>
        <v>0</v>
      </c>
      <c r="H65" s="40">
        <f t="shared" si="8"/>
        <v>0</v>
      </c>
      <c r="I65" s="40">
        <f t="shared" si="8"/>
        <v>0</v>
      </c>
      <c r="J65" s="40">
        <f t="shared" si="8"/>
        <v>0</v>
      </c>
      <c r="K65" s="40">
        <f t="shared" si="8"/>
        <v>0</v>
      </c>
      <c r="L65" s="40">
        <f t="shared" si="8"/>
        <v>0</v>
      </c>
      <c r="M65" s="40">
        <f t="shared" si="8"/>
        <v>0</v>
      </c>
      <c r="N65" s="40">
        <f t="shared" si="8"/>
        <v>0</v>
      </c>
      <c r="O65" s="40">
        <f t="shared" si="8"/>
        <v>0</v>
      </c>
      <c r="P65" s="40">
        <f t="shared" si="9"/>
        <v>0</v>
      </c>
      <c r="Q65" s="40">
        <f t="shared" si="9"/>
        <v>0</v>
      </c>
      <c r="R65" s="40">
        <f t="shared" si="9"/>
        <v>0</v>
      </c>
      <c r="S65" s="40">
        <f t="shared" si="9"/>
        <v>0</v>
      </c>
      <c r="T65" s="40">
        <f t="shared" si="9"/>
        <v>0</v>
      </c>
      <c r="U65" s="40">
        <f t="shared" si="9"/>
        <v>0</v>
      </c>
      <c r="V65" s="40">
        <f t="shared" si="9"/>
        <v>0</v>
      </c>
      <c r="W65" s="40">
        <f t="shared" si="9"/>
        <v>0</v>
      </c>
      <c r="X65" s="40">
        <f t="shared" si="9"/>
        <v>0</v>
      </c>
      <c r="Y65" s="40">
        <f t="shared" si="9"/>
        <v>0</v>
      </c>
      <c r="Z65" s="40">
        <f t="shared" si="9"/>
        <v>0</v>
      </c>
      <c r="AA65" s="40">
        <f t="shared" si="9"/>
        <v>0</v>
      </c>
      <c r="AB65" s="40"/>
      <c r="AC65" s="40"/>
      <c r="AD65" s="40"/>
      <c r="AE65" s="40"/>
      <c r="AF65" s="40"/>
      <c r="AG65" s="40"/>
      <c r="AH65" s="40"/>
      <c r="AI65" s="40"/>
      <c r="AJ65" s="40"/>
    </row>
    <row r="66" spans="1:36" ht="21" customHeight="1" outlineLevel="1" thickBot="1" x14ac:dyDescent="0.4">
      <c r="A66" s="5">
        <f t="shared" si="7"/>
        <v>0</v>
      </c>
      <c r="B66" s="5">
        <f t="shared" si="7"/>
        <v>0</v>
      </c>
      <c r="C66" s="5">
        <f t="shared" si="7"/>
        <v>0</v>
      </c>
      <c r="D66" s="5">
        <f t="shared" si="7"/>
        <v>0</v>
      </c>
      <c r="E66" s="36">
        <f t="shared" si="7"/>
        <v>0</v>
      </c>
      <c r="F66" s="40">
        <f t="shared" si="8"/>
        <v>0</v>
      </c>
      <c r="G66" s="40">
        <f t="shared" si="8"/>
        <v>0</v>
      </c>
      <c r="H66" s="40">
        <f t="shared" si="8"/>
        <v>0</v>
      </c>
      <c r="I66" s="40">
        <f t="shared" si="8"/>
        <v>0</v>
      </c>
      <c r="J66" s="40">
        <f t="shared" si="8"/>
        <v>0</v>
      </c>
      <c r="K66" s="40">
        <f t="shared" si="8"/>
        <v>0</v>
      </c>
      <c r="L66" s="40">
        <f t="shared" si="8"/>
        <v>0</v>
      </c>
      <c r="M66" s="40">
        <f t="shared" si="8"/>
        <v>0</v>
      </c>
      <c r="N66" s="40">
        <f t="shared" si="8"/>
        <v>0</v>
      </c>
      <c r="O66" s="40">
        <f t="shared" si="8"/>
        <v>0</v>
      </c>
      <c r="P66" s="40">
        <f t="shared" si="9"/>
        <v>0</v>
      </c>
      <c r="Q66" s="40">
        <f t="shared" si="9"/>
        <v>0</v>
      </c>
      <c r="R66" s="40">
        <f t="shared" si="9"/>
        <v>0</v>
      </c>
      <c r="S66" s="40">
        <f t="shared" si="9"/>
        <v>0</v>
      </c>
      <c r="T66" s="40">
        <f t="shared" si="9"/>
        <v>0</v>
      </c>
      <c r="U66" s="40">
        <f t="shared" si="9"/>
        <v>0</v>
      </c>
      <c r="V66" s="40">
        <f t="shared" si="9"/>
        <v>0</v>
      </c>
      <c r="W66" s="40">
        <f t="shared" si="9"/>
        <v>0</v>
      </c>
      <c r="X66" s="40">
        <f t="shared" si="9"/>
        <v>0</v>
      </c>
      <c r="Y66" s="40">
        <f t="shared" si="9"/>
        <v>0</v>
      </c>
      <c r="Z66" s="40">
        <f t="shared" si="9"/>
        <v>0</v>
      </c>
      <c r="AA66" s="40">
        <f t="shared" si="9"/>
        <v>0</v>
      </c>
      <c r="AB66" s="40"/>
      <c r="AC66" s="40"/>
      <c r="AD66" s="40"/>
      <c r="AE66" s="40"/>
      <c r="AF66" s="40"/>
      <c r="AG66" s="40"/>
      <c r="AH66" s="40"/>
      <c r="AI66" s="40"/>
      <c r="AJ66" s="40"/>
    </row>
    <row r="67" spans="1:36" ht="21" customHeight="1" outlineLevel="1" thickBot="1" x14ac:dyDescent="0.4">
      <c r="A67" s="5">
        <f t="shared" si="7"/>
        <v>0</v>
      </c>
      <c r="B67" s="5">
        <f t="shared" si="7"/>
        <v>0</v>
      </c>
      <c r="C67" s="5">
        <f t="shared" si="7"/>
        <v>0</v>
      </c>
      <c r="D67" s="5">
        <f t="shared" si="7"/>
        <v>0</v>
      </c>
      <c r="E67" s="36">
        <f t="shared" si="7"/>
        <v>0</v>
      </c>
      <c r="F67" s="40">
        <f t="shared" si="8"/>
        <v>0</v>
      </c>
      <c r="G67" s="40">
        <f t="shared" si="8"/>
        <v>0</v>
      </c>
      <c r="H67" s="40">
        <f t="shared" si="8"/>
        <v>0</v>
      </c>
      <c r="I67" s="40">
        <f t="shared" si="8"/>
        <v>0</v>
      </c>
      <c r="J67" s="40">
        <f t="shared" si="8"/>
        <v>0</v>
      </c>
      <c r="K67" s="40">
        <f t="shared" si="8"/>
        <v>0</v>
      </c>
      <c r="L67" s="40">
        <f t="shared" si="8"/>
        <v>0</v>
      </c>
      <c r="M67" s="40">
        <f t="shared" si="8"/>
        <v>0</v>
      </c>
      <c r="N67" s="40">
        <f t="shared" si="8"/>
        <v>0</v>
      </c>
      <c r="O67" s="40">
        <f t="shared" si="8"/>
        <v>0</v>
      </c>
      <c r="P67" s="40">
        <f t="shared" si="9"/>
        <v>0</v>
      </c>
      <c r="Q67" s="40">
        <f t="shared" si="9"/>
        <v>0</v>
      </c>
      <c r="R67" s="40">
        <f t="shared" si="9"/>
        <v>0</v>
      </c>
      <c r="S67" s="40">
        <f t="shared" si="9"/>
        <v>0</v>
      </c>
      <c r="T67" s="40">
        <f t="shared" si="9"/>
        <v>0</v>
      </c>
      <c r="U67" s="40">
        <f t="shared" si="9"/>
        <v>0</v>
      </c>
      <c r="V67" s="40">
        <f t="shared" si="9"/>
        <v>0</v>
      </c>
      <c r="W67" s="40">
        <f t="shared" si="9"/>
        <v>0</v>
      </c>
      <c r="X67" s="40">
        <f t="shared" si="9"/>
        <v>0</v>
      </c>
      <c r="Y67" s="40">
        <f t="shared" si="9"/>
        <v>0</v>
      </c>
      <c r="Z67" s="40">
        <f t="shared" si="9"/>
        <v>0</v>
      </c>
      <c r="AA67" s="40">
        <f t="shared" si="9"/>
        <v>0</v>
      </c>
      <c r="AB67" s="40"/>
      <c r="AC67" s="40"/>
      <c r="AD67" s="40"/>
      <c r="AE67" s="40"/>
      <c r="AF67" s="40"/>
      <c r="AG67" s="40"/>
      <c r="AH67" s="40"/>
      <c r="AI67" s="40"/>
      <c r="AJ67" s="40"/>
    </row>
    <row r="68" spans="1:36" ht="21" customHeight="1" outlineLevel="1" thickBot="1" x14ac:dyDescent="0.4">
      <c r="A68" s="5">
        <f t="shared" ref="A68:E77" si="10">A24</f>
        <v>0</v>
      </c>
      <c r="B68" s="5">
        <f t="shared" si="10"/>
        <v>0</v>
      </c>
      <c r="C68" s="5">
        <f t="shared" si="10"/>
        <v>0</v>
      </c>
      <c r="D68" s="5">
        <f t="shared" si="10"/>
        <v>0</v>
      </c>
      <c r="E68" s="36">
        <f t="shared" si="10"/>
        <v>0</v>
      </c>
      <c r="F68" s="40">
        <f t="shared" ref="F68:O76" si="11">$A68*H.Ar + $B68*H.Se + $C68*H.Ge + $D68*H.Ga</f>
        <v>0</v>
      </c>
      <c r="G68" s="40">
        <f t="shared" si="11"/>
        <v>0</v>
      </c>
      <c r="H68" s="40">
        <f t="shared" si="11"/>
        <v>0</v>
      </c>
      <c r="I68" s="40">
        <f t="shared" si="11"/>
        <v>0</v>
      </c>
      <c r="J68" s="40">
        <f t="shared" si="11"/>
        <v>0</v>
      </c>
      <c r="K68" s="40">
        <f t="shared" si="11"/>
        <v>0</v>
      </c>
      <c r="L68" s="40">
        <f t="shared" si="11"/>
        <v>0</v>
      </c>
      <c r="M68" s="40">
        <f t="shared" si="11"/>
        <v>0</v>
      </c>
      <c r="N68" s="40">
        <f t="shared" si="11"/>
        <v>0</v>
      </c>
      <c r="O68" s="40">
        <f t="shared" si="11"/>
        <v>0</v>
      </c>
      <c r="P68" s="40">
        <f t="shared" ref="P68:AA76" si="12">$A68*H.Ar + $B68*H.Se + $C68*H.Ge + $D68*H.Ga</f>
        <v>0</v>
      </c>
      <c r="Q68" s="40">
        <f t="shared" si="12"/>
        <v>0</v>
      </c>
      <c r="R68" s="40">
        <f t="shared" si="12"/>
        <v>0</v>
      </c>
      <c r="S68" s="40">
        <f t="shared" si="12"/>
        <v>0</v>
      </c>
      <c r="T68" s="40">
        <f t="shared" si="12"/>
        <v>0</v>
      </c>
      <c r="U68" s="40">
        <f t="shared" si="12"/>
        <v>0</v>
      </c>
      <c r="V68" s="40">
        <f t="shared" si="12"/>
        <v>0</v>
      </c>
      <c r="W68" s="40">
        <f t="shared" si="12"/>
        <v>0</v>
      </c>
      <c r="X68" s="40">
        <f t="shared" si="12"/>
        <v>0</v>
      </c>
      <c r="Y68" s="40">
        <f t="shared" si="12"/>
        <v>0</v>
      </c>
      <c r="Z68" s="40">
        <f t="shared" si="12"/>
        <v>0</v>
      </c>
      <c r="AA68" s="40">
        <f t="shared" si="12"/>
        <v>0</v>
      </c>
      <c r="AB68" s="40"/>
      <c r="AC68" s="40"/>
      <c r="AD68" s="40"/>
      <c r="AE68" s="40"/>
      <c r="AF68" s="40"/>
      <c r="AG68" s="40"/>
      <c r="AH68" s="40"/>
      <c r="AI68" s="40"/>
      <c r="AJ68" s="40"/>
    </row>
    <row r="69" spans="1:36" ht="21" customHeight="1" outlineLevel="1" thickBot="1" x14ac:dyDescent="0.4">
      <c r="A69" s="5">
        <f t="shared" si="10"/>
        <v>0</v>
      </c>
      <c r="B69" s="5">
        <f t="shared" si="10"/>
        <v>0</v>
      </c>
      <c r="C69" s="5">
        <f t="shared" si="10"/>
        <v>0</v>
      </c>
      <c r="D69" s="5">
        <f t="shared" si="10"/>
        <v>0</v>
      </c>
      <c r="E69" s="36">
        <f t="shared" si="10"/>
        <v>0</v>
      </c>
      <c r="F69" s="40">
        <f t="shared" si="11"/>
        <v>0</v>
      </c>
      <c r="G69" s="40">
        <f t="shared" si="11"/>
        <v>0</v>
      </c>
      <c r="H69" s="40">
        <f t="shared" si="11"/>
        <v>0</v>
      </c>
      <c r="I69" s="40">
        <f t="shared" si="11"/>
        <v>0</v>
      </c>
      <c r="J69" s="40">
        <f t="shared" si="11"/>
        <v>0</v>
      </c>
      <c r="K69" s="40">
        <f t="shared" si="11"/>
        <v>0</v>
      </c>
      <c r="L69" s="40">
        <f t="shared" si="11"/>
        <v>0</v>
      </c>
      <c r="M69" s="40">
        <f t="shared" si="11"/>
        <v>0</v>
      </c>
      <c r="N69" s="40">
        <f t="shared" si="11"/>
        <v>0</v>
      </c>
      <c r="O69" s="40">
        <f t="shared" si="11"/>
        <v>0</v>
      </c>
      <c r="P69" s="40">
        <f t="shared" si="12"/>
        <v>0</v>
      </c>
      <c r="Q69" s="40">
        <f t="shared" si="12"/>
        <v>0</v>
      </c>
      <c r="R69" s="40">
        <f t="shared" si="12"/>
        <v>0</v>
      </c>
      <c r="S69" s="40">
        <f t="shared" si="12"/>
        <v>0</v>
      </c>
      <c r="T69" s="40">
        <f t="shared" si="12"/>
        <v>0</v>
      </c>
      <c r="U69" s="40">
        <f t="shared" si="12"/>
        <v>0</v>
      </c>
      <c r="V69" s="40">
        <f t="shared" si="12"/>
        <v>0</v>
      </c>
      <c r="W69" s="40">
        <f t="shared" si="12"/>
        <v>0</v>
      </c>
      <c r="X69" s="40">
        <f t="shared" si="12"/>
        <v>0</v>
      </c>
      <c r="Y69" s="40">
        <f t="shared" si="12"/>
        <v>0</v>
      </c>
      <c r="Z69" s="40">
        <f t="shared" si="12"/>
        <v>0</v>
      </c>
      <c r="AA69" s="40">
        <f t="shared" si="12"/>
        <v>0</v>
      </c>
      <c r="AB69" s="40"/>
      <c r="AC69" s="40"/>
      <c r="AD69" s="40"/>
      <c r="AE69" s="40"/>
      <c r="AF69" s="40"/>
      <c r="AG69" s="40"/>
      <c r="AH69" s="40"/>
      <c r="AI69" s="40"/>
      <c r="AJ69" s="40"/>
    </row>
    <row r="70" spans="1:36" ht="21" customHeight="1" outlineLevel="1" thickBot="1" x14ac:dyDescent="0.4">
      <c r="A70" s="5">
        <f t="shared" si="10"/>
        <v>0</v>
      </c>
      <c r="B70" s="5">
        <f t="shared" si="10"/>
        <v>0</v>
      </c>
      <c r="C70" s="5">
        <f t="shared" si="10"/>
        <v>0</v>
      </c>
      <c r="D70" s="5">
        <f t="shared" si="10"/>
        <v>0</v>
      </c>
      <c r="E70" s="36">
        <f t="shared" si="10"/>
        <v>0</v>
      </c>
      <c r="F70" s="40">
        <f t="shared" si="11"/>
        <v>0</v>
      </c>
      <c r="G70" s="40">
        <f t="shared" si="11"/>
        <v>0</v>
      </c>
      <c r="H70" s="40">
        <f t="shared" si="11"/>
        <v>0</v>
      </c>
      <c r="I70" s="40">
        <f t="shared" si="11"/>
        <v>0</v>
      </c>
      <c r="J70" s="40">
        <f t="shared" si="11"/>
        <v>0</v>
      </c>
      <c r="K70" s="40">
        <f t="shared" si="11"/>
        <v>0</v>
      </c>
      <c r="L70" s="40">
        <f t="shared" si="11"/>
        <v>0</v>
      </c>
      <c r="M70" s="40">
        <f t="shared" si="11"/>
        <v>0</v>
      </c>
      <c r="N70" s="40">
        <f t="shared" si="11"/>
        <v>0</v>
      </c>
      <c r="O70" s="40">
        <f t="shared" si="11"/>
        <v>0</v>
      </c>
      <c r="P70" s="40">
        <f t="shared" si="12"/>
        <v>0</v>
      </c>
      <c r="Q70" s="40">
        <f t="shared" si="12"/>
        <v>0</v>
      </c>
      <c r="R70" s="40">
        <f t="shared" si="12"/>
        <v>0</v>
      </c>
      <c r="S70" s="40">
        <f t="shared" si="12"/>
        <v>0</v>
      </c>
      <c r="T70" s="40">
        <f t="shared" si="12"/>
        <v>0</v>
      </c>
      <c r="U70" s="40">
        <f t="shared" si="12"/>
        <v>0</v>
      </c>
      <c r="V70" s="40">
        <f t="shared" si="12"/>
        <v>0</v>
      </c>
      <c r="W70" s="40">
        <f t="shared" si="12"/>
        <v>0</v>
      </c>
      <c r="X70" s="40">
        <f t="shared" si="12"/>
        <v>0</v>
      </c>
      <c r="Y70" s="40">
        <f t="shared" si="12"/>
        <v>0</v>
      </c>
      <c r="Z70" s="40">
        <f t="shared" si="12"/>
        <v>0</v>
      </c>
      <c r="AA70" s="40">
        <f t="shared" si="12"/>
        <v>0</v>
      </c>
      <c r="AB70" s="40"/>
      <c r="AC70" s="40"/>
      <c r="AD70" s="40"/>
      <c r="AE70" s="40"/>
      <c r="AF70" s="40"/>
      <c r="AG70" s="40"/>
      <c r="AH70" s="40"/>
      <c r="AI70" s="40"/>
      <c r="AJ70" s="40"/>
    </row>
    <row r="71" spans="1:36" ht="21" customHeight="1" outlineLevel="1" thickBot="1" x14ac:dyDescent="0.4">
      <c r="A71" s="5">
        <f t="shared" si="10"/>
        <v>0</v>
      </c>
      <c r="B71" s="5">
        <f t="shared" si="10"/>
        <v>0</v>
      </c>
      <c r="C71" s="5">
        <f t="shared" si="10"/>
        <v>0</v>
      </c>
      <c r="D71" s="5">
        <f t="shared" si="10"/>
        <v>0</v>
      </c>
      <c r="E71" s="36">
        <f t="shared" si="10"/>
        <v>0</v>
      </c>
      <c r="F71" s="40">
        <f t="shared" si="11"/>
        <v>0</v>
      </c>
      <c r="G71" s="40">
        <f t="shared" si="11"/>
        <v>0</v>
      </c>
      <c r="H71" s="40">
        <f t="shared" si="11"/>
        <v>0</v>
      </c>
      <c r="I71" s="40">
        <f t="shared" si="11"/>
        <v>0</v>
      </c>
      <c r="J71" s="40">
        <f t="shared" si="11"/>
        <v>0</v>
      </c>
      <c r="K71" s="40">
        <f t="shared" si="11"/>
        <v>0</v>
      </c>
      <c r="L71" s="40">
        <f t="shared" si="11"/>
        <v>0</v>
      </c>
      <c r="M71" s="40">
        <f t="shared" si="11"/>
        <v>0</v>
      </c>
      <c r="N71" s="40">
        <f t="shared" si="11"/>
        <v>0</v>
      </c>
      <c r="O71" s="40">
        <f t="shared" si="11"/>
        <v>0</v>
      </c>
      <c r="P71" s="40">
        <f t="shared" si="12"/>
        <v>0</v>
      </c>
      <c r="Q71" s="40">
        <f t="shared" si="12"/>
        <v>0</v>
      </c>
      <c r="R71" s="40">
        <f t="shared" si="12"/>
        <v>0</v>
      </c>
      <c r="S71" s="40">
        <f t="shared" si="12"/>
        <v>0</v>
      </c>
      <c r="T71" s="40">
        <f t="shared" si="12"/>
        <v>0</v>
      </c>
      <c r="U71" s="40">
        <f t="shared" si="12"/>
        <v>0</v>
      </c>
      <c r="V71" s="40">
        <f t="shared" si="12"/>
        <v>0</v>
      </c>
      <c r="W71" s="40">
        <f t="shared" si="12"/>
        <v>0</v>
      </c>
      <c r="X71" s="40">
        <f t="shared" si="12"/>
        <v>0</v>
      </c>
      <c r="Y71" s="40">
        <f t="shared" si="12"/>
        <v>0</v>
      </c>
      <c r="Z71" s="40">
        <f t="shared" si="12"/>
        <v>0</v>
      </c>
      <c r="AA71" s="40">
        <f t="shared" si="12"/>
        <v>0</v>
      </c>
      <c r="AB71" s="40"/>
      <c r="AC71" s="40"/>
      <c r="AD71" s="40"/>
      <c r="AE71" s="40"/>
      <c r="AF71" s="40"/>
      <c r="AG71" s="40"/>
      <c r="AH71" s="40"/>
      <c r="AI71" s="40"/>
      <c r="AJ71" s="40"/>
    </row>
    <row r="72" spans="1:36" ht="21" customHeight="1" outlineLevel="1" thickBot="1" x14ac:dyDescent="0.4">
      <c r="A72" s="5">
        <f t="shared" si="10"/>
        <v>0</v>
      </c>
      <c r="B72" s="5">
        <f t="shared" si="10"/>
        <v>0</v>
      </c>
      <c r="C72" s="5">
        <f t="shared" si="10"/>
        <v>0</v>
      </c>
      <c r="D72" s="5">
        <f t="shared" si="10"/>
        <v>0</v>
      </c>
      <c r="E72" s="36">
        <f t="shared" si="10"/>
        <v>0</v>
      </c>
      <c r="F72" s="40">
        <f t="shared" si="11"/>
        <v>0</v>
      </c>
      <c r="G72" s="40">
        <f t="shared" si="11"/>
        <v>0</v>
      </c>
      <c r="H72" s="40">
        <f t="shared" si="11"/>
        <v>0</v>
      </c>
      <c r="I72" s="40">
        <f t="shared" si="11"/>
        <v>0</v>
      </c>
      <c r="J72" s="40">
        <f t="shared" si="11"/>
        <v>0</v>
      </c>
      <c r="K72" s="40">
        <f t="shared" si="11"/>
        <v>0</v>
      </c>
      <c r="L72" s="40">
        <f t="shared" si="11"/>
        <v>0</v>
      </c>
      <c r="M72" s="40">
        <f t="shared" si="11"/>
        <v>0</v>
      </c>
      <c r="N72" s="40">
        <f t="shared" si="11"/>
        <v>0</v>
      </c>
      <c r="O72" s="40">
        <f t="shared" si="11"/>
        <v>0</v>
      </c>
      <c r="P72" s="40">
        <f t="shared" si="12"/>
        <v>0</v>
      </c>
      <c r="Q72" s="40">
        <f t="shared" si="12"/>
        <v>0</v>
      </c>
      <c r="R72" s="40">
        <f t="shared" si="12"/>
        <v>0</v>
      </c>
      <c r="S72" s="40">
        <f t="shared" si="12"/>
        <v>0</v>
      </c>
      <c r="T72" s="40">
        <f t="shared" si="12"/>
        <v>0</v>
      </c>
      <c r="U72" s="40">
        <f t="shared" si="12"/>
        <v>0</v>
      </c>
      <c r="V72" s="40">
        <f t="shared" si="12"/>
        <v>0</v>
      </c>
      <c r="W72" s="40">
        <f t="shared" si="12"/>
        <v>0</v>
      </c>
      <c r="X72" s="40">
        <f t="shared" si="12"/>
        <v>0</v>
      </c>
      <c r="Y72" s="40">
        <f t="shared" si="12"/>
        <v>0</v>
      </c>
      <c r="Z72" s="40">
        <f t="shared" si="12"/>
        <v>0</v>
      </c>
      <c r="AA72" s="40">
        <f t="shared" si="12"/>
        <v>0</v>
      </c>
      <c r="AB72" s="40"/>
      <c r="AC72" s="40"/>
      <c r="AD72" s="40"/>
      <c r="AE72" s="40"/>
      <c r="AF72" s="40"/>
      <c r="AG72" s="40"/>
      <c r="AH72" s="40"/>
      <c r="AI72" s="40"/>
      <c r="AJ72" s="40"/>
    </row>
    <row r="73" spans="1:36" ht="21" customHeight="1" outlineLevel="1" thickBot="1" x14ac:dyDescent="0.4">
      <c r="A73" s="5">
        <f t="shared" si="10"/>
        <v>0</v>
      </c>
      <c r="B73" s="5">
        <f t="shared" si="10"/>
        <v>0</v>
      </c>
      <c r="C73" s="5">
        <f t="shared" si="10"/>
        <v>0</v>
      </c>
      <c r="D73" s="5">
        <f t="shared" si="10"/>
        <v>0</v>
      </c>
      <c r="E73" s="36">
        <f t="shared" si="10"/>
        <v>0</v>
      </c>
      <c r="F73" s="40">
        <f t="shared" si="11"/>
        <v>0</v>
      </c>
      <c r="G73" s="40">
        <f t="shared" si="11"/>
        <v>0</v>
      </c>
      <c r="H73" s="40">
        <f t="shared" si="11"/>
        <v>0</v>
      </c>
      <c r="I73" s="40">
        <f t="shared" si="11"/>
        <v>0</v>
      </c>
      <c r="J73" s="40">
        <f t="shared" si="11"/>
        <v>0</v>
      </c>
      <c r="K73" s="40">
        <f t="shared" si="11"/>
        <v>0</v>
      </c>
      <c r="L73" s="40">
        <f t="shared" si="11"/>
        <v>0</v>
      </c>
      <c r="M73" s="40">
        <f t="shared" si="11"/>
        <v>0</v>
      </c>
      <c r="N73" s="40">
        <f t="shared" si="11"/>
        <v>0</v>
      </c>
      <c r="O73" s="40">
        <f t="shared" si="11"/>
        <v>0</v>
      </c>
      <c r="P73" s="40">
        <f t="shared" si="12"/>
        <v>0</v>
      </c>
      <c r="Q73" s="40">
        <f t="shared" si="12"/>
        <v>0</v>
      </c>
      <c r="R73" s="40">
        <f t="shared" si="12"/>
        <v>0</v>
      </c>
      <c r="S73" s="40">
        <f t="shared" si="12"/>
        <v>0</v>
      </c>
      <c r="T73" s="40">
        <f t="shared" si="12"/>
        <v>0</v>
      </c>
      <c r="U73" s="40">
        <f t="shared" si="12"/>
        <v>0</v>
      </c>
      <c r="V73" s="40">
        <f t="shared" si="12"/>
        <v>0</v>
      </c>
      <c r="W73" s="40">
        <f t="shared" si="12"/>
        <v>0</v>
      </c>
      <c r="X73" s="40">
        <f t="shared" si="12"/>
        <v>0</v>
      </c>
      <c r="Y73" s="40">
        <f t="shared" si="12"/>
        <v>0</v>
      </c>
      <c r="Z73" s="40">
        <f t="shared" si="12"/>
        <v>0</v>
      </c>
      <c r="AA73" s="40">
        <f t="shared" si="12"/>
        <v>0</v>
      </c>
      <c r="AB73" s="40"/>
      <c r="AC73" s="40"/>
      <c r="AD73" s="40"/>
      <c r="AE73" s="40"/>
      <c r="AF73" s="40"/>
      <c r="AG73" s="40"/>
      <c r="AH73" s="40"/>
      <c r="AI73" s="40"/>
      <c r="AJ73" s="40"/>
    </row>
    <row r="74" spans="1:36" ht="21" customHeight="1" outlineLevel="1" thickBot="1" x14ac:dyDescent="0.4">
      <c r="A74" s="5">
        <f t="shared" si="10"/>
        <v>0</v>
      </c>
      <c r="B74" s="5">
        <f t="shared" si="10"/>
        <v>0</v>
      </c>
      <c r="C74" s="5">
        <f t="shared" si="10"/>
        <v>0</v>
      </c>
      <c r="D74" s="5">
        <f t="shared" si="10"/>
        <v>0</v>
      </c>
      <c r="E74" s="36">
        <f t="shared" si="10"/>
        <v>0</v>
      </c>
      <c r="F74" s="40">
        <f t="shared" si="11"/>
        <v>0</v>
      </c>
      <c r="G74" s="40">
        <f t="shared" si="11"/>
        <v>0</v>
      </c>
      <c r="H74" s="40">
        <f t="shared" si="11"/>
        <v>0</v>
      </c>
      <c r="I74" s="40">
        <f t="shared" si="11"/>
        <v>0</v>
      </c>
      <c r="J74" s="40">
        <f t="shared" si="11"/>
        <v>0</v>
      </c>
      <c r="K74" s="40">
        <f t="shared" si="11"/>
        <v>0</v>
      </c>
      <c r="L74" s="40">
        <f t="shared" si="11"/>
        <v>0</v>
      </c>
      <c r="M74" s="40">
        <f t="shared" si="11"/>
        <v>0</v>
      </c>
      <c r="N74" s="40">
        <f t="shared" si="11"/>
        <v>0</v>
      </c>
      <c r="O74" s="40">
        <f t="shared" si="11"/>
        <v>0</v>
      </c>
      <c r="P74" s="40">
        <f t="shared" si="12"/>
        <v>0</v>
      </c>
      <c r="Q74" s="40">
        <f t="shared" si="12"/>
        <v>0</v>
      </c>
      <c r="R74" s="40">
        <f t="shared" si="12"/>
        <v>0</v>
      </c>
      <c r="S74" s="40">
        <f t="shared" si="12"/>
        <v>0</v>
      </c>
      <c r="T74" s="40">
        <f t="shared" si="12"/>
        <v>0</v>
      </c>
      <c r="U74" s="40">
        <f t="shared" si="12"/>
        <v>0</v>
      </c>
      <c r="V74" s="40">
        <f t="shared" si="12"/>
        <v>0</v>
      </c>
      <c r="W74" s="40">
        <f t="shared" si="12"/>
        <v>0</v>
      </c>
      <c r="X74" s="40">
        <f t="shared" si="12"/>
        <v>0</v>
      </c>
      <c r="Y74" s="40">
        <f t="shared" si="12"/>
        <v>0</v>
      </c>
      <c r="Z74" s="40">
        <f t="shared" si="12"/>
        <v>0</v>
      </c>
      <c r="AA74" s="40">
        <f t="shared" si="12"/>
        <v>0</v>
      </c>
      <c r="AB74" s="40"/>
      <c r="AC74" s="40"/>
      <c r="AD74" s="40"/>
      <c r="AE74" s="40"/>
      <c r="AF74" s="40"/>
      <c r="AG74" s="40"/>
      <c r="AH74" s="40"/>
      <c r="AI74" s="40"/>
      <c r="AJ74" s="40"/>
    </row>
    <row r="75" spans="1:36" ht="21" customHeight="1" outlineLevel="1" thickBot="1" x14ac:dyDescent="0.4">
      <c r="A75" s="5">
        <f t="shared" si="10"/>
        <v>0</v>
      </c>
      <c r="B75" s="5">
        <f t="shared" si="10"/>
        <v>0</v>
      </c>
      <c r="C75" s="5">
        <f t="shared" si="10"/>
        <v>0</v>
      </c>
      <c r="D75" s="5">
        <f t="shared" si="10"/>
        <v>0</v>
      </c>
      <c r="E75" s="36">
        <f t="shared" si="10"/>
        <v>0</v>
      </c>
      <c r="F75" s="40">
        <f t="shared" si="11"/>
        <v>0</v>
      </c>
      <c r="G75" s="40">
        <f t="shared" si="11"/>
        <v>0</v>
      </c>
      <c r="H75" s="40">
        <f t="shared" si="11"/>
        <v>0</v>
      </c>
      <c r="I75" s="40">
        <f t="shared" si="11"/>
        <v>0</v>
      </c>
      <c r="J75" s="40">
        <f t="shared" si="11"/>
        <v>0</v>
      </c>
      <c r="K75" s="40">
        <f t="shared" si="11"/>
        <v>0</v>
      </c>
      <c r="L75" s="40">
        <f t="shared" si="11"/>
        <v>0</v>
      </c>
      <c r="M75" s="40">
        <f t="shared" si="11"/>
        <v>0</v>
      </c>
      <c r="N75" s="40">
        <f t="shared" si="11"/>
        <v>0</v>
      </c>
      <c r="O75" s="40">
        <f t="shared" si="11"/>
        <v>0</v>
      </c>
      <c r="P75" s="40">
        <f t="shared" si="12"/>
        <v>0</v>
      </c>
      <c r="Q75" s="40">
        <f t="shared" si="12"/>
        <v>0</v>
      </c>
      <c r="R75" s="40">
        <f t="shared" si="12"/>
        <v>0</v>
      </c>
      <c r="S75" s="40">
        <f t="shared" si="12"/>
        <v>0</v>
      </c>
      <c r="T75" s="40">
        <f t="shared" si="12"/>
        <v>0</v>
      </c>
      <c r="U75" s="40">
        <f t="shared" si="12"/>
        <v>0</v>
      </c>
      <c r="V75" s="40">
        <f t="shared" si="12"/>
        <v>0</v>
      </c>
      <c r="W75" s="40">
        <f t="shared" si="12"/>
        <v>0</v>
      </c>
      <c r="X75" s="40">
        <f t="shared" si="12"/>
        <v>0</v>
      </c>
      <c r="Y75" s="40">
        <f t="shared" si="12"/>
        <v>0</v>
      </c>
      <c r="Z75" s="40">
        <f t="shared" si="12"/>
        <v>0</v>
      </c>
      <c r="AA75" s="40">
        <f t="shared" si="12"/>
        <v>0</v>
      </c>
      <c r="AB75" s="40"/>
      <c r="AC75" s="40"/>
      <c r="AD75" s="40"/>
      <c r="AE75" s="40"/>
      <c r="AF75" s="40"/>
      <c r="AG75" s="40"/>
      <c r="AH75" s="40"/>
      <c r="AI75" s="40"/>
      <c r="AJ75" s="40"/>
    </row>
    <row r="76" spans="1:36" ht="21" customHeight="1" outlineLevel="1" thickBot="1" x14ac:dyDescent="0.4">
      <c r="A76" s="5">
        <f t="shared" si="10"/>
        <v>0</v>
      </c>
      <c r="B76" s="5">
        <f t="shared" si="10"/>
        <v>0</v>
      </c>
      <c r="C76" s="5">
        <f t="shared" si="10"/>
        <v>0</v>
      </c>
      <c r="D76" s="5">
        <f t="shared" si="10"/>
        <v>0</v>
      </c>
      <c r="E76" s="36">
        <f t="shared" si="10"/>
        <v>0</v>
      </c>
      <c r="F76" s="40">
        <f t="shared" si="11"/>
        <v>0</v>
      </c>
      <c r="G76" s="40">
        <f t="shared" si="11"/>
        <v>0</v>
      </c>
      <c r="H76" s="40">
        <f t="shared" si="11"/>
        <v>0</v>
      </c>
      <c r="I76" s="40">
        <f t="shared" si="11"/>
        <v>0</v>
      </c>
      <c r="J76" s="40">
        <f t="shared" si="11"/>
        <v>0</v>
      </c>
      <c r="K76" s="40">
        <f t="shared" si="11"/>
        <v>0</v>
      </c>
      <c r="L76" s="40">
        <f t="shared" si="11"/>
        <v>0</v>
      </c>
      <c r="M76" s="40">
        <f t="shared" si="11"/>
        <v>0</v>
      </c>
      <c r="N76" s="40">
        <f t="shared" si="11"/>
        <v>0</v>
      </c>
      <c r="O76" s="40">
        <f t="shared" si="11"/>
        <v>0</v>
      </c>
      <c r="P76" s="40">
        <f t="shared" si="12"/>
        <v>0</v>
      </c>
      <c r="Q76" s="40">
        <f t="shared" si="12"/>
        <v>0</v>
      </c>
      <c r="R76" s="40">
        <f t="shared" si="12"/>
        <v>0</v>
      </c>
      <c r="S76" s="40">
        <f t="shared" si="12"/>
        <v>0</v>
      </c>
      <c r="T76" s="40">
        <f t="shared" si="12"/>
        <v>0</v>
      </c>
      <c r="U76" s="40">
        <f t="shared" si="12"/>
        <v>0</v>
      </c>
      <c r="V76" s="40">
        <f t="shared" si="12"/>
        <v>0</v>
      </c>
      <c r="W76" s="40">
        <f t="shared" si="12"/>
        <v>0</v>
      </c>
      <c r="X76" s="40">
        <f t="shared" si="12"/>
        <v>0</v>
      </c>
      <c r="Y76" s="40">
        <f t="shared" si="12"/>
        <v>0</v>
      </c>
      <c r="Z76" s="40">
        <f t="shared" si="12"/>
        <v>0</v>
      </c>
      <c r="AA76" s="40">
        <f t="shared" si="12"/>
        <v>0</v>
      </c>
      <c r="AB76" s="40"/>
      <c r="AC76" s="40"/>
      <c r="AD76" s="40"/>
      <c r="AE76" s="40"/>
      <c r="AF76" s="40"/>
      <c r="AG76" s="40"/>
      <c r="AH76" s="40"/>
      <c r="AI76" s="40"/>
      <c r="AJ76" s="40"/>
    </row>
    <row r="77" spans="1:36" ht="21" customHeight="1" outlineLevel="1" thickBot="1" x14ac:dyDescent="0.4">
      <c r="A77" s="5">
        <f t="shared" si="10"/>
        <v>0</v>
      </c>
      <c r="B77" s="5">
        <f t="shared" si="10"/>
        <v>0</v>
      </c>
      <c r="C77" s="5">
        <f t="shared" si="10"/>
        <v>0</v>
      </c>
      <c r="D77" s="5">
        <f t="shared" si="10"/>
        <v>0</v>
      </c>
      <c r="E77" s="36">
        <f t="shared" si="10"/>
        <v>1</v>
      </c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</row>
    <row r="78" spans="1:36" ht="21" customHeight="1" outlineLevel="1" x14ac:dyDescent="0.35"/>
    <row r="79" spans="1:36" ht="21" customHeight="1" thickBot="1" x14ac:dyDescent="0.4">
      <c r="W79" s="1"/>
    </row>
    <row r="80" spans="1:36" ht="21" customHeight="1" thickBot="1" x14ac:dyDescent="0.45">
      <c r="A80" s="40"/>
      <c r="B80" s="40"/>
      <c r="C80" s="2">
        <f>E38</f>
        <v>8.3333333333333339</v>
      </c>
      <c r="D80" s="53"/>
      <c r="E80" s="82" t="str">
        <f>ALL!E80</f>
        <v>Относительная  концентрация в данной системе</v>
      </c>
      <c r="F80" s="83"/>
      <c r="G80" s="82"/>
      <c r="H80" s="82"/>
      <c r="I80" s="82"/>
      <c r="J80" s="82"/>
      <c r="K80" s="82"/>
      <c r="L80" s="82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ht="21" hidden="1" customHeight="1" outlineLevel="1" thickTop="1" thickBot="1" x14ac:dyDescent="0.4">
      <c r="A81" s="22" t="s">
        <v>2</v>
      </c>
      <c r="B81" s="7" t="s">
        <v>8</v>
      </c>
      <c r="C81" s="7" t="s">
        <v>9</v>
      </c>
      <c r="D81" s="23" t="s">
        <v>10</v>
      </c>
      <c r="E81" s="31">
        <f t="shared" ref="E81:E111" si="13">E47</f>
        <v>0</v>
      </c>
      <c r="F81" s="31">
        <f t="shared" ref="F81:AA81" si="14">F3</f>
        <v>298.2</v>
      </c>
      <c r="G81" s="31">
        <f t="shared" si="14"/>
        <v>331.5</v>
      </c>
      <c r="H81" s="31">
        <f t="shared" si="14"/>
        <v>364.9</v>
      </c>
      <c r="I81" s="31">
        <f t="shared" si="14"/>
        <v>398.3</v>
      </c>
      <c r="J81" s="31">
        <f t="shared" si="14"/>
        <v>431.7</v>
      </c>
      <c r="K81" s="31">
        <f t="shared" si="14"/>
        <v>465.1</v>
      </c>
      <c r="L81" s="31">
        <f t="shared" si="14"/>
        <v>498.5</v>
      </c>
      <c r="M81" s="31">
        <f t="shared" si="14"/>
        <v>531.79999999999995</v>
      </c>
      <c r="N81" s="31">
        <f t="shared" si="14"/>
        <v>565.20000000000005</v>
      </c>
      <c r="O81" s="31">
        <f t="shared" si="14"/>
        <v>698.8</v>
      </c>
      <c r="P81" s="31">
        <f t="shared" si="14"/>
        <v>832.3</v>
      </c>
      <c r="Q81" s="31">
        <f t="shared" si="14"/>
        <v>965.8</v>
      </c>
      <c r="R81" s="31">
        <f t="shared" si="14"/>
        <v>999.2</v>
      </c>
      <c r="S81" s="31">
        <f t="shared" si="14"/>
        <v>1033</v>
      </c>
      <c r="T81" s="31">
        <f t="shared" si="14"/>
        <v>1066</v>
      </c>
      <c r="U81" s="31">
        <f t="shared" si="14"/>
        <v>1099</v>
      </c>
      <c r="V81" s="31">
        <f t="shared" si="14"/>
        <v>1233</v>
      </c>
      <c r="W81" s="31">
        <f t="shared" si="14"/>
        <v>1366</v>
      </c>
      <c r="X81" s="31">
        <f t="shared" si="14"/>
        <v>1400</v>
      </c>
      <c r="Y81" s="31">
        <f t="shared" si="14"/>
        <v>1433</v>
      </c>
      <c r="Z81" s="31">
        <f t="shared" si="14"/>
        <v>1467</v>
      </c>
      <c r="AA81" s="31">
        <f t="shared" si="14"/>
        <v>1500</v>
      </c>
      <c r="AB81" s="31"/>
      <c r="AC81" s="31"/>
      <c r="AD81" s="31"/>
      <c r="AE81" s="31"/>
      <c r="AF81" s="31"/>
      <c r="AG81" s="31"/>
      <c r="AH81" s="31"/>
      <c r="AI81" s="31"/>
      <c r="AJ81" s="31"/>
    </row>
    <row r="82" spans="1:36" ht="21" hidden="1" customHeight="1" outlineLevel="1" thickTop="1" thickBot="1" x14ac:dyDescent="0.4">
      <c r="A82" s="5">
        <f t="shared" ref="A82:D111" si="15">A48</f>
        <v>0</v>
      </c>
      <c r="B82" s="5">
        <f t="shared" si="15"/>
        <v>0</v>
      </c>
      <c r="C82" s="5">
        <f t="shared" si="15"/>
        <v>1</v>
      </c>
      <c r="D82" s="5">
        <f t="shared" si="15"/>
        <v>0</v>
      </c>
      <c r="E82" s="36" t="str">
        <f t="shared" si="13"/>
        <v>*Ge[l]</v>
      </c>
      <c r="F82" s="40">
        <f t="shared" ref="F82:AA82" si="16">F4*$C$80</f>
        <v>0</v>
      </c>
      <c r="G82" s="40">
        <f t="shared" si="16"/>
        <v>0</v>
      </c>
      <c r="H82" s="40">
        <f t="shared" si="16"/>
        <v>0</v>
      </c>
      <c r="I82" s="40">
        <f t="shared" si="16"/>
        <v>0</v>
      </c>
      <c r="J82" s="40">
        <f t="shared" si="16"/>
        <v>0</v>
      </c>
      <c r="K82" s="40">
        <f t="shared" si="16"/>
        <v>0</v>
      </c>
      <c r="L82" s="40">
        <f t="shared" si="16"/>
        <v>0</v>
      </c>
      <c r="M82" s="40">
        <f t="shared" si="16"/>
        <v>0</v>
      </c>
      <c r="N82" s="40">
        <f t="shared" si="16"/>
        <v>4.5386666666666667E-23</v>
      </c>
      <c r="O82" s="40">
        <f t="shared" si="16"/>
        <v>2.2605000000000003E-12</v>
      </c>
      <c r="P82" s="40">
        <f t="shared" si="16"/>
        <v>3.6087500000000001E-10</v>
      </c>
      <c r="Q82" s="40">
        <f t="shared" si="16"/>
        <v>1.1971666666666667E-8</v>
      </c>
      <c r="R82" s="40">
        <f t="shared" si="16"/>
        <v>2.0710833333333335E-8</v>
      </c>
      <c r="S82" s="40">
        <f t="shared" si="16"/>
        <v>3.7360833333333335E-8</v>
      </c>
      <c r="T82" s="40">
        <f t="shared" si="16"/>
        <v>9.8875000000000017E-8</v>
      </c>
      <c r="U82" s="40">
        <f t="shared" si="16"/>
        <v>2.4500833333333334E-7</v>
      </c>
      <c r="V82" s="40">
        <f t="shared" si="16"/>
        <v>0.49995000000000001</v>
      </c>
      <c r="W82" s="40">
        <f t="shared" si="16"/>
        <v>0.5</v>
      </c>
      <c r="X82" s="40">
        <f t="shared" si="16"/>
        <v>0.5</v>
      </c>
      <c r="Y82" s="40">
        <f t="shared" si="16"/>
        <v>0.5</v>
      </c>
      <c r="Z82" s="40">
        <f t="shared" si="16"/>
        <v>0.5</v>
      </c>
      <c r="AA82" s="40">
        <f t="shared" si="16"/>
        <v>0.5</v>
      </c>
      <c r="AB82" s="40"/>
      <c r="AC82" s="40"/>
      <c r="AD82" s="40"/>
      <c r="AE82" s="40"/>
      <c r="AF82" s="40"/>
      <c r="AG82" s="40"/>
      <c r="AH82" s="40"/>
      <c r="AI82" s="40"/>
      <c r="AJ82" s="40"/>
    </row>
    <row r="83" spans="1:36" ht="21" hidden="1" customHeight="1" outlineLevel="1" thickBot="1" x14ac:dyDescent="0.4">
      <c r="A83" s="5">
        <f t="shared" si="15"/>
        <v>0</v>
      </c>
      <c r="B83" s="5">
        <f t="shared" si="15"/>
        <v>0</v>
      </c>
      <c r="C83" s="5">
        <f t="shared" si="15"/>
        <v>1</v>
      </c>
      <c r="D83" s="5">
        <f t="shared" si="15"/>
        <v>0</v>
      </c>
      <c r="E83" s="36" t="str">
        <f t="shared" si="13"/>
        <v>*Ge</v>
      </c>
      <c r="F83" s="40">
        <f t="shared" ref="F83:AA83" si="17">F5*$C$80</f>
        <v>0</v>
      </c>
      <c r="G83" s="40">
        <f t="shared" si="17"/>
        <v>0</v>
      </c>
      <c r="H83" s="40">
        <f t="shared" si="17"/>
        <v>0</v>
      </c>
      <c r="I83" s="40">
        <f t="shared" si="17"/>
        <v>2.0295833333333334E-23</v>
      </c>
      <c r="J83" s="40">
        <f t="shared" si="17"/>
        <v>8.2242500000000018E-15</v>
      </c>
      <c r="K83" s="40">
        <f t="shared" si="17"/>
        <v>1.6101666666666666E-10</v>
      </c>
      <c r="L83" s="40">
        <f t="shared" si="17"/>
        <v>3.8133333333333337E-8</v>
      </c>
      <c r="M83" s="40">
        <f t="shared" si="17"/>
        <v>0.5</v>
      </c>
      <c r="N83" s="40">
        <f t="shared" si="17"/>
        <v>0.5</v>
      </c>
      <c r="O83" s="40">
        <f t="shared" si="17"/>
        <v>0.5</v>
      </c>
      <c r="P83" s="40">
        <f t="shared" si="17"/>
        <v>0.5</v>
      </c>
      <c r="Q83" s="40">
        <f t="shared" si="17"/>
        <v>0.5</v>
      </c>
      <c r="R83" s="40">
        <f t="shared" si="17"/>
        <v>0.5</v>
      </c>
      <c r="S83" s="40">
        <f t="shared" si="17"/>
        <v>0.5</v>
      </c>
      <c r="T83" s="40">
        <f t="shared" si="17"/>
        <v>0.5</v>
      </c>
      <c r="U83" s="40">
        <f t="shared" si="17"/>
        <v>0.5</v>
      </c>
      <c r="V83" s="40">
        <f t="shared" si="17"/>
        <v>4.9101666666666671E-5</v>
      </c>
      <c r="W83" s="40">
        <f t="shared" si="17"/>
        <v>1.6452500000000003E-7</v>
      </c>
      <c r="X83" s="40">
        <f t="shared" si="17"/>
        <v>1.2127500000000001E-7</v>
      </c>
      <c r="Y83" s="40">
        <f t="shared" si="17"/>
        <v>6.8465833333333341E-8</v>
      </c>
      <c r="Z83" s="40">
        <f t="shared" si="17"/>
        <v>6.5566666666666665E-8</v>
      </c>
      <c r="AA83" s="40">
        <f t="shared" si="17"/>
        <v>5.0708333333333342E-8</v>
      </c>
      <c r="AB83" s="40"/>
      <c r="AC83" s="40"/>
      <c r="AD83" s="40"/>
      <c r="AE83" s="40"/>
      <c r="AF83" s="40"/>
      <c r="AG83" s="40"/>
      <c r="AH83" s="40"/>
      <c r="AI83" s="40"/>
      <c r="AJ83" s="40"/>
    </row>
    <row r="84" spans="1:36" ht="21" hidden="1" customHeight="1" outlineLevel="1" thickBot="1" x14ac:dyDescent="0.4">
      <c r="A84" s="5">
        <f t="shared" si="15"/>
        <v>0</v>
      </c>
      <c r="B84" s="5">
        <f t="shared" si="15"/>
        <v>1</v>
      </c>
      <c r="C84" s="5">
        <f t="shared" si="15"/>
        <v>1</v>
      </c>
      <c r="D84" s="5">
        <f t="shared" si="15"/>
        <v>0</v>
      </c>
      <c r="E84" s="36" t="str">
        <f t="shared" si="13"/>
        <v>*GeSe</v>
      </c>
      <c r="F84" s="40">
        <f t="shared" ref="F84:AA84" si="18">F6*$C$80</f>
        <v>0.5</v>
      </c>
      <c r="G84" s="40">
        <f t="shared" si="18"/>
        <v>0.5</v>
      </c>
      <c r="H84" s="40">
        <f t="shared" si="18"/>
        <v>1</v>
      </c>
      <c r="I84" s="40">
        <f t="shared" si="18"/>
        <v>1</v>
      </c>
      <c r="J84" s="40">
        <f t="shared" si="18"/>
        <v>1</v>
      </c>
      <c r="K84" s="40">
        <f t="shared" si="18"/>
        <v>1</v>
      </c>
      <c r="L84" s="40">
        <f t="shared" si="18"/>
        <v>1</v>
      </c>
      <c r="M84" s="40">
        <f t="shared" si="18"/>
        <v>7.0004166666666667E-8</v>
      </c>
      <c r="N84" s="40">
        <f t="shared" si="18"/>
        <v>6.7773333333333339E-10</v>
      </c>
      <c r="O84" s="40">
        <f t="shared" si="18"/>
        <v>6.0457500000000001E-25</v>
      </c>
      <c r="P84" s="40">
        <f t="shared" si="18"/>
        <v>0</v>
      </c>
      <c r="Q84" s="40">
        <f t="shared" si="18"/>
        <v>0</v>
      </c>
      <c r="R84" s="40">
        <f t="shared" si="18"/>
        <v>0</v>
      </c>
      <c r="S84" s="40">
        <f t="shared" si="18"/>
        <v>0</v>
      </c>
      <c r="T84" s="40">
        <f t="shared" si="18"/>
        <v>0</v>
      </c>
      <c r="U84" s="40">
        <f t="shared" si="18"/>
        <v>0</v>
      </c>
      <c r="V84" s="40">
        <f t="shared" si="18"/>
        <v>0</v>
      </c>
      <c r="W84" s="40">
        <f t="shared" si="18"/>
        <v>0</v>
      </c>
      <c r="X84" s="40">
        <f t="shared" si="18"/>
        <v>0</v>
      </c>
      <c r="Y84" s="40">
        <f t="shared" si="18"/>
        <v>0</v>
      </c>
      <c r="Z84" s="40">
        <f t="shared" si="18"/>
        <v>0</v>
      </c>
      <c r="AA84" s="40">
        <f t="shared" si="18"/>
        <v>0</v>
      </c>
      <c r="AB84" s="40"/>
      <c r="AC84" s="40"/>
      <c r="AD84" s="40"/>
      <c r="AE84" s="40"/>
      <c r="AF84" s="40"/>
      <c r="AG84" s="40"/>
      <c r="AH84" s="40"/>
      <c r="AI84" s="40"/>
      <c r="AJ84" s="40"/>
    </row>
    <row r="85" spans="1:36" ht="21" hidden="1" customHeight="1" outlineLevel="1" thickBot="1" x14ac:dyDescent="0.4">
      <c r="A85" s="5">
        <f t="shared" si="15"/>
        <v>0</v>
      </c>
      <c r="B85" s="5">
        <f t="shared" si="15"/>
        <v>0</v>
      </c>
      <c r="C85" s="5">
        <f t="shared" si="15"/>
        <v>0</v>
      </c>
      <c r="D85" s="5">
        <f t="shared" si="15"/>
        <v>1</v>
      </c>
      <c r="E85" s="36" t="str">
        <f t="shared" si="13"/>
        <v>*Ga</v>
      </c>
      <c r="F85" s="40">
        <f t="shared" ref="F85:AA85" si="19">F7*$C$80</f>
        <v>0</v>
      </c>
      <c r="G85" s="40">
        <f t="shared" si="19"/>
        <v>0</v>
      </c>
      <c r="H85" s="40">
        <f t="shared" si="19"/>
        <v>0</v>
      </c>
      <c r="I85" s="40">
        <f t="shared" si="19"/>
        <v>0</v>
      </c>
      <c r="J85" s="40">
        <f t="shared" si="19"/>
        <v>0</v>
      </c>
      <c r="K85" s="40">
        <f t="shared" si="19"/>
        <v>0</v>
      </c>
      <c r="L85" s="40">
        <f t="shared" si="19"/>
        <v>0</v>
      </c>
      <c r="M85" s="40">
        <f t="shared" si="19"/>
        <v>1.2927500000000001</v>
      </c>
      <c r="N85" s="40">
        <f t="shared" si="19"/>
        <v>1.666666666666667</v>
      </c>
      <c r="O85" s="40">
        <f t="shared" si="19"/>
        <v>1.666666666666667</v>
      </c>
      <c r="P85" s="40">
        <f t="shared" si="19"/>
        <v>1.666666666666667</v>
      </c>
      <c r="Q85" s="40">
        <f t="shared" si="19"/>
        <v>1.666666666666667</v>
      </c>
      <c r="R85" s="40">
        <f t="shared" si="19"/>
        <v>1.666666666666667</v>
      </c>
      <c r="S85" s="40">
        <f t="shared" si="19"/>
        <v>1.666666666666667</v>
      </c>
      <c r="T85" s="40">
        <f t="shared" si="19"/>
        <v>1.666666666666667</v>
      </c>
      <c r="U85" s="40">
        <f t="shared" si="19"/>
        <v>1.666666666666667</v>
      </c>
      <c r="V85" s="40">
        <f t="shared" si="19"/>
        <v>1.666666666666667</v>
      </c>
      <c r="W85" s="40">
        <f t="shared" si="19"/>
        <v>1.666666666666667</v>
      </c>
      <c r="X85" s="40">
        <f t="shared" si="19"/>
        <v>1.666666666666667</v>
      </c>
      <c r="Y85" s="40">
        <f t="shared" si="19"/>
        <v>1.666666666666667</v>
      </c>
      <c r="Z85" s="40">
        <f t="shared" si="19"/>
        <v>1.666666666666667</v>
      </c>
      <c r="AA85" s="40">
        <f t="shared" si="19"/>
        <v>1.666666666666667</v>
      </c>
      <c r="AB85" s="40"/>
      <c r="AC85" s="40"/>
      <c r="AD85" s="40"/>
      <c r="AE85" s="40"/>
      <c r="AF85" s="40"/>
      <c r="AG85" s="40"/>
      <c r="AH85" s="40"/>
      <c r="AI85" s="40"/>
      <c r="AJ85" s="40"/>
    </row>
    <row r="86" spans="1:36" ht="21" hidden="1" customHeight="1" outlineLevel="1" thickBot="1" x14ac:dyDescent="0.4">
      <c r="A86" s="5">
        <f t="shared" si="15"/>
        <v>0</v>
      </c>
      <c r="B86" s="5">
        <f t="shared" si="15"/>
        <v>0</v>
      </c>
      <c r="C86" s="5">
        <f t="shared" si="15"/>
        <v>1</v>
      </c>
      <c r="D86" s="5">
        <f t="shared" si="15"/>
        <v>0</v>
      </c>
      <c r="E86" s="36" t="str">
        <f t="shared" si="13"/>
        <v>*Ge[c]</v>
      </c>
      <c r="F86" s="40">
        <f t="shared" ref="F86:AA86" si="20">F8*$C$80</f>
        <v>0</v>
      </c>
      <c r="G86" s="40">
        <f t="shared" si="20"/>
        <v>0</v>
      </c>
      <c r="H86" s="40">
        <f t="shared" si="20"/>
        <v>0</v>
      </c>
      <c r="I86" s="40">
        <f t="shared" si="20"/>
        <v>2.0295833333333334E-23</v>
      </c>
      <c r="J86" s="40">
        <f t="shared" si="20"/>
        <v>8.2242500000000018E-15</v>
      </c>
      <c r="K86" s="40">
        <f t="shared" si="20"/>
        <v>1.6101666666666666E-10</v>
      </c>
      <c r="L86" s="40">
        <f t="shared" si="20"/>
        <v>3.8133333333333337E-8</v>
      </c>
      <c r="M86" s="40">
        <f t="shared" si="20"/>
        <v>0.5</v>
      </c>
      <c r="N86" s="40">
        <f t="shared" si="20"/>
        <v>0.5</v>
      </c>
      <c r="O86" s="40">
        <f t="shared" si="20"/>
        <v>0.5</v>
      </c>
      <c r="P86" s="40">
        <f t="shared" si="20"/>
        <v>0.5</v>
      </c>
      <c r="Q86" s="40">
        <f t="shared" si="20"/>
        <v>0.5</v>
      </c>
      <c r="R86" s="40">
        <f t="shared" si="20"/>
        <v>0.5</v>
      </c>
      <c r="S86" s="40">
        <f t="shared" si="20"/>
        <v>0.5</v>
      </c>
      <c r="T86" s="40">
        <f t="shared" si="20"/>
        <v>0.5</v>
      </c>
      <c r="U86" s="40">
        <f t="shared" si="20"/>
        <v>0.5</v>
      </c>
      <c r="V86" s="40">
        <f t="shared" si="20"/>
        <v>4.9101666666666671E-5</v>
      </c>
      <c r="W86" s="40">
        <f t="shared" si="20"/>
        <v>1.6452500000000003E-7</v>
      </c>
      <c r="X86" s="40">
        <f t="shared" si="20"/>
        <v>1.2127500000000001E-7</v>
      </c>
      <c r="Y86" s="40">
        <f t="shared" si="20"/>
        <v>6.8465833333333341E-8</v>
      </c>
      <c r="Z86" s="40">
        <f t="shared" si="20"/>
        <v>6.5566666666666665E-8</v>
      </c>
      <c r="AA86" s="40">
        <f t="shared" si="20"/>
        <v>5.0708333333333342E-8</v>
      </c>
      <c r="AB86" s="40"/>
      <c r="AC86" s="40"/>
      <c r="AD86" s="40"/>
      <c r="AE86" s="40"/>
      <c r="AF86" s="40"/>
      <c r="AG86" s="40"/>
      <c r="AH86" s="40"/>
      <c r="AI86" s="40"/>
      <c r="AJ86" s="40"/>
    </row>
    <row r="87" spans="1:36" ht="21" hidden="1" customHeight="1" outlineLevel="1" thickBot="1" x14ac:dyDescent="0.4">
      <c r="A87" s="5">
        <f t="shared" si="15"/>
        <v>0</v>
      </c>
      <c r="B87" s="5">
        <f t="shared" si="15"/>
        <v>1</v>
      </c>
      <c r="C87" s="5">
        <f t="shared" si="15"/>
        <v>0</v>
      </c>
      <c r="D87" s="5">
        <f t="shared" si="15"/>
        <v>0</v>
      </c>
      <c r="E87" s="36" t="str">
        <f t="shared" si="13"/>
        <v>*Se[m]</v>
      </c>
      <c r="F87" s="40">
        <f t="shared" ref="F87:AA87" si="21">F9*$C$80</f>
        <v>7.2607500000000001E-14</v>
      </c>
      <c r="G87" s="40">
        <f t="shared" si="21"/>
        <v>8.212166666666667E-8</v>
      </c>
      <c r="H87" s="40">
        <f t="shared" si="21"/>
        <v>0.5</v>
      </c>
      <c r="I87" s="40">
        <f t="shared" si="21"/>
        <v>0.5</v>
      </c>
      <c r="J87" s="40">
        <f t="shared" si="21"/>
        <v>0.5</v>
      </c>
      <c r="K87" s="40">
        <f t="shared" si="21"/>
        <v>0.5</v>
      </c>
      <c r="L87" s="40">
        <f t="shared" si="21"/>
        <v>0.5</v>
      </c>
      <c r="M87" s="40">
        <f t="shared" si="21"/>
        <v>3.4391666666666669</v>
      </c>
      <c r="N87" s="40">
        <f t="shared" si="21"/>
        <v>3.999916666666667</v>
      </c>
      <c r="O87" s="40">
        <f t="shared" si="21"/>
        <v>4</v>
      </c>
      <c r="P87" s="40">
        <f t="shared" si="21"/>
        <v>4</v>
      </c>
      <c r="Q87" s="40">
        <f t="shared" si="21"/>
        <v>4</v>
      </c>
      <c r="R87" s="40">
        <f t="shared" si="21"/>
        <v>4</v>
      </c>
      <c r="S87" s="40">
        <f t="shared" si="21"/>
        <v>4</v>
      </c>
      <c r="T87" s="40">
        <f t="shared" si="21"/>
        <v>4</v>
      </c>
      <c r="U87" s="40">
        <f t="shared" si="21"/>
        <v>4</v>
      </c>
      <c r="V87" s="40">
        <f t="shared" si="21"/>
        <v>4</v>
      </c>
      <c r="W87" s="40">
        <f t="shared" si="21"/>
        <v>4</v>
      </c>
      <c r="X87" s="40">
        <f t="shared" si="21"/>
        <v>4</v>
      </c>
      <c r="Y87" s="40">
        <f t="shared" si="21"/>
        <v>4</v>
      </c>
      <c r="Z87" s="40">
        <f t="shared" si="21"/>
        <v>4</v>
      </c>
      <c r="AA87" s="40">
        <f t="shared" si="21"/>
        <v>4</v>
      </c>
      <c r="AB87" s="40"/>
      <c r="AC87" s="40"/>
      <c r="AD87" s="40"/>
      <c r="AE87" s="40"/>
      <c r="AF87" s="40"/>
      <c r="AG87" s="40"/>
      <c r="AH87" s="40"/>
      <c r="AI87" s="40"/>
      <c r="AJ87" s="40"/>
    </row>
    <row r="88" spans="1:36" ht="21" hidden="1" customHeight="1" outlineLevel="1" thickBot="1" x14ac:dyDescent="0.4">
      <c r="A88" s="5">
        <f t="shared" si="15"/>
        <v>0</v>
      </c>
      <c r="B88" s="5">
        <f t="shared" si="15"/>
        <v>2</v>
      </c>
      <c r="C88" s="5">
        <f t="shared" si="15"/>
        <v>1</v>
      </c>
      <c r="D88" s="5">
        <f t="shared" si="15"/>
        <v>0</v>
      </c>
      <c r="E88" s="36" t="str">
        <f t="shared" si="13"/>
        <v>*GeSe2</v>
      </c>
      <c r="F88" s="40">
        <f t="shared" ref="F88:AA88" si="22">F10*$C$80</f>
        <v>0.5</v>
      </c>
      <c r="G88" s="40">
        <f t="shared" si="22"/>
        <v>0.5</v>
      </c>
      <c r="H88" s="40">
        <f t="shared" si="22"/>
        <v>3.0980000000000003E-9</v>
      </c>
      <c r="I88" s="40">
        <f t="shared" si="22"/>
        <v>3.0569166666666668E-11</v>
      </c>
      <c r="J88" s="40">
        <f t="shared" si="22"/>
        <v>1.8156666666666669E-16</v>
      </c>
      <c r="K88" s="40">
        <f t="shared" si="22"/>
        <v>1.6450000000000002E-28</v>
      </c>
      <c r="L88" s="40">
        <f t="shared" si="22"/>
        <v>0</v>
      </c>
      <c r="M88" s="40">
        <f t="shared" si="22"/>
        <v>0</v>
      </c>
      <c r="N88" s="40">
        <f t="shared" si="22"/>
        <v>0</v>
      </c>
      <c r="O88" s="40">
        <f t="shared" si="22"/>
        <v>0</v>
      </c>
      <c r="P88" s="40">
        <f t="shared" si="22"/>
        <v>0</v>
      </c>
      <c r="Q88" s="40">
        <f t="shared" si="22"/>
        <v>0</v>
      </c>
      <c r="R88" s="40">
        <f t="shared" si="22"/>
        <v>0</v>
      </c>
      <c r="S88" s="40">
        <f t="shared" si="22"/>
        <v>0</v>
      </c>
      <c r="T88" s="40">
        <f t="shared" si="22"/>
        <v>0</v>
      </c>
      <c r="U88" s="40">
        <f t="shared" si="22"/>
        <v>0</v>
      </c>
      <c r="V88" s="40">
        <f t="shared" si="22"/>
        <v>0</v>
      </c>
      <c r="W88" s="40">
        <f t="shared" si="22"/>
        <v>0</v>
      </c>
      <c r="X88" s="40">
        <f t="shared" si="22"/>
        <v>0</v>
      </c>
      <c r="Y88" s="40">
        <f t="shared" si="22"/>
        <v>0</v>
      </c>
      <c r="Z88" s="40">
        <f t="shared" si="22"/>
        <v>0</v>
      </c>
      <c r="AA88" s="40">
        <f t="shared" si="22"/>
        <v>0</v>
      </c>
      <c r="AB88" s="40"/>
      <c r="AC88" s="40"/>
      <c r="AD88" s="40"/>
      <c r="AE88" s="40"/>
      <c r="AF88" s="40"/>
      <c r="AG88" s="40"/>
      <c r="AH88" s="40"/>
      <c r="AI88" s="40"/>
      <c r="AJ88" s="40"/>
    </row>
    <row r="89" spans="1:36" ht="21" hidden="1" customHeight="1" outlineLevel="1" thickBot="1" x14ac:dyDescent="0.4">
      <c r="A89" s="5">
        <f t="shared" si="15"/>
        <v>0</v>
      </c>
      <c r="B89" s="5">
        <f t="shared" si="15"/>
        <v>3</v>
      </c>
      <c r="C89" s="5">
        <f t="shared" si="15"/>
        <v>0</v>
      </c>
      <c r="D89" s="5">
        <f t="shared" si="15"/>
        <v>2</v>
      </c>
      <c r="E89" s="36" t="str">
        <f t="shared" si="13"/>
        <v>Ga2Se3</v>
      </c>
      <c r="F89" s="40">
        <f t="shared" ref="F89:AA89" si="23">F11*$C$80</f>
        <v>0.83333333333333348</v>
      </c>
      <c r="G89" s="40">
        <f t="shared" si="23"/>
        <v>0.83333333333333348</v>
      </c>
      <c r="H89" s="40">
        <f t="shared" si="23"/>
        <v>0.83333333333333348</v>
      </c>
      <c r="I89" s="40">
        <f t="shared" si="23"/>
        <v>0.83333333333333348</v>
      </c>
      <c r="J89" s="40">
        <f t="shared" si="23"/>
        <v>0.83333333333333348</v>
      </c>
      <c r="K89" s="40">
        <f t="shared" si="23"/>
        <v>0.83333333333333348</v>
      </c>
      <c r="L89" s="40">
        <f t="shared" si="23"/>
        <v>0.83333333333333348</v>
      </c>
      <c r="M89" s="40">
        <f t="shared" si="23"/>
        <v>0.1869416666666667</v>
      </c>
      <c r="N89" s="40">
        <f t="shared" si="23"/>
        <v>1.6968333333333335E-5</v>
      </c>
      <c r="O89" s="40">
        <f t="shared" si="23"/>
        <v>6.4800833333333341E-19</v>
      </c>
      <c r="P89" s="40">
        <f t="shared" si="23"/>
        <v>2.0922500000000002E-29</v>
      </c>
      <c r="Q89" s="40">
        <f t="shared" si="23"/>
        <v>0</v>
      </c>
      <c r="R89" s="40">
        <f t="shared" si="23"/>
        <v>0</v>
      </c>
      <c r="S89" s="40">
        <f t="shared" si="23"/>
        <v>0</v>
      </c>
      <c r="T89" s="40">
        <f t="shared" si="23"/>
        <v>0</v>
      </c>
      <c r="U89" s="40">
        <f t="shared" si="23"/>
        <v>0</v>
      </c>
      <c r="V89" s="40">
        <f t="shared" si="23"/>
        <v>0</v>
      </c>
      <c r="W89" s="40">
        <f t="shared" si="23"/>
        <v>0</v>
      </c>
      <c r="X89" s="40">
        <f t="shared" si="23"/>
        <v>0</v>
      </c>
      <c r="Y89" s="40">
        <f t="shared" si="23"/>
        <v>0</v>
      </c>
      <c r="Z89" s="40">
        <f t="shared" si="23"/>
        <v>0</v>
      </c>
      <c r="AA89" s="40">
        <f t="shared" si="23"/>
        <v>0</v>
      </c>
      <c r="AB89" s="40"/>
      <c r="AC89" s="40"/>
      <c r="AD89" s="40"/>
      <c r="AE89" s="40"/>
      <c r="AF89" s="40"/>
      <c r="AG89" s="40"/>
      <c r="AH89" s="40"/>
      <c r="AI89" s="40"/>
      <c r="AJ89" s="40"/>
    </row>
    <row r="90" spans="1:36" ht="21" hidden="1" customHeight="1" outlineLevel="1" thickBot="1" x14ac:dyDescent="0.4">
      <c r="A90" s="5">
        <f t="shared" si="15"/>
        <v>0</v>
      </c>
      <c r="B90" s="5">
        <f t="shared" si="15"/>
        <v>0</v>
      </c>
      <c r="C90" s="5">
        <f t="shared" si="15"/>
        <v>2</v>
      </c>
      <c r="D90" s="5">
        <f t="shared" si="15"/>
        <v>0</v>
      </c>
      <c r="E90" s="36" t="str">
        <f t="shared" si="13"/>
        <v>Ge2</v>
      </c>
      <c r="F90" s="40">
        <f t="shared" ref="F90:AA90" si="24">F12*$C$80</f>
        <v>0</v>
      </c>
      <c r="G90" s="40">
        <f t="shared" si="24"/>
        <v>0</v>
      </c>
      <c r="H90" s="40">
        <f t="shared" si="24"/>
        <v>0</v>
      </c>
      <c r="I90" s="40">
        <f t="shared" si="24"/>
        <v>0</v>
      </c>
      <c r="J90" s="40">
        <f t="shared" si="24"/>
        <v>0</v>
      </c>
      <c r="K90" s="40">
        <f t="shared" si="24"/>
        <v>0</v>
      </c>
      <c r="L90" s="40">
        <f t="shared" si="24"/>
        <v>0</v>
      </c>
      <c r="M90" s="40">
        <f t="shared" si="24"/>
        <v>0</v>
      </c>
      <c r="N90" s="40">
        <f t="shared" si="24"/>
        <v>3.4659166666666666E-35</v>
      </c>
      <c r="O90" s="40">
        <f t="shared" si="24"/>
        <v>1.1382500000000001E-26</v>
      </c>
      <c r="P90" s="40">
        <f t="shared" si="24"/>
        <v>6.6835833333333341E-21</v>
      </c>
      <c r="Q90" s="40">
        <f t="shared" si="24"/>
        <v>9.6708333333333335E-17</v>
      </c>
      <c r="R90" s="40">
        <f t="shared" si="24"/>
        <v>7.0775833333333342E-16</v>
      </c>
      <c r="S90" s="40">
        <f t="shared" si="24"/>
        <v>4.5462500000000001E-15</v>
      </c>
      <c r="T90" s="40">
        <f t="shared" si="24"/>
        <v>2.5948333333333333E-14</v>
      </c>
      <c r="U90" s="40">
        <f t="shared" si="24"/>
        <v>1.3302500000000001E-13</v>
      </c>
      <c r="V90" s="40">
        <f t="shared" si="24"/>
        <v>3.2892499999999998E-11</v>
      </c>
      <c r="W90" s="40">
        <f t="shared" si="24"/>
        <v>1.4873333333333334E-9</v>
      </c>
      <c r="X90" s="40">
        <f t="shared" si="24"/>
        <v>3.4333333333333339E-9</v>
      </c>
      <c r="Y90" s="40">
        <f t="shared" si="24"/>
        <v>7.6145833333333341E-9</v>
      </c>
      <c r="Z90" s="40">
        <f t="shared" si="24"/>
        <v>1.6270833333333336E-8</v>
      </c>
      <c r="AA90" s="40">
        <f t="shared" si="24"/>
        <v>3.3580000000000007E-8</v>
      </c>
      <c r="AB90" s="40"/>
      <c r="AC90" s="40"/>
      <c r="AD90" s="40"/>
      <c r="AE90" s="40"/>
      <c r="AF90" s="40"/>
      <c r="AG90" s="40"/>
      <c r="AH90" s="40"/>
      <c r="AI90" s="40"/>
      <c r="AJ90" s="40"/>
    </row>
    <row r="91" spans="1:36" ht="21" hidden="1" customHeight="1" outlineLevel="1" thickBot="1" x14ac:dyDescent="0.4">
      <c r="A91" s="5">
        <f t="shared" si="15"/>
        <v>0</v>
      </c>
      <c r="B91" s="5">
        <f t="shared" si="15"/>
        <v>0</v>
      </c>
      <c r="C91" s="5">
        <f t="shared" si="15"/>
        <v>1</v>
      </c>
      <c r="D91" s="5">
        <f t="shared" si="15"/>
        <v>0</v>
      </c>
      <c r="E91" s="36" t="str">
        <f t="shared" si="13"/>
        <v>Ge</v>
      </c>
      <c r="F91" s="40">
        <f t="shared" ref="F91:AA91" si="25">F13*$C$80</f>
        <v>0</v>
      </c>
      <c r="G91" s="40">
        <f t="shared" si="25"/>
        <v>0</v>
      </c>
      <c r="H91" s="40">
        <f t="shared" si="25"/>
        <v>0</v>
      </c>
      <c r="I91" s="40">
        <f t="shared" si="25"/>
        <v>0</v>
      </c>
      <c r="J91" s="40">
        <f t="shared" si="25"/>
        <v>0</v>
      </c>
      <c r="K91" s="40">
        <f t="shared" si="25"/>
        <v>0</v>
      </c>
      <c r="L91" s="40">
        <f t="shared" si="25"/>
        <v>2.1125000000000003E-32</v>
      </c>
      <c r="M91" s="40">
        <f t="shared" si="25"/>
        <v>8.7649999999999997E-30</v>
      </c>
      <c r="N91" s="40">
        <f t="shared" si="25"/>
        <v>1.1552500000000001E-27</v>
      </c>
      <c r="O91" s="40">
        <f t="shared" si="25"/>
        <v>4.5978333333333336E-21</v>
      </c>
      <c r="P91" s="40">
        <f t="shared" si="25"/>
        <v>1.4071666666666667E-16</v>
      </c>
      <c r="Q91" s="40">
        <f t="shared" si="25"/>
        <v>2.4789166666666669E-13</v>
      </c>
      <c r="R91" s="40">
        <f t="shared" si="25"/>
        <v>1.1750000000000001E-12</v>
      </c>
      <c r="S91" s="40">
        <f t="shared" si="25"/>
        <v>5.0355833333333335E-12</v>
      </c>
      <c r="T91" s="40">
        <f t="shared" si="25"/>
        <v>1.9695833333333336E-11</v>
      </c>
      <c r="U91" s="40">
        <f t="shared" si="25"/>
        <v>7.0894166666666668E-11</v>
      </c>
      <c r="V91" s="40">
        <f t="shared" si="25"/>
        <v>5.5629166666666676E-9</v>
      </c>
      <c r="W91" s="40">
        <f t="shared" si="25"/>
        <v>1.3705000000000003E-7</v>
      </c>
      <c r="X91" s="40">
        <f t="shared" si="25"/>
        <v>2.7732500000000003E-7</v>
      </c>
      <c r="Y91" s="40">
        <f t="shared" si="25"/>
        <v>5.4290833333333338E-7</v>
      </c>
      <c r="Z91" s="40">
        <f t="shared" si="25"/>
        <v>1.0305833333333334E-6</v>
      </c>
      <c r="AA91" s="40">
        <f t="shared" si="25"/>
        <v>1.9006666666666667E-6</v>
      </c>
      <c r="AB91" s="40"/>
      <c r="AC91" s="40"/>
      <c r="AD91" s="40"/>
      <c r="AE91" s="40"/>
      <c r="AF91" s="40"/>
      <c r="AG91" s="40"/>
      <c r="AH91" s="40"/>
      <c r="AI91" s="40"/>
      <c r="AJ91" s="40"/>
    </row>
    <row r="92" spans="1:36" ht="21" hidden="1" customHeight="1" outlineLevel="1" thickBot="1" x14ac:dyDescent="0.4">
      <c r="A92" s="5">
        <f t="shared" si="15"/>
        <v>1</v>
      </c>
      <c r="B92" s="5">
        <f t="shared" si="15"/>
        <v>0</v>
      </c>
      <c r="C92" s="5">
        <f t="shared" si="15"/>
        <v>0</v>
      </c>
      <c r="D92" s="5">
        <f t="shared" si="15"/>
        <v>0</v>
      </c>
      <c r="E92" s="36" t="str">
        <f t="shared" si="13"/>
        <v>Ar</v>
      </c>
      <c r="F92" s="40">
        <f t="shared" ref="F92:AA92" si="26">F14*$C$80</f>
        <v>1.666666666666667</v>
      </c>
      <c r="G92" s="40">
        <f t="shared" si="26"/>
        <v>1.666666666666667</v>
      </c>
      <c r="H92" s="40">
        <f t="shared" si="26"/>
        <v>1.666666666666667</v>
      </c>
      <c r="I92" s="40">
        <f t="shared" si="26"/>
        <v>1.666666666666667</v>
      </c>
      <c r="J92" s="40">
        <f t="shared" si="26"/>
        <v>1.666666666666667</v>
      </c>
      <c r="K92" s="40">
        <f t="shared" si="26"/>
        <v>1.666666666666667</v>
      </c>
      <c r="L92" s="40">
        <f t="shared" si="26"/>
        <v>1.666666666666667</v>
      </c>
      <c r="M92" s="40">
        <f t="shared" si="26"/>
        <v>1.666666666666667</v>
      </c>
      <c r="N92" s="40">
        <f t="shared" si="26"/>
        <v>1.666666666666667</v>
      </c>
      <c r="O92" s="40">
        <f t="shared" si="26"/>
        <v>1.666666666666667</v>
      </c>
      <c r="P92" s="40">
        <f t="shared" si="26"/>
        <v>1.666666666666667</v>
      </c>
      <c r="Q92" s="40">
        <f t="shared" si="26"/>
        <v>1.666666666666667</v>
      </c>
      <c r="R92" s="40">
        <f t="shared" si="26"/>
        <v>1.666666666666667</v>
      </c>
      <c r="S92" s="40">
        <f t="shared" si="26"/>
        <v>1.666666666666667</v>
      </c>
      <c r="T92" s="40">
        <f t="shared" si="26"/>
        <v>1.666666666666667</v>
      </c>
      <c r="U92" s="40">
        <f t="shared" si="26"/>
        <v>1.666666666666667</v>
      </c>
      <c r="V92" s="40">
        <f t="shared" si="26"/>
        <v>1.666666666666667</v>
      </c>
      <c r="W92" s="40">
        <f t="shared" si="26"/>
        <v>1.666666666666667</v>
      </c>
      <c r="X92" s="40">
        <f t="shared" si="26"/>
        <v>1.666666666666667</v>
      </c>
      <c r="Y92" s="40">
        <f t="shared" si="26"/>
        <v>1.666666666666667</v>
      </c>
      <c r="Z92" s="40">
        <f t="shared" si="26"/>
        <v>1.666666666666667</v>
      </c>
      <c r="AA92" s="40">
        <f t="shared" si="26"/>
        <v>1.666666666666667</v>
      </c>
      <c r="AB92" s="40"/>
      <c r="AC92" s="40"/>
      <c r="AD92" s="40"/>
      <c r="AE92" s="40"/>
      <c r="AF92" s="40"/>
      <c r="AG92" s="40"/>
      <c r="AH92" s="40"/>
      <c r="AI92" s="40"/>
      <c r="AJ92" s="40"/>
    </row>
    <row r="93" spans="1:36" ht="21" hidden="1" customHeight="1" outlineLevel="1" thickBot="1" x14ac:dyDescent="0.4">
      <c r="A93" s="5">
        <f t="shared" si="15"/>
        <v>0</v>
      </c>
      <c r="B93" s="5">
        <f t="shared" si="15"/>
        <v>0</v>
      </c>
      <c r="C93" s="5">
        <f t="shared" si="15"/>
        <v>1</v>
      </c>
      <c r="D93" s="5">
        <f t="shared" si="15"/>
        <v>0</v>
      </c>
      <c r="E93" s="36" t="str">
        <f t="shared" si="13"/>
        <v>(l)Ge[l]</v>
      </c>
      <c r="F93" s="40">
        <f t="shared" ref="F93:AA93" si="27">F15*$C$80</f>
        <v>0</v>
      </c>
      <c r="G93" s="40">
        <f t="shared" si="27"/>
        <v>0</v>
      </c>
      <c r="H93" s="40">
        <f t="shared" si="27"/>
        <v>0</v>
      </c>
      <c r="I93" s="40">
        <f t="shared" si="27"/>
        <v>0</v>
      </c>
      <c r="J93" s="40">
        <f t="shared" si="27"/>
        <v>0</v>
      </c>
      <c r="K93" s="40">
        <f t="shared" si="27"/>
        <v>0</v>
      </c>
      <c r="L93" s="40">
        <f t="shared" si="27"/>
        <v>0</v>
      </c>
      <c r="M93" s="40">
        <f t="shared" si="27"/>
        <v>0</v>
      </c>
      <c r="N93" s="40">
        <f t="shared" si="27"/>
        <v>1.6715000000000003E-21</v>
      </c>
      <c r="O93" s="40">
        <f t="shared" si="27"/>
        <v>6.3442499999999998E-11</v>
      </c>
      <c r="P93" s="40">
        <f t="shared" si="27"/>
        <v>4.3445000000000004E-10</v>
      </c>
      <c r="Q93" s="40">
        <f t="shared" si="27"/>
        <v>1.1971666666666667E-8</v>
      </c>
      <c r="R93" s="40">
        <f t="shared" si="27"/>
        <v>2.0710833333333335E-8</v>
      </c>
      <c r="S93" s="40">
        <f t="shared" si="27"/>
        <v>3.7360833333333335E-8</v>
      </c>
      <c r="T93" s="40">
        <f t="shared" si="27"/>
        <v>9.8875000000000017E-8</v>
      </c>
      <c r="U93" s="40">
        <f t="shared" si="27"/>
        <v>2.4500833333333334E-7</v>
      </c>
      <c r="V93" s="40">
        <f t="shared" si="27"/>
        <v>0.49995000000000001</v>
      </c>
      <c r="W93" s="40">
        <f t="shared" si="27"/>
        <v>0.5</v>
      </c>
      <c r="X93" s="40">
        <f t="shared" si="27"/>
        <v>0.5</v>
      </c>
      <c r="Y93" s="40">
        <f t="shared" si="27"/>
        <v>0.5</v>
      </c>
      <c r="Z93" s="40">
        <f t="shared" si="27"/>
        <v>0.5</v>
      </c>
      <c r="AA93" s="40">
        <f t="shared" si="27"/>
        <v>0.5</v>
      </c>
      <c r="AB93" s="40"/>
      <c r="AC93" s="40"/>
      <c r="AD93" s="40"/>
      <c r="AE93" s="40"/>
      <c r="AF93" s="40"/>
      <c r="AG93" s="40"/>
      <c r="AH93" s="40"/>
      <c r="AI93" s="40"/>
      <c r="AJ93" s="40"/>
    </row>
    <row r="94" spans="1:36" ht="21" hidden="1" customHeight="1" outlineLevel="1" thickBot="1" x14ac:dyDescent="0.4">
      <c r="A94" s="5">
        <f t="shared" si="15"/>
        <v>1</v>
      </c>
      <c r="B94" s="5">
        <f t="shared" si="15"/>
        <v>0</v>
      </c>
      <c r="C94" s="5">
        <f t="shared" si="15"/>
        <v>0</v>
      </c>
      <c r="D94" s="5">
        <f t="shared" si="15"/>
        <v>0</v>
      </c>
      <c r="E94" s="36" t="str">
        <f t="shared" si="13"/>
        <v>H (Ar)</v>
      </c>
      <c r="F94" s="40">
        <f t="shared" ref="F94:AA94" si="28">F16*$C$80</f>
        <v>-158.5</v>
      </c>
      <c r="G94" s="40">
        <f t="shared" si="28"/>
        <v>-158.58333333333334</v>
      </c>
      <c r="H94" s="40">
        <f t="shared" si="28"/>
        <v>-158.83333333333334</v>
      </c>
      <c r="I94" s="40">
        <f t="shared" si="28"/>
        <v>-159.25</v>
      </c>
      <c r="J94" s="40">
        <f t="shared" si="28"/>
        <v>-159.75000000000003</v>
      </c>
      <c r="K94" s="40">
        <f t="shared" si="28"/>
        <v>-160.25000000000003</v>
      </c>
      <c r="L94" s="40">
        <f t="shared" si="28"/>
        <v>-160.83333333333334</v>
      </c>
      <c r="M94" s="40">
        <f t="shared" si="28"/>
        <v>-158.91666666666669</v>
      </c>
      <c r="N94" s="40">
        <f t="shared" si="28"/>
        <v>-158.58333333333334</v>
      </c>
      <c r="O94" s="40">
        <f t="shared" si="28"/>
        <v>-160.91666666666666</v>
      </c>
      <c r="P94" s="40">
        <f t="shared" si="28"/>
        <v>-163.08333333333334</v>
      </c>
      <c r="Q94" s="40">
        <f t="shared" si="28"/>
        <v>-165.16666666666669</v>
      </c>
      <c r="R94" s="40">
        <f t="shared" si="28"/>
        <v>-165.66666666666666</v>
      </c>
      <c r="S94" s="40">
        <f t="shared" si="28"/>
        <v>-166.16666666666669</v>
      </c>
      <c r="T94" s="40">
        <f t="shared" si="28"/>
        <v>-166.66666666666669</v>
      </c>
      <c r="U94" s="40">
        <f t="shared" si="28"/>
        <v>-167.08333333333334</v>
      </c>
      <c r="V94" s="40">
        <f t="shared" si="28"/>
        <v>-168.83333333333337</v>
      </c>
      <c r="W94" s="40">
        <f t="shared" si="28"/>
        <v>-170.50000000000003</v>
      </c>
      <c r="X94" s="40">
        <f t="shared" si="28"/>
        <v>-170.91666666666669</v>
      </c>
      <c r="Y94" s="40">
        <f t="shared" si="28"/>
        <v>-171.33333333333334</v>
      </c>
      <c r="Z94" s="40">
        <f t="shared" si="28"/>
        <v>-171.66666666666669</v>
      </c>
      <c r="AA94" s="40">
        <f t="shared" si="28"/>
        <v>-172.08333333333334</v>
      </c>
      <c r="AB94" s="40"/>
      <c r="AC94" s="40"/>
      <c r="AD94" s="40"/>
      <c r="AE94" s="40"/>
      <c r="AF94" s="40"/>
      <c r="AG94" s="40"/>
      <c r="AH94" s="40"/>
      <c r="AI94" s="40"/>
      <c r="AJ94" s="40"/>
    </row>
    <row r="95" spans="1:36" ht="21" hidden="1" customHeight="1" outlineLevel="1" thickBot="1" x14ac:dyDescent="0.4">
      <c r="A95" s="5">
        <f t="shared" si="15"/>
        <v>0</v>
      </c>
      <c r="B95" s="5">
        <f t="shared" si="15"/>
        <v>0</v>
      </c>
      <c r="C95" s="5">
        <f t="shared" si="15"/>
        <v>0</v>
      </c>
      <c r="D95" s="5">
        <f t="shared" si="15"/>
        <v>1</v>
      </c>
      <c r="E95" s="36" t="str">
        <f t="shared" si="13"/>
        <v>H (Ga)</v>
      </c>
      <c r="F95" s="40">
        <f t="shared" ref="F95:AA95" si="29">F17*$C$80</f>
        <v>-508.25000000000006</v>
      </c>
      <c r="G95" s="40">
        <f t="shared" si="29"/>
        <v>-461.58333333333337</v>
      </c>
      <c r="H95" s="40">
        <f t="shared" si="29"/>
        <v>-407.66666666666669</v>
      </c>
      <c r="I95" s="40">
        <f t="shared" si="29"/>
        <v>-355.5</v>
      </c>
      <c r="J95" s="40">
        <f t="shared" si="29"/>
        <v>-310.66666666666669</v>
      </c>
      <c r="K95" s="40">
        <f t="shared" si="29"/>
        <v>-271.66666666666669</v>
      </c>
      <c r="L95" s="40">
        <f t="shared" si="29"/>
        <v>-237.33333333333334</v>
      </c>
      <c r="M95" s="40">
        <f t="shared" si="29"/>
        <v>-211.75000000000003</v>
      </c>
      <c r="N95" s="40">
        <f t="shared" si="29"/>
        <v>-222.75000000000003</v>
      </c>
      <c r="O95" s="40">
        <f t="shared" si="29"/>
        <v>-264.83333333333337</v>
      </c>
      <c r="P95" s="40">
        <f t="shared" si="29"/>
        <v>-302.33333333333337</v>
      </c>
      <c r="Q95" s="40">
        <f t="shared" si="29"/>
        <v>-333.75</v>
      </c>
      <c r="R95" s="40">
        <f t="shared" si="29"/>
        <v>-340.5</v>
      </c>
      <c r="S95" s="40">
        <f t="shared" si="29"/>
        <v>-346.75</v>
      </c>
      <c r="T95" s="40">
        <f t="shared" si="29"/>
        <v>-352.58333333333337</v>
      </c>
      <c r="U95" s="40">
        <f t="shared" si="29"/>
        <v>-357.83333333333331</v>
      </c>
      <c r="V95" s="40">
        <f t="shared" si="29"/>
        <v>-373.83333333333337</v>
      </c>
      <c r="W95" s="40">
        <f t="shared" si="29"/>
        <v>-381</v>
      </c>
      <c r="X95" s="40">
        <f t="shared" si="29"/>
        <v>-381.33333333333337</v>
      </c>
      <c r="Y95" s="40">
        <f t="shared" si="29"/>
        <v>-381.16666666666669</v>
      </c>
      <c r="Z95" s="40">
        <f t="shared" si="29"/>
        <v>-380.33333333333337</v>
      </c>
      <c r="AA95" s="40">
        <f t="shared" si="29"/>
        <v>-378.91666666666669</v>
      </c>
      <c r="AB95" s="40"/>
      <c r="AC95" s="40"/>
      <c r="AD95" s="40"/>
      <c r="AE95" s="40"/>
      <c r="AF95" s="40"/>
      <c r="AG95" s="40"/>
      <c r="AH95" s="40"/>
      <c r="AI95" s="40"/>
      <c r="AJ95" s="40"/>
    </row>
    <row r="96" spans="1:36" ht="21" hidden="1" customHeight="1" outlineLevel="1" thickBot="1" x14ac:dyDescent="0.4">
      <c r="A96" s="5">
        <f t="shared" si="15"/>
        <v>0</v>
      </c>
      <c r="B96" s="5">
        <f t="shared" si="15"/>
        <v>0</v>
      </c>
      <c r="C96" s="5">
        <f t="shared" si="15"/>
        <v>1</v>
      </c>
      <c r="D96" s="5">
        <f t="shared" si="15"/>
        <v>0</v>
      </c>
      <c r="E96" s="36" t="str">
        <f t="shared" si="13"/>
        <v>H (Ge)</v>
      </c>
      <c r="F96" s="40">
        <f t="shared" ref="F96:AA96" si="30">F18*$C$80</f>
        <v>-127.91666666666667</v>
      </c>
      <c r="G96" s="40">
        <f t="shared" si="30"/>
        <v>-119.66666666666667</v>
      </c>
      <c r="H96" s="40">
        <f t="shared" si="30"/>
        <v>-102.50000000000001</v>
      </c>
      <c r="I96" s="40">
        <f t="shared" si="30"/>
        <v>-83.416666666666671</v>
      </c>
      <c r="J96" s="40">
        <f t="shared" si="30"/>
        <v>-66.841666666666683</v>
      </c>
      <c r="K96" s="40">
        <f t="shared" si="30"/>
        <v>-52.333333333333336</v>
      </c>
      <c r="L96" s="40">
        <f t="shared" si="30"/>
        <v>-39.466666666666669</v>
      </c>
      <c r="M96" s="40">
        <f t="shared" si="30"/>
        <v>-34.508333333333333</v>
      </c>
      <c r="N96" s="40">
        <f t="shared" si="30"/>
        <v>-35.19166666666667</v>
      </c>
      <c r="O96" s="40">
        <f t="shared" si="30"/>
        <v>-37.94166666666667</v>
      </c>
      <c r="P96" s="40">
        <f t="shared" si="30"/>
        <v>-40.608333333333341</v>
      </c>
      <c r="Q96" s="40">
        <f t="shared" si="30"/>
        <v>-43.125</v>
      </c>
      <c r="R96" s="40">
        <f t="shared" si="30"/>
        <v>-43.725000000000001</v>
      </c>
      <c r="S96" s="40">
        <f t="shared" si="30"/>
        <v>-44.31666666666667</v>
      </c>
      <c r="T96" s="40">
        <f t="shared" si="30"/>
        <v>-44.908333333333339</v>
      </c>
      <c r="U96" s="40">
        <f t="shared" si="30"/>
        <v>-45.483333333333341</v>
      </c>
      <c r="V96" s="40">
        <f t="shared" si="30"/>
        <v>-48.225000000000001</v>
      </c>
      <c r="W96" s="40">
        <f t="shared" si="30"/>
        <v>-53.233333333333334</v>
      </c>
      <c r="X96" s="40">
        <f t="shared" si="30"/>
        <v>-54.375000000000007</v>
      </c>
      <c r="Y96" s="40">
        <f t="shared" si="30"/>
        <v>-55.483333333333341</v>
      </c>
      <c r="Z96" s="40">
        <f t="shared" si="30"/>
        <v>-56.558333333333337</v>
      </c>
      <c r="AA96" s="40">
        <f t="shared" si="30"/>
        <v>-57.591666666666669</v>
      </c>
      <c r="AB96" s="40"/>
      <c r="AC96" s="40"/>
      <c r="AD96" s="40"/>
      <c r="AE96" s="40"/>
      <c r="AF96" s="40"/>
      <c r="AG96" s="40"/>
      <c r="AH96" s="40"/>
      <c r="AI96" s="40"/>
      <c r="AJ96" s="40"/>
    </row>
    <row r="97" spans="1:36" ht="21" hidden="1" customHeight="1" outlineLevel="1" thickBot="1" x14ac:dyDescent="0.4">
      <c r="A97" s="5">
        <f t="shared" si="15"/>
        <v>0</v>
      </c>
      <c r="B97" s="5">
        <f t="shared" si="15"/>
        <v>1</v>
      </c>
      <c r="C97" s="5">
        <f t="shared" si="15"/>
        <v>0</v>
      </c>
      <c r="D97" s="5">
        <f t="shared" si="15"/>
        <v>0</v>
      </c>
      <c r="E97" s="36" t="str">
        <f t="shared" si="13"/>
        <v>H (Se)</v>
      </c>
      <c r="F97" s="40">
        <f t="shared" ref="F97:AA97" si="31">F19*$C$80</f>
        <v>-182.41666666666669</v>
      </c>
      <c r="G97" s="40">
        <f t="shared" si="31"/>
        <v>-167.58333333333334</v>
      </c>
      <c r="H97" s="40">
        <f t="shared" si="31"/>
        <v>-166.41666666666666</v>
      </c>
      <c r="I97" s="40">
        <f t="shared" si="31"/>
        <v>-170.58333333333334</v>
      </c>
      <c r="J97" s="40">
        <f t="shared" si="31"/>
        <v>-174.83333333333334</v>
      </c>
      <c r="K97" s="40">
        <f t="shared" si="31"/>
        <v>-179.08333333333334</v>
      </c>
      <c r="L97" s="40">
        <f t="shared" si="31"/>
        <v>-183.41666666666669</v>
      </c>
      <c r="M97" s="40">
        <f t="shared" si="31"/>
        <v>-187.58333333333337</v>
      </c>
      <c r="N97" s="40">
        <f t="shared" si="31"/>
        <v>-191.83333333333334</v>
      </c>
      <c r="O97" s="40">
        <f t="shared" si="31"/>
        <v>-208.00000000000003</v>
      </c>
      <c r="P97" s="40">
        <f t="shared" si="31"/>
        <v>-223.08333333333334</v>
      </c>
      <c r="Q97" s="40">
        <f t="shared" si="31"/>
        <v>-237.41666666666666</v>
      </c>
      <c r="R97" s="40">
        <f t="shared" si="31"/>
        <v>-240.83333333333334</v>
      </c>
      <c r="S97" s="40">
        <f t="shared" si="31"/>
        <v>-244.25</v>
      </c>
      <c r="T97" s="40">
        <f t="shared" si="31"/>
        <v>-247.66666666666669</v>
      </c>
      <c r="U97" s="40">
        <f t="shared" si="31"/>
        <v>-251.00000000000003</v>
      </c>
      <c r="V97" s="40">
        <f t="shared" si="31"/>
        <v>-264.08333333333337</v>
      </c>
      <c r="W97" s="40">
        <f t="shared" si="31"/>
        <v>-276.83333333333337</v>
      </c>
      <c r="X97" s="40">
        <f t="shared" si="31"/>
        <v>-279.91666666666674</v>
      </c>
      <c r="Y97" s="40">
        <f t="shared" si="31"/>
        <v>-283.08333333333337</v>
      </c>
      <c r="Z97" s="40">
        <f t="shared" si="31"/>
        <v>-286.16666666666674</v>
      </c>
      <c r="AA97" s="40">
        <f t="shared" si="31"/>
        <v>-289.25</v>
      </c>
      <c r="AB97" s="40"/>
      <c r="AC97" s="40"/>
      <c r="AD97" s="40"/>
      <c r="AE97" s="40"/>
      <c r="AF97" s="40"/>
      <c r="AG97" s="40"/>
      <c r="AH97" s="40"/>
      <c r="AI97" s="40"/>
      <c r="AJ97" s="40"/>
    </row>
    <row r="98" spans="1:36" ht="21" hidden="1" customHeight="1" outlineLevel="1" thickBot="1" x14ac:dyDescent="0.4">
      <c r="A98" s="5">
        <f t="shared" si="15"/>
        <v>0</v>
      </c>
      <c r="B98" s="5">
        <f t="shared" si="15"/>
        <v>0</v>
      </c>
      <c r="C98" s="5">
        <f t="shared" si="15"/>
        <v>0</v>
      </c>
      <c r="D98" s="5">
        <f t="shared" si="15"/>
        <v>0</v>
      </c>
      <c r="E98" s="36">
        <f t="shared" si="13"/>
        <v>0</v>
      </c>
      <c r="F98" s="40">
        <f t="shared" ref="F98:AA98" si="32">F20*$C$80</f>
        <v>0</v>
      </c>
      <c r="G98" s="40">
        <f t="shared" si="32"/>
        <v>0</v>
      </c>
      <c r="H98" s="40">
        <f t="shared" si="32"/>
        <v>0</v>
      </c>
      <c r="I98" s="40">
        <f t="shared" si="32"/>
        <v>0</v>
      </c>
      <c r="J98" s="40">
        <f t="shared" si="32"/>
        <v>0</v>
      </c>
      <c r="K98" s="40">
        <f t="shared" si="32"/>
        <v>0</v>
      </c>
      <c r="L98" s="40">
        <f t="shared" si="32"/>
        <v>0</v>
      </c>
      <c r="M98" s="40">
        <f t="shared" si="32"/>
        <v>0</v>
      </c>
      <c r="N98" s="40">
        <f t="shared" si="32"/>
        <v>0</v>
      </c>
      <c r="O98" s="40">
        <f t="shared" si="32"/>
        <v>0</v>
      </c>
      <c r="P98" s="40">
        <f t="shared" si="32"/>
        <v>0</v>
      </c>
      <c r="Q98" s="40">
        <f t="shared" si="32"/>
        <v>0</v>
      </c>
      <c r="R98" s="40">
        <f t="shared" si="32"/>
        <v>0</v>
      </c>
      <c r="S98" s="40">
        <f t="shared" si="32"/>
        <v>0</v>
      </c>
      <c r="T98" s="40">
        <f t="shared" si="32"/>
        <v>0</v>
      </c>
      <c r="U98" s="40">
        <f t="shared" si="32"/>
        <v>0</v>
      </c>
      <c r="V98" s="40">
        <f t="shared" si="32"/>
        <v>0</v>
      </c>
      <c r="W98" s="40">
        <f t="shared" si="32"/>
        <v>0</v>
      </c>
      <c r="X98" s="40">
        <f t="shared" si="32"/>
        <v>0</v>
      </c>
      <c r="Y98" s="40">
        <f t="shared" si="32"/>
        <v>0</v>
      </c>
      <c r="Z98" s="40">
        <f t="shared" si="32"/>
        <v>0</v>
      </c>
      <c r="AA98" s="40">
        <f t="shared" si="32"/>
        <v>0</v>
      </c>
      <c r="AB98" s="40"/>
      <c r="AC98" s="40"/>
      <c r="AD98" s="40"/>
      <c r="AE98" s="40"/>
      <c r="AF98" s="40"/>
      <c r="AG98" s="40"/>
      <c r="AH98" s="40"/>
      <c r="AI98" s="40"/>
      <c r="AJ98" s="40"/>
    </row>
    <row r="99" spans="1:36" ht="21" hidden="1" customHeight="1" outlineLevel="1" thickBot="1" x14ac:dyDescent="0.4">
      <c r="A99" s="5">
        <f t="shared" si="15"/>
        <v>0</v>
      </c>
      <c r="B99" s="5">
        <f t="shared" si="15"/>
        <v>0</v>
      </c>
      <c r="C99" s="5">
        <f t="shared" si="15"/>
        <v>0</v>
      </c>
      <c r="D99" s="5">
        <f t="shared" si="15"/>
        <v>0</v>
      </c>
      <c r="E99" s="36">
        <f t="shared" si="13"/>
        <v>0</v>
      </c>
      <c r="F99" s="40">
        <f t="shared" ref="F99:AA99" si="33">F21*$C$80</f>
        <v>0</v>
      </c>
      <c r="G99" s="40">
        <f t="shared" si="33"/>
        <v>0</v>
      </c>
      <c r="H99" s="40">
        <f t="shared" si="33"/>
        <v>0</v>
      </c>
      <c r="I99" s="40">
        <f t="shared" si="33"/>
        <v>0</v>
      </c>
      <c r="J99" s="40">
        <f t="shared" si="33"/>
        <v>0</v>
      </c>
      <c r="K99" s="40">
        <f t="shared" si="33"/>
        <v>0</v>
      </c>
      <c r="L99" s="40">
        <f t="shared" si="33"/>
        <v>0</v>
      </c>
      <c r="M99" s="40">
        <f t="shared" si="33"/>
        <v>0</v>
      </c>
      <c r="N99" s="40">
        <f t="shared" si="33"/>
        <v>0</v>
      </c>
      <c r="O99" s="40">
        <f t="shared" si="33"/>
        <v>0</v>
      </c>
      <c r="P99" s="40">
        <f t="shared" si="33"/>
        <v>0</v>
      </c>
      <c r="Q99" s="40">
        <f t="shared" si="33"/>
        <v>0</v>
      </c>
      <c r="R99" s="40">
        <f t="shared" si="33"/>
        <v>0</v>
      </c>
      <c r="S99" s="40">
        <f t="shared" si="33"/>
        <v>0</v>
      </c>
      <c r="T99" s="40">
        <f t="shared" si="33"/>
        <v>0</v>
      </c>
      <c r="U99" s="40">
        <f t="shared" si="33"/>
        <v>0</v>
      </c>
      <c r="V99" s="40">
        <f t="shared" si="33"/>
        <v>0</v>
      </c>
      <c r="W99" s="40">
        <f t="shared" si="33"/>
        <v>0</v>
      </c>
      <c r="X99" s="40">
        <f t="shared" si="33"/>
        <v>0</v>
      </c>
      <c r="Y99" s="40">
        <f t="shared" si="33"/>
        <v>0</v>
      </c>
      <c r="Z99" s="40">
        <f t="shared" si="33"/>
        <v>0</v>
      </c>
      <c r="AA99" s="40">
        <f t="shared" si="33"/>
        <v>0</v>
      </c>
      <c r="AB99" s="40"/>
      <c r="AC99" s="40"/>
      <c r="AD99" s="40"/>
      <c r="AE99" s="40"/>
      <c r="AF99" s="40"/>
      <c r="AG99" s="40"/>
      <c r="AH99" s="40"/>
      <c r="AI99" s="40"/>
      <c r="AJ99" s="40"/>
    </row>
    <row r="100" spans="1:36" ht="21" hidden="1" customHeight="1" outlineLevel="1" thickBot="1" x14ac:dyDescent="0.4">
      <c r="A100" s="5">
        <f t="shared" si="15"/>
        <v>0</v>
      </c>
      <c r="B100" s="5">
        <f t="shared" si="15"/>
        <v>0</v>
      </c>
      <c r="C100" s="5">
        <f t="shared" si="15"/>
        <v>0</v>
      </c>
      <c r="D100" s="5">
        <f t="shared" si="15"/>
        <v>0</v>
      </c>
      <c r="E100" s="36">
        <f t="shared" si="13"/>
        <v>0</v>
      </c>
      <c r="F100" s="40">
        <f t="shared" ref="F100:AA100" si="34">F22*$C$80</f>
        <v>0</v>
      </c>
      <c r="G100" s="40">
        <f t="shared" si="34"/>
        <v>0</v>
      </c>
      <c r="H100" s="40">
        <f t="shared" si="34"/>
        <v>0</v>
      </c>
      <c r="I100" s="40">
        <f t="shared" si="34"/>
        <v>0</v>
      </c>
      <c r="J100" s="40">
        <f t="shared" si="34"/>
        <v>0</v>
      </c>
      <c r="K100" s="40">
        <f t="shared" si="34"/>
        <v>0</v>
      </c>
      <c r="L100" s="40">
        <f t="shared" si="34"/>
        <v>0</v>
      </c>
      <c r="M100" s="40">
        <f t="shared" si="34"/>
        <v>0</v>
      </c>
      <c r="N100" s="40">
        <f t="shared" si="34"/>
        <v>0</v>
      </c>
      <c r="O100" s="40">
        <f t="shared" si="34"/>
        <v>0</v>
      </c>
      <c r="P100" s="40">
        <f t="shared" si="34"/>
        <v>0</v>
      </c>
      <c r="Q100" s="40">
        <f t="shared" si="34"/>
        <v>0</v>
      </c>
      <c r="R100" s="40">
        <f t="shared" si="34"/>
        <v>0</v>
      </c>
      <c r="S100" s="40">
        <f t="shared" si="34"/>
        <v>0</v>
      </c>
      <c r="T100" s="40">
        <f t="shared" si="34"/>
        <v>0</v>
      </c>
      <c r="U100" s="40">
        <f t="shared" si="34"/>
        <v>0</v>
      </c>
      <c r="V100" s="40">
        <f t="shared" si="34"/>
        <v>0</v>
      </c>
      <c r="W100" s="40">
        <f t="shared" si="34"/>
        <v>0</v>
      </c>
      <c r="X100" s="40">
        <f t="shared" si="34"/>
        <v>0</v>
      </c>
      <c r="Y100" s="40">
        <f t="shared" si="34"/>
        <v>0</v>
      </c>
      <c r="Z100" s="40">
        <f t="shared" si="34"/>
        <v>0</v>
      </c>
      <c r="AA100" s="40">
        <f t="shared" si="34"/>
        <v>0</v>
      </c>
      <c r="AB100" s="40"/>
      <c r="AC100" s="40"/>
      <c r="AD100" s="40"/>
      <c r="AE100" s="40"/>
      <c r="AF100" s="40"/>
      <c r="AG100" s="40"/>
      <c r="AH100" s="40"/>
      <c r="AI100" s="40"/>
      <c r="AJ100" s="40"/>
    </row>
    <row r="101" spans="1:36" ht="21" hidden="1" customHeight="1" outlineLevel="1" thickBot="1" x14ac:dyDescent="0.4">
      <c r="A101" s="5">
        <f t="shared" si="15"/>
        <v>0</v>
      </c>
      <c r="B101" s="5">
        <f t="shared" si="15"/>
        <v>0</v>
      </c>
      <c r="C101" s="5">
        <f t="shared" si="15"/>
        <v>0</v>
      </c>
      <c r="D101" s="5">
        <f t="shared" si="15"/>
        <v>0</v>
      </c>
      <c r="E101" s="36">
        <f t="shared" si="13"/>
        <v>0</v>
      </c>
      <c r="F101" s="40">
        <f t="shared" ref="F101:AA101" si="35">F23*$C$80</f>
        <v>0</v>
      </c>
      <c r="G101" s="40">
        <f t="shared" si="35"/>
        <v>0</v>
      </c>
      <c r="H101" s="40">
        <f t="shared" si="35"/>
        <v>0</v>
      </c>
      <c r="I101" s="40">
        <f t="shared" si="35"/>
        <v>0</v>
      </c>
      <c r="J101" s="40">
        <f t="shared" si="35"/>
        <v>0</v>
      </c>
      <c r="K101" s="40">
        <f t="shared" si="35"/>
        <v>0</v>
      </c>
      <c r="L101" s="40">
        <f t="shared" si="35"/>
        <v>0</v>
      </c>
      <c r="M101" s="40">
        <f t="shared" si="35"/>
        <v>0</v>
      </c>
      <c r="N101" s="40">
        <f t="shared" si="35"/>
        <v>0</v>
      </c>
      <c r="O101" s="40">
        <f t="shared" si="35"/>
        <v>0</v>
      </c>
      <c r="P101" s="40">
        <f t="shared" si="35"/>
        <v>0</v>
      </c>
      <c r="Q101" s="40">
        <f t="shared" si="35"/>
        <v>0</v>
      </c>
      <c r="R101" s="40">
        <f t="shared" si="35"/>
        <v>0</v>
      </c>
      <c r="S101" s="40">
        <f t="shared" si="35"/>
        <v>0</v>
      </c>
      <c r="T101" s="40">
        <f t="shared" si="35"/>
        <v>0</v>
      </c>
      <c r="U101" s="40">
        <f t="shared" si="35"/>
        <v>0</v>
      </c>
      <c r="V101" s="40">
        <f t="shared" si="35"/>
        <v>0</v>
      </c>
      <c r="W101" s="40">
        <f t="shared" si="35"/>
        <v>0</v>
      </c>
      <c r="X101" s="40">
        <f t="shared" si="35"/>
        <v>0</v>
      </c>
      <c r="Y101" s="40">
        <f t="shared" si="35"/>
        <v>0</v>
      </c>
      <c r="Z101" s="40">
        <f t="shared" si="35"/>
        <v>0</v>
      </c>
      <c r="AA101" s="40">
        <f t="shared" si="35"/>
        <v>0</v>
      </c>
      <c r="AB101" s="40"/>
      <c r="AC101" s="40"/>
      <c r="AD101" s="40"/>
      <c r="AE101" s="40"/>
      <c r="AF101" s="40"/>
      <c r="AG101" s="40"/>
      <c r="AH101" s="40"/>
      <c r="AI101" s="40"/>
      <c r="AJ101" s="40"/>
    </row>
    <row r="102" spans="1:36" ht="21" hidden="1" customHeight="1" outlineLevel="1" thickBot="1" x14ac:dyDescent="0.4">
      <c r="A102" s="5">
        <f t="shared" si="15"/>
        <v>0</v>
      </c>
      <c r="B102" s="5">
        <f t="shared" si="15"/>
        <v>0</v>
      </c>
      <c r="C102" s="5">
        <f t="shared" si="15"/>
        <v>0</v>
      </c>
      <c r="D102" s="5">
        <f t="shared" si="15"/>
        <v>0</v>
      </c>
      <c r="E102" s="36">
        <f t="shared" si="13"/>
        <v>0</v>
      </c>
      <c r="F102" s="40">
        <f t="shared" ref="F102:AA102" si="36">F24*$C$80</f>
        <v>0</v>
      </c>
      <c r="G102" s="40">
        <f t="shared" si="36"/>
        <v>0</v>
      </c>
      <c r="H102" s="40">
        <f t="shared" si="36"/>
        <v>0</v>
      </c>
      <c r="I102" s="40">
        <f t="shared" si="36"/>
        <v>0</v>
      </c>
      <c r="J102" s="40">
        <f t="shared" si="36"/>
        <v>0</v>
      </c>
      <c r="K102" s="40">
        <f t="shared" si="36"/>
        <v>0</v>
      </c>
      <c r="L102" s="40">
        <f t="shared" si="36"/>
        <v>0</v>
      </c>
      <c r="M102" s="40">
        <f t="shared" si="36"/>
        <v>0</v>
      </c>
      <c r="N102" s="40">
        <f t="shared" si="36"/>
        <v>0</v>
      </c>
      <c r="O102" s="40">
        <f t="shared" si="36"/>
        <v>0</v>
      </c>
      <c r="P102" s="40">
        <f t="shared" si="36"/>
        <v>0</v>
      </c>
      <c r="Q102" s="40">
        <f t="shared" si="36"/>
        <v>0</v>
      </c>
      <c r="R102" s="40">
        <f t="shared" si="36"/>
        <v>0</v>
      </c>
      <c r="S102" s="40">
        <f t="shared" si="36"/>
        <v>0</v>
      </c>
      <c r="T102" s="40">
        <f t="shared" si="36"/>
        <v>0</v>
      </c>
      <c r="U102" s="40">
        <f t="shared" si="36"/>
        <v>0</v>
      </c>
      <c r="V102" s="40">
        <f t="shared" si="36"/>
        <v>0</v>
      </c>
      <c r="W102" s="40">
        <f t="shared" si="36"/>
        <v>0</v>
      </c>
      <c r="X102" s="40">
        <f t="shared" si="36"/>
        <v>0</v>
      </c>
      <c r="Y102" s="40">
        <f t="shared" si="36"/>
        <v>0</v>
      </c>
      <c r="Z102" s="40">
        <f t="shared" si="36"/>
        <v>0</v>
      </c>
      <c r="AA102" s="40">
        <f t="shared" si="36"/>
        <v>0</v>
      </c>
      <c r="AB102" s="40"/>
      <c r="AC102" s="40"/>
      <c r="AD102" s="40"/>
      <c r="AE102" s="40"/>
      <c r="AF102" s="40"/>
      <c r="AG102" s="40"/>
      <c r="AH102" s="40"/>
      <c r="AI102" s="40"/>
      <c r="AJ102" s="40"/>
    </row>
    <row r="103" spans="1:36" ht="21" hidden="1" customHeight="1" outlineLevel="1" thickBot="1" x14ac:dyDescent="0.4">
      <c r="A103" s="5">
        <f t="shared" si="15"/>
        <v>0</v>
      </c>
      <c r="B103" s="5">
        <f t="shared" si="15"/>
        <v>0</v>
      </c>
      <c r="C103" s="5">
        <f t="shared" si="15"/>
        <v>0</v>
      </c>
      <c r="D103" s="5">
        <f t="shared" si="15"/>
        <v>0</v>
      </c>
      <c r="E103" s="36">
        <f t="shared" si="13"/>
        <v>0</v>
      </c>
      <c r="F103" s="40">
        <f t="shared" ref="F103:AA103" si="37">F25*$C$80</f>
        <v>0</v>
      </c>
      <c r="G103" s="40">
        <f t="shared" si="37"/>
        <v>0</v>
      </c>
      <c r="H103" s="40">
        <f t="shared" si="37"/>
        <v>0</v>
      </c>
      <c r="I103" s="40">
        <f t="shared" si="37"/>
        <v>0</v>
      </c>
      <c r="J103" s="40">
        <f t="shared" si="37"/>
        <v>0</v>
      </c>
      <c r="K103" s="40">
        <f t="shared" si="37"/>
        <v>0</v>
      </c>
      <c r="L103" s="40">
        <f t="shared" si="37"/>
        <v>0</v>
      </c>
      <c r="M103" s="40">
        <f t="shared" si="37"/>
        <v>0</v>
      </c>
      <c r="N103" s="40">
        <f t="shared" si="37"/>
        <v>0</v>
      </c>
      <c r="O103" s="40">
        <f t="shared" si="37"/>
        <v>0</v>
      </c>
      <c r="P103" s="40">
        <f t="shared" si="37"/>
        <v>0</v>
      </c>
      <c r="Q103" s="40">
        <f t="shared" si="37"/>
        <v>0</v>
      </c>
      <c r="R103" s="40">
        <f t="shared" si="37"/>
        <v>0</v>
      </c>
      <c r="S103" s="40">
        <f t="shared" si="37"/>
        <v>0</v>
      </c>
      <c r="T103" s="40">
        <f t="shared" si="37"/>
        <v>0</v>
      </c>
      <c r="U103" s="40">
        <f t="shared" si="37"/>
        <v>0</v>
      </c>
      <c r="V103" s="40">
        <f t="shared" si="37"/>
        <v>0</v>
      </c>
      <c r="W103" s="40">
        <f t="shared" si="37"/>
        <v>0</v>
      </c>
      <c r="X103" s="40">
        <f t="shared" si="37"/>
        <v>0</v>
      </c>
      <c r="Y103" s="40">
        <f t="shared" si="37"/>
        <v>0</v>
      </c>
      <c r="Z103" s="40">
        <f t="shared" si="37"/>
        <v>0</v>
      </c>
      <c r="AA103" s="40">
        <f t="shared" si="37"/>
        <v>0</v>
      </c>
      <c r="AB103" s="40"/>
      <c r="AC103" s="40"/>
      <c r="AD103" s="40"/>
      <c r="AE103" s="40"/>
      <c r="AF103" s="40"/>
      <c r="AG103" s="40"/>
      <c r="AH103" s="40"/>
      <c r="AI103" s="40"/>
      <c r="AJ103" s="40"/>
    </row>
    <row r="104" spans="1:36" ht="21" hidden="1" customHeight="1" outlineLevel="1" thickBot="1" x14ac:dyDescent="0.4">
      <c r="A104" s="5">
        <f t="shared" si="15"/>
        <v>0</v>
      </c>
      <c r="B104" s="5">
        <f t="shared" si="15"/>
        <v>0</v>
      </c>
      <c r="C104" s="5">
        <f t="shared" si="15"/>
        <v>0</v>
      </c>
      <c r="D104" s="5">
        <f t="shared" si="15"/>
        <v>0</v>
      </c>
      <c r="E104" s="36">
        <f t="shared" si="13"/>
        <v>0</v>
      </c>
      <c r="F104" s="40">
        <f t="shared" ref="F104:AA104" si="38">F26*$C$80</f>
        <v>0</v>
      </c>
      <c r="G104" s="40">
        <f t="shared" si="38"/>
        <v>0</v>
      </c>
      <c r="H104" s="40">
        <f t="shared" si="38"/>
        <v>0</v>
      </c>
      <c r="I104" s="40">
        <f t="shared" si="38"/>
        <v>0</v>
      </c>
      <c r="J104" s="40">
        <f t="shared" si="38"/>
        <v>0</v>
      </c>
      <c r="K104" s="40">
        <f t="shared" si="38"/>
        <v>0</v>
      </c>
      <c r="L104" s="40">
        <f t="shared" si="38"/>
        <v>0</v>
      </c>
      <c r="M104" s="40">
        <f t="shared" si="38"/>
        <v>0</v>
      </c>
      <c r="N104" s="40">
        <f t="shared" si="38"/>
        <v>0</v>
      </c>
      <c r="O104" s="40">
        <f t="shared" si="38"/>
        <v>0</v>
      </c>
      <c r="P104" s="40">
        <f t="shared" si="38"/>
        <v>0</v>
      </c>
      <c r="Q104" s="40">
        <f t="shared" si="38"/>
        <v>0</v>
      </c>
      <c r="R104" s="40">
        <f t="shared" si="38"/>
        <v>0</v>
      </c>
      <c r="S104" s="40">
        <f t="shared" si="38"/>
        <v>0</v>
      </c>
      <c r="T104" s="40">
        <f t="shared" si="38"/>
        <v>0</v>
      </c>
      <c r="U104" s="40">
        <f t="shared" si="38"/>
        <v>0</v>
      </c>
      <c r="V104" s="40">
        <f t="shared" si="38"/>
        <v>0</v>
      </c>
      <c r="W104" s="40">
        <f t="shared" si="38"/>
        <v>0</v>
      </c>
      <c r="X104" s="40">
        <f t="shared" si="38"/>
        <v>0</v>
      </c>
      <c r="Y104" s="40">
        <f t="shared" si="38"/>
        <v>0</v>
      </c>
      <c r="Z104" s="40">
        <f t="shared" si="38"/>
        <v>0</v>
      </c>
      <c r="AA104" s="40">
        <f t="shared" si="38"/>
        <v>0</v>
      </c>
      <c r="AB104" s="40"/>
      <c r="AC104" s="40"/>
      <c r="AD104" s="40"/>
      <c r="AE104" s="40"/>
      <c r="AF104" s="40"/>
      <c r="AG104" s="40"/>
      <c r="AH104" s="40"/>
      <c r="AI104" s="40"/>
      <c r="AJ104" s="40"/>
    </row>
    <row r="105" spans="1:36" ht="21" hidden="1" customHeight="1" outlineLevel="1" thickBot="1" x14ac:dyDescent="0.4">
      <c r="A105" s="5">
        <f t="shared" si="15"/>
        <v>0</v>
      </c>
      <c r="B105" s="5">
        <f t="shared" si="15"/>
        <v>0</v>
      </c>
      <c r="C105" s="5">
        <f t="shared" si="15"/>
        <v>0</v>
      </c>
      <c r="D105" s="5">
        <f t="shared" si="15"/>
        <v>0</v>
      </c>
      <c r="E105" s="36">
        <f t="shared" si="13"/>
        <v>0</v>
      </c>
      <c r="F105" s="40">
        <f t="shared" ref="F105:AA105" si="39">F27*$C$80</f>
        <v>0</v>
      </c>
      <c r="G105" s="40">
        <f t="shared" si="39"/>
        <v>0</v>
      </c>
      <c r="H105" s="40">
        <f t="shared" si="39"/>
        <v>0</v>
      </c>
      <c r="I105" s="40">
        <f t="shared" si="39"/>
        <v>0</v>
      </c>
      <c r="J105" s="40">
        <f t="shared" si="39"/>
        <v>0</v>
      </c>
      <c r="K105" s="40">
        <f t="shared" si="39"/>
        <v>0</v>
      </c>
      <c r="L105" s="40">
        <f t="shared" si="39"/>
        <v>0</v>
      </c>
      <c r="M105" s="40">
        <f t="shared" si="39"/>
        <v>0</v>
      </c>
      <c r="N105" s="40">
        <f t="shared" si="39"/>
        <v>0</v>
      </c>
      <c r="O105" s="40">
        <f t="shared" si="39"/>
        <v>0</v>
      </c>
      <c r="P105" s="40">
        <f t="shared" si="39"/>
        <v>0</v>
      </c>
      <c r="Q105" s="40">
        <f t="shared" si="39"/>
        <v>0</v>
      </c>
      <c r="R105" s="40">
        <f t="shared" si="39"/>
        <v>0</v>
      </c>
      <c r="S105" s="40">
        <f t="shared" si="39"/>
        <v>0</v>
      </c>
      <c r="T105" s="40">
        <f t="shared" si="39"/>
        <v>0</v>
      </c>
      <c r="U105" s="40">
        <f t="shared" si="39"/>
        <v>0</v>
      </c>
      <c r="V105" s="40">
        <f t="shared" si="39"/>
        <v>0</v>
      </c>
      <c r="W105" s="40">
        <f t="shared" si="39"/>
        <v>0</v>
      </c>
      <c r="X105" s="40">
        <f t="shared" si="39"/>
        <v>0</v>
      </c>
      <c r="Y105" s="40">
        <f t="shared" si="39"/>
        <v>0</v>
      </c>
      <c r="Z105" s="40">
        <f t="shared" si="39"/>
        <v>0</v>
      </c>
      <c r="AA105" s="40">
        <f t="shared" si="39"/>
        <v>0</v>
      </c>
      <c r="AB105" s="40"/>
      <c r="AC105" s="40"/>
      <c r="AD105" s="40"/>
      <c r="AE105" s="40"/>
      <c r="AF105" s="40"/>
      <c r="AG105" s="40"/>
      <c r="AH105" s="40"/>
      <c r="AI105" s="40"/>
      <c r="AJ105" s="40"/>
    </row>
    <row r="106" spans="1:36" ht="21" hidden="1" customHeight="1" outlineLevel="1" thickBot="1" x14ac:dyDescent="0.4">
      <c r="A106" s="5">
        <f t="shared" si="15"/>
        <v>0</v>
      </c>
      <c r="B106" s="5">
        <f t="shared" si="15"/>
        <v>0</v>
      </c>
      <c r="C106" s="5">
        <f t="shared" si="15"/>
        <v>0</v>
      </c>
      <c r="D106" s="5">
        <f t="shared" si="15"/>
        <v>0</v>
      </c>
      <c r="E106" s="36">
        <f t="shared" si="13"/>
        <v>0</v>
      </c>
      <c r="F106" s="40">
        <f t="shared" ref="F106:AA106" si="40">F28*$C$80</f>
        <v>0</v>
      </c>
      <c r="G106" s="40">
        <f t="shared" si="40"/>
        <v>0</v>
      </c>
      <c r="H106" s="40">
        <f t="shared" si="40"/>
        <v>0</v>
      </c>
      <c r="I106" s="40">
        <f t="shared" si="40"/>
        <v>0</v>
      </c>
      <c r="J106" s="40">
        <f t="shared" si="40"/>
        <v>0</v>
      </c>
      <c r="K106" s="40">
        <f t="shared" si="40"/>
        <v>0</v>
      </c>
      <c r="L106" s="40">
        <f t="shared" si="40"/>
        <v>0</v>
      </c>
      <c r="M106" s="40">
        <f t="shared" si="40"/>
        <v>0</v>
      </c>
      <c r="N106" s="40">
        <f t="shared" si="40"/>
        <v>0</v>
      </c>
      <c r="O106" s="40">
        <f t="shared" si="40"/>
        <v>0</v>
      </c>
      <c r="P106" s="40">
        <f t="shared" si="40"/>
        <v>0</v>
      </c>
      <c r="Q106" s="40">
        <f t="shared" si="40"/>
        <v>0</v>
      </c>
      <c r="R106" s="40">
        <f t="shared" si="40"/>
        <v>0</v>
      </c>
      <c r="S106" s="40">
        <f t="shared" si="40"/>
        <v>0</v>
      </c>
      <c r="T106" s="40">
        <f t="shared" si="40"/>
        <v>0</v>
      </c>
      <c r="U106" s="40">
        <f t="shared" si="40"/>
        <v>0</v>
      </c>
      <c r="V106" s="40">
        <f t="shared" si="40"/>
        <v>0</v>
      </c>
      <c r="W106" s="40">
        <f t="shared" si="40"/>
        <v>0</v>
      </c>
      <c r="X106" s="40">
        <f t="shared" si="40"/>
        <v>0</v>
      </c>
      <c r="Y106" s="40">
        <f t="shared" si="40"/>
        <v>0</v>
      </c>
      <c r="Z106" s="40">
        <f t="shared" si="40"/>
        <v>0</v>
      </c>
      <c r="AA106" s="40">
        <f t="shared" si="40"/>
        <v>0</v>
      </c>
      <c r="AB106" s="40"/>
      <c r="AC106" s="40"/>
      <c r="AD106" s="40"/>
      <c r="AE106" s="40"/>
      <c r="AF106" s="40"/>
      <c r="AG106" s="40"/>
      <c r="AH106" s="40"/>
      <c r="AI106" s="40"/>
      <c r="AJ106" s="40"/>
    </row>
    <row r="107" spans="1:36" ht="21" hidden="1" customHeight="1" outlineLevel="1" thickBot="1" x14ac:dyDescent="0.4">
      <c r="A107" s="5">
        <f t="shared" si="15"/>
        <v>0</v>
      </c>
      <c r="B107" s="5">
        <f t="shared" si="15"/>
        <v>0</v>
      </c>
      <c r="C107" s="5">
        <f t="shared" si="15"/>
        <v>0</v>
      </c>
      <c r="D107" s="5">
        <f t="shared" si="15"/>
        <v>0</v>
      </c>
      <c r="E107" s="36">
        <f t="shared" si="13"/>
        <v>0</v>
      </c>
      <c r="F107" s="40">
        <f t="shared" ref="F107:AA107" si="41">F29*$C$80</f>
        <v>0</v>
      </c>
      <c r="G107" s="40">
        <f t="shared" si="41"/>
        <v>0</v>
      </c>
      <c r="H107" s="40">
        <f t="shared" si="41"/>
        <v>0</v>
      </c>
      <c r="I107" s="40">
        <f t="shared" si="41"/>
        <v>0</v>
      </c>
      <c r="J107" s="40">
        <f t="shared" si="41"/>
        <v>0</v>
      </c>
      <c r="K107" s="40">
        <f t="shared" si="41"/>
        <v>0</v>
      </c>
      <c r="L107" s="40">
        <f t="shared" si="41"/>
        <v>0</v>
      </c>
      <c r="M107" s="40">
        <f t="shared" si="41"/>
        <v>0</v>
      </c>
      <c r="N107" s="40">
        <f t="shared" si="41"/>
        <v>0</v>
      </c>
      <c r="O107" s="40">
        <f t="shared" si="41"/>
        <v>0</v>
      </c>
      <c r="P107" s="40">
        <f t="shared" si="41"/>
        <v>0</v>
      </c>
      <c r="Q107" s="40">
        <f t="shared" si="41"/>
        <v>0</v>
      </c>
      <c r="R107" s="40">
        <f t="shared" si="41"/>
        <v>0</v>
      </c>
      <c r="S107" s="40">
        <f t="shared" si="41"/>
        <v>0</v>
      </c>
      <c r="T107" s="40">
        <f t="shared" si="41"/>
        <v>0</v>
      </c>
      <c r="U107" s="40">
        <f t="shared" si="41"/>
        <v>0</v>
      </c>
      <c r="V107" s="40">
        <f t="shared" si="41"/>
        <v>0</v>
      </c>
      <c r="W107" s="40">
        <f t="shared" si="41"/>
        <v>0</v>
      </c>
      <c r="X107" s="40">
        <f t="shared" si="41"/>
        <v>0</v>
      </c>
      <c r="Y107" s="40">
        <f t="shared" si="41"/>
        <v>0</v>
      </c>
      <c r="Z107" s="40">
        <f t="shared" si="41"/>
        <v>0</v>
      </c>
      <c r="AA107" s="40">
        <f t="shared" si="41"/>
        <v>0</v>
      </c>
      <c r="AB107" s="40"/>
      <c r="AC107" s="40"/>
      <c r="AD107" s="40"/>
      <c r="AE107" s="40"/>
      <c r="AF107" s="40"/>
      <c r="AG107" s="40"/>
      <c r="AH107" s="40"/>
      <c r="AI107" s="40"/>
      <c r="AJ107" s="40"/>
    </row>
    <row r="108" spans="1:36" ht="21" hidden="1" customHeight="1" outlineLevel="1" thickBot="1" x14ac:dyDescent="0.4">
      <c r="A108" s="5">
        <f t="shared" si="15"/>
        <v>0</v>
      </c>
      <c r="B108" s="5">
        <f t="shared" si="15"/>
        <v>0</v>
      </c>
      <c r="C108" s="5">
        <f t="shared" si="15"/>
        <v>0</v>
      </c>
      <c r="D108" s="5">
        <f t="shared" si="15"/>
        <v>0</v>
      </c>
      <c r="E108" s="36">
        <f t="shared" si="13"/>
        <v>0</v>
      </c>
      <c r="F108" s="40">
        <f t="shared" ref="F108:AA108" si="42">F30*$C$80</f>
        <v>0</v>
      </c>
      <c r="G108" s="40">
        <f t="shared" si="42"/>
        <v>0</v>
      </c>
      <c r="H108" s="40">
        <f t="shared" si="42"/>
        <v>0</v>
      </c>
      <c r="I108" s="40">
        <f t="shared" si="42"/>
        <v>0</v>
      </c>
      <c r="J108" s="40">
        <f t="shared" si="42"/>
        <v>0</v>
      </c>
      <c r="K108" s="40">
        <f t="shared" si="42"/>
        <v>0</v>
      </c>
      <c r="L108" s="40">
        <f t="shared" si="42"/>
        <v>0</v>
      </c>
      <c r="M108" s="40">
        <f t="shared" si="42"/>
        <v>0</v>
      </c>
      <c r="N108" s="40">
        <f t="shared" si="42"/>
        <v>0</v>
      </c>
      <c r="O108" s="40">
        <f t="shared" si="42"/>
        <v>0</v>
      </c>
      <c r="P108" s="40">
        <f t="shared" si="42"/>
        <v>0</v>
      </c>
      <c r="Q108" s="40">
        <f t="shared" si="42"/>
        <v>0</v>
      </c>
      <c r="R108" s="40">
        <f t="shared" si="42"/>
        <v>0</v>
      </c>
      <c r="S108" s="40">
        <f t="shared" si="42"/>
        <v>0</v>
      </c>
      <c r="T108" s="40">
        <f t="shared" si="42"/>
        <v>0</v>
      </c>
      <c r="U108" s="40">
        <f t="shared" si="42"/>
        <v>0</v>
      </c>
      <c r="V108" s="40">
        <f t="shared" si="42"/>
        <v>0</v>
      </c>
      <c r="W108" s="40">
        <f t="shared" si="42"/>
        <v>0</v>
      </c>
      <c r="X108" s="40">
        <f t="shared" si="42"/>
        <v>0</v>
      </c>
      <c r="Y108" s="40">
        <f t="shared" si="42"/>
        <v>0</v>
      </c>
      <c r="Z108" s="40">
        <f t="shared" si="42"/>
        <v>0</v>
      </c>
      <c r="AA108" s="40">
        <f t="shared" si="42"/>
        <v>0</v>
      </c>
      <c r="AB108" s="40"/>
      <c r="AC108" s="40"/>
      <c r="AD108" s="40"/>
      <c r="AE108" s="40"/>
      <c r="AF108" s="40"/>
      <c r="AG108" s="40"/>
      <c r="AH108" s="40"/>
      <c r="AI108" s="40"/>
      <c r="AJ108" s="40"/>
    </row>
    <row r="109" spans="1:36" ht="21" hidden="1" customHeight="1" outlineLevel="1" thickBot="1" x14ac:dyDescent="0.4">
      <c r="A109" s="5">
        <f t="shared" si="15"/>
        <v>0</v>
      </c>
      <c r="B109" s="5">
        <f t="shared" si="15"/>
        <v>0</v>
      </c>
      <c r="C109" s="5">
        <f t="shared" si="15"/>
        <v>0</v>
      </c>
      <c r="D109" s="5">
        <f t="shared" si="15"/>
        <v>0</v>
      </c>
      <c r="E109" s="36">
        <f t="shared" si="13"/>
        <v>0</v>
      </c>
      <c r="F109" s="40">
        <f t="shared" ref="F109:AA109" si="43">F31*$C$80</f>
        <v>0</v>
      </c>
      <c r="G109" s="40">
        <f t="shared" si="43"/>
        <v>0</v>
      </c>
      <c r="H109" s="40">
        <f t="shared" si="43"/>
        <v>0</v>
      </c>
      <c r="I109" s="40">
        <f t="shared" si="43"/>
        <v>0</v>
      </c>
      <c r="J109" s="40">
        <f t="shared" si="43"/>
        <v>0</v>
      </c>
      <c r="K109" s="40">
        <f t="shared" si="43"/>
        <v>0</v>
      </c>
      <c r="L109" s="40">
        <f t="shared" si="43"/>
        <v>0</v>
      </c>
      <c r="M109" s="40">
        <f t="shared" si="43"/>
        <v>0</v>
      </c>
      <c r="N109" s="40">
        <f t="shared" si="43"/>
        <v>0</v>
      </c>
      <c r="O109" s="40">
        <f t="shared" si="43"/>
        <v>0</v>
      </c>
      <c r="P109" s="40">
        <f t="shared" si="43"/>
        <v>0</v>
      </c>
      <c r="Q109" s="40">
        <f t="shared" si="43"/>
        <v>0</v>
      </c>
      <c r="R109" s="40">
        <f t="shared" si="43"/>
        <v>0</v>
      </c>
      <c r="S109" s="40">
        <f t="shared" si="43"/>
        <v>0</v>
      </c>
      <c r="T109" s="40">
        <f t="shared" si="43"/>
        <v>0</v>
      </c>
      <c r="U109" s="40">
        <f t="shared" si="43"/>
        <v>0</v>
      </c>
      <c r="V109" s="40">
        <f t="shared" si="43"/>
        <v>0</v>
      </c>
      <c r="W109" s="40">
        <f t="shared" si="43"/>
        <v>0</v>
      </c>
      <c r="X109" s="40">
        <f t="shared" si="43"/>
        <v>0</v>
      </c>
      <c r="Y109" s="40">
        <f t="shared" si="43"/>
        <v>0</v>
      </c>
      <c r="Z109" s="40">
        <f t="shared" si="43"/>
        <v>0</v>
      </c>
      <c r="AA109" s="40">
        <f t="shared" si="43"/>
        <v>0</v>
      </c>
      <c r="AB109" s="40"/>
      <c r="AC109" s="40"/>
      <c r="AD109" s="40"/>
      <c r="AE109" s="40"/>
      <c r="AF109" s="40"/>
      <c r="AG109" s="40"/>
      <c r="AH109" s="40"/>
      <c r="AI109" s="40"/>
      <c r="AJ109" s="40"/>
    </row>
    <row r="110" spans="1:36" ht="21" hidden="1" customHeight="1" outlineLevel="1" thickBot="1" x14ac:dyDescent="0.4">
      <c r="A110" s="5">
        <f t="shared" si="15"/>
        <v>0</v>
      </c>
      <c r="B110" s="5">
        <f t="shared" si="15"/>
        <v>0</v>
      </c>
      <c r="C110" s="5">
        <f t="shared" si="15"/>
        <v>0</v>
      </c>
      <c r="D110" s="5">
        <f t="shared" si="15"/>
        <v>0</v>
      </c>
      <c r="E110" s="36">
        <f t="shared" si="13"/>
        <v>0</v>
      </c>
      <c r="F110" s="40">
        <f t="shared" ref="F110:AA110" si="44">F32*$C$80</f>
        <v>0</v>
      </c>
      <c r="G110" s="40">
        <f t="shared" si="44"/>
        <v>0</v>
      </c>
      <c r="H110" s="40">
        <f t="shared" si="44"/>
        <v>0</v>
      </c>
      <c r="I110" s="40">
        <f t="shared" si="44"/>
        <v>0</v>
      </c>
      <c r="J110" s="40">
        <f t="shared" si="44"/>
        <v>0</v>
      </c>
      <c r="K110" s="40">
        <f t="shared" si="44"/>
        <v>0</v>
      </c>
      <c r="L110" s="40">
        <f t="shared" si="44"/>
        <v>0</v>
      </c>
      <c r="M110" s="40">
        <f t="shared" si="44"/>
        <v>0</v>
      </c>
      <c r="N110" s="40">
        <f t="shared" si="44"/>
        <v>0</v>
      </c>
      <c r="O110" s="40">
        <f t="shared" si="44"/>
        <v>0</v>
      </c>
      <c r="P110" s="40">
        <f t="shared" si="44"/>
        <v>0</v>
      </c>
      <c r="Q110" s="40">
        <f t="shared" si="44"/>
        <v>0</v>
      </c>
      <c r="R110" s="40">
        <f t="shared" si="44"/>
        <v>0</v>
      </c>
      <c r="S110" s="40">
        <f t="shared" si="44"/>
        <v>0</v>
      </c>
      <c r="T110" s="40">
        <f t="shared" si="44"/>
        <v>0</v>
      </c>
      <c r="U110" s="40">
        <f t="shared" si="44"/>
        <v>0</v>
      </c>
      <c r="V110" s="40">
        <f t="shared" si="44"/>
        <v>0</v>
      </c>
      <c r="W110" s="40">
        <f t="shared" si="44"/>
        <v>0</v>
      </c>
      <c r="X110" s="40">
        <f t="shared" si="44"/>
        <v>0</v>
      </c>
      <c r="Y110" s="40">
        <f t="shared" si="44"/>
        <v>0</v>
      </c>
      <c r="Z110" s="40">
        <f t="shared" si="44"/>
        <v>0</v>
      </c>
      <c r="AA110" s="40">
        <f t="shared" si="44"/>
        <v>0</v>
      </c>
      <c r="AB110" s="40"/>
      <c r="AC110" s="40"/>
      <c r="AD110" s="40"/>
      <c r="AE110" s="40"/>
      <c r="AF110" s="40"/>
      <c r="AG110" s="40"/>
      <c r="AH110" s="40"/>
      <c r="AI110" s="40"/>
      <c r="AJ110" s="40"/>
    </row>
    <row r="111" spans="1:36" ht="21" hidden="1" customHeight="1" outlineLevel="1" thickBot="1" x14ac:dyDescent="0.4">
      <c r="A111" s="5">
        <f t="shared" si="15"/>
        <v>0</v>
      </c>
      <c r="B111" s="5">
        <f t="shared" si="15"/>
        <v>0</v>
      </c>
      <c r="C111" s="5">
        <f t="shared" si="15"/>
        <v>0</v>
      </c>
      <c r="D111" s="5">
        <f t="shared" si="15"/>
        <v>0</v>
      </c>
      <c r="E111" s="36">
        <f t="shared" si="13"/>
        <v>1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</row>
    <row r="112" spans="1:36" ht="21" hidden="1" customHeight="1" outlineLevel="1" x14ac:dyDescent="0.35"/>
    <row r="113" spans="1:69" ht="21" customHeight="1" collapsed="1" thickBot="1" x14ac:dyDescent="0.4"/>
    <row r="114" spans="1:69" ht="21" customHeight="1" thickTop="1" thickBot="1" x14ac:dyDescent="0.45">
      <c r="A114" s="53"/>
      <c r="B114" s="53"/>
      <c r="C114" s="53"/>
      <c r="D114" s="53"/>
      <c r="E114" s="82" t="str">
        <f>ALL!E114</f>
        <v>Энергия гиббса фаз в данной системе. КДж</v>
      </c>
      <c r="F114" s="83"/>
      <c r="G114" s="82"/>
      <c r="H114" s="82"/>
      <c r="I114" s="82"/>
      <c r="J114" s="82"/>
      <c r="K114" s="82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9"/>
      <c r="AC114" s="9"/>
      <c r="AD114" s="9"/>
      <c r="AE114" s="9"/>
      <c r="AF114" s="9"/>
      <c r="AG114" s="9"/>
      <c r="AH114" s="9"/>
      <c r="AI114" s="9"/>
      <c r="AJ114" s="9"/>
      <c r="AX114" s="17"/>
      <c r="BQ114" s="17"/>
    </row>
    <row r="115" spans="1:69" ht="21" hidden="1" customHeight="1" outlineLevel="1" thickTop="1" thickBot="1" x14ac:dyDescent="0.4">
      <c r="D115" s="18" t="s">
        <v>15</v>
      </c>
      <c r="E115" s="18"/>
      <c r="F115" s="6">
        <f t="shared" ref="F115:AA115" si="45">F3</f>
        <v>298.2</v>
      </c>
      <c r="G115" s="6">
        <f t="shared" si="45"/>
        <v>331.5</v>
      </c>
      <c r="H115" s="6">
        <f t="shared" si="45"/>
        <v>364.9</v>
      </c>
      <c r="I115" s="6">
        <f t="shared" si="45"/>
        <v>398.3</v>
      </c>
      <c r="J115" s="6">
        <f t="shared" si="45"/>
        <v>431.7</v>
      </c>
      <c r="K115" s="6">
        <f t="shared" si="45"/>
        <v>465.1</v>
      </c>
      <c r="L115" s="6">
        <f t="shared" si="45"/>
        <v>498.5</v>
      </c>
      <c r="M115" s="6">
        <f t="shared" si="45"/>
        <v>531.79999999999995</v>
      </c>
      <c r="N115" s="6">
        <f t="shared" si="45"/>
        <v>565.20000000000005</v>
      </c>
      <c r="O115" s="6">
        <f t="shared" si="45"/>
        <v>698.8</v>
      </c>
      <c r="P115" s="6">
        <f t="shared" si="45"/>
        <v>832.3</v>
      </c>
      <c r="Q115" s="6">
        <f t="shared" si="45"/>
        <v>965.8</v>
      </c>
      <c r="R115" s="6">
        <f t="shared" si="45"/>
        <v>999.2</v>
      </c>
      <c r="S115" s="6">
        <f t="shared" si="45"/>
        <v>1033</v>
      </c>
      <c r="T115" s="6">
        <f t="shared" si="45"/>
        <v>1066</v>
      </c>
      <c r="U115" s="6">
        <f t="shared" si="45"/>
        <v>1099</v>
      </c>
      <c r="V115" s="6">
        <f t="shared" si="45"/>
        <v>1233</v>
      </c>
      <c r="W115" s="6">
        <f t="shared" si="45"/>
        <v>1366</v>
      </c>
      <c r="X115" s="6">
        <f t="shared" si="45"/>
        <v>1400</v>
      </c>
      <c r="Y115" s="6">
        <f t="shared" si="45"/>
        <v>1433</v>
      </c>
      <c r="Z115" s="6">
        <f t="shared" si="45"/>
        <v>1467</v>
      </c>
      <c r="AA115" s="6">
        <f t="shared" si="45"/>
        <v>1500</v>
      </c>
      <c r="AB115" s="6"/>
      <c r="AC115" s="6"/>
      <c r="AD115" s="6"/>
      <c r="AE115" s="6"/>
      <c r="AF115" s="6"/>
      <c r="AG115" s="6"/>
      <c r="AH115" s="6"/>
      <c r="AI115" s="6"/>
      <c r="AJ115" s="6"/>
    </row>
    <row r="116" spans="1:69" ht="21" hidden="1" customHeight="1" outlineLevel="1" thickTop="1" x14ac:dyDescent="0.35">
      <c r="E116" s="47" t="s">
        <v>54</v>
      </c>
      <c r="F116" s="69">
        <f>F$115*$B$2*SUMPRODUCT(F$93,F$59)/1000</f>
        <v>0</v>
      </c>
      <c r="G116" s="69">
        <f t="shared" ref="G116:AA116" si="46">G$115*$B$2*SUMPRODUCT(G$93,G$59)/1000</f>
        <v>0</v>
      </c>
      <c r="H116" s="69">
        <f t="shared" si="46"/>
        <v>0</v>
      </c>
      <c r="I116" s="69">
        <f t="shared" si="46"/>
        <v>0</v>
      </c>
      <c r="J116" s="69">
        <f t="shared" si="46"/>
        <v>0</v>
      </c>
      <c r="K116" s="69">
        <f t="shared" si="46"/>
        <v>0</v>
      </c>
      <c r="L116" s="69">
        <f t="shared" si="46"/>
        <v>0</v>
      </c>
      <c r="M116" s="69">
        <f t="shared" si="46"/>
        <v>0</v>
      </c>
      <c r="N116" s="69">
        <f t="shared" si="46"/>
        <v>-3.3171549083295307E-20</v>
      </c>
      <c r="O116" s="69">
        <f t="shared" si="46"/>
        <v>-1.6782898676740513E-9</v>
      </c>
      <c r="P116" s="69">
        <f t="shared" si="46"/>
        <v>-1.4650493200802501E-8</v>
      </c>
      <c r="Q116" s="69">
        <f t="shared" si="46"/>
        <v>-4.9749452873133752E-7</v>
      </c>
      <c r="R116" s="69">
        <f t="shared" si="46"/>
        <v>-9.028117463570371E-7</v>
      </c>
      <c r="S116" s="69">
        <f t="shared" si="46"/>
        <v>-1.7064805660882326E-6</v>
      </c>
      <c r="T116" s="69">
        <f t="shared" si="46"/>
        <v>-4.7226745938303771E-6</v>
      </c>
      <c r="U116" s="69">
        <f t="shared" si="46"/>
        <v>-1.2219353177076327E-5</v>
      </c>
      <c r="V116" s="69">
        <f t="shared" si="46"/>
        <v>-29.660554737641025</v>
      </c>
      <c r="W116" s="69">
        <f t="shared" si="46"/>
        <v>-36.276196758000005</v>
      </c>
      <c r="X116" s="69">
        <f t="shared" si="46"/>
        <v>-37.976478750000005</v>
      </c>
      <c r="Y116" s="69">
        <f t="shared" si="46"/>
        <v>-39.663964726500012</v>
      </c>
      <c r="Z116" s="69">
        <f t="shared" si="46"/>
        <v>-41.391780185250006</v>
      </c>
      <c r="AA116" s="69">
        <f t="shared" si="46"/>
        <v>-43.096132125000004</v>
      </c>
      <c r="AB116" s="69"/>
      <c r="AC116" s="69"/>
      <c r="AD116" s="69"/>
      <c r="AE116" s="69"/>
      <c r="AF116" s="69"/>
      <c r="AG116" s="69"/>
      <c r="AH116" s="69"/>
      <c r="AI116" s="69"/>
      <c r="AJ116" s="69"/>
    </row>
    <row r="117" spans="1:69" ht="21" hidden="1" customHeight="1" outlineLevel="1" x14ac:dyDescent="0.35">
      <c r="E117" s="47" t="s">
        <v>47</v>
      </c>
      <c r="F117" s="69">
        <f>F$115*$B$2*SUMPRODUCT(F$89:F$91,F$55:F$57)/1000</f>
        <v>-387.7136573625001</v>
      </c>
      <c r="G117" s="69">
        <f t="shared" ref="G117:AA117" si="47">G$115*$B$2*SUMPRODUCT(G$89:G$91,G$55:G$57)/1000</f>
        <v>-393.01924374375011</v>
      </c>
      <c r="H117" s="69">
        <f t="shared" si="47"/>
        <v>-398.83946303124998</v>
      </c>
      <c r="I117" s="69">
        <f t="shared" si="47"/>
        <v>-404.93388067125011</v>
      </c>
      <c r="J117" s="69">
        <f t="shared" si="47"/>
        <v>-411.2819390625001</v>
      </c>
      <c r="K117" s="69">
        <f t="shared" si="47"/>
        <v>-417.86956591375014</v>
      </c>
      <c r="L117" s="69">
        <f t="shared" si="47"/>
        <v>-424.80523080625011</v>
      </c>
      <c r="M117" s="69">
        <f t="shared" si="47"/>
        <v>-97.82702426331339</v>
      </c>
      <c r="N117" s="69">
        <f t="shared" si="47"/>
        <v>-9.7697728422550829E-3</v>
      </c>
      <c r="O117" s="69">
        <f t="shared" si="47"/>
        <v>-5.2135380437530261E-16</v>
      </c>
      <c r="P117" s="69">
        <f t="shared" si="47"/>
        <v>-4.74568858058136E-15</v>
      </c>
      <c r="Q117" s="69">
        <f t="shared" si="47"/>
        <v>-1.0309422660575631E-11</v>
      </c>
      <c r="R117" s="69">
        <f t="shared" si="47"/>
        <v>-5.1281458836036665E-11</v>
      </c>
      <c r="S117" s="69">
        <f t="shared" si="47"/>
        <v>-2.3041887730372607E-10</v>
      </c>
      <c r="T117" s="69">
        <f t="shared" si="47"/>
        <v>-9.4323239197797161E-10</v>
      </c>
      <c r="U117" s="69">
        <f t="shared" si="47"/>
        <v>-3.5489887538815944E-9</v>
      </c>
      <c r="V117" s="69">
        <f t="shared" si="47"/>
        <v>-3.3393422119415529E-7</v>
      </c>
      <c r="W117" s="69">
        <f t="shared" si="47"/>
        <v>-1.0159124717946732E-5</v>
      </c>
      <c r="X117" s="69">
        <f t="shared" si="47"/>
        <v>-2.1585197580187506E-5</v>
      </c>
      <c r="Y117" s="69">
        <f t="shared" si="47"/>
        <v>-4.4275892225073797E-5</v>
      </c>
      <c r="Z117" s="69">
        <f t="shared" si="47"/>
        <v>-8.8009272618887836E-5</v>
      </c>
      <c r="AA117" s="69">
        <f t="shared" si="47"/>
        <v>-1.6961143605152999E-4</v>
      </c>
      <c r="AB117" s="69"/>
      <c r="AC117" s="69"/>
      <c r="AD117" s="69"/>
      <c r="AE117" s="69"/>
      <c r="AF117" s="69"/>
      <c r="AG117" s="69"/>
      <c r="AH117" s="69"/>
      <c r="AI117" s="69"/>
      <c r="AJ117" s="69"/>
    </row>
    <row r="118" spans="1:69" ht="21" hidden="1" customHeight="1" outlineLevel="1" x14ac:dyDescent="0.35">
      <c r="E118" s="47" t="s">
        <v>46</v>
      </c>
      <c r="F118" s="69">
        <f>F$115*$B$2*SUMPRODUCT(F$89:F$92,F$55:F$58)/1000</f>
        <v>-466.31012699250016</v>
      </c>
      <c r="G118" s="69">
        <f t="shared" ref="G118:AA118" si="48">G$115*$B$2*SUMPRODUCT(G$89:G$92,G$55:G$58)/1000</f>
        <v>-480.43852033125012</v>
      </c>
      <c r="H118" s="69">
        <f t="shared" si="48"/>
        <v>-495.21829238625003</v>
      </c>
      <c r="I118" s="69">
        <f t="shared" si="48"/>
        <v>-510.41042206875011</v>
      </c>
      <c r="J118" s="69">
        <f t="shared" si="48"/>
        <v>-525.9622993800001</v>
      </c>
      <c r="K118" s="69">
        <f t="shared" si="48"/>
        <v>-541.80928601125026</v>
      </c>
      <c r="L118" s="69">
        <f t="shared" si="48"/>
        <v>-558.1289311812501</v>
      </c>
      <c r="M118" s="69">
        <f t="shared" si="48"/>
        <v>-238.3618350583134</v>
      </c>
      <c r="N118" s="69">
        <f t="shared" si="48"/>
        <v>-149.05765854284232</v>
      </c>
      <c r="O118" s="69">
        <f t="shared" si="48"/>
        <v>-186.99072151000004</v>
      </c>
      <c r="P118" s="69">
        <f t="shared" si="48"/>
        <v>-225.71249818250007</v>
      </c>
      <c r="Q118" s="69">
        <f t="shared" si="48"/>
        <v>-265.26242677001039</v>
      </c>
      <c r="R118" s="69">
        <f t="shared" si="48"/>
        <v>-275.26671032005135</v>
      </c>
      <c r="S118" s="69">
        <f t="shared" si="48"/>
        <v>-285.43706215023053</v>
      </c>
      <c r="T118" s="69">
        <f t="shared" si="48"/>
        <v>-295.44190000094335</v>
      </c>
      <c r="U118" s="69">
        <f t="shared" si="48"/>
        <v>-305.34931962854904</v>
      </c>
      <c r="V118" s="69">
        <f t="shared" si="48"/>
        <v>-346.16838768393433</v>
      </c>
      <c r="W118" s="69">
        <f t="shared" si="48"/>
        <v>-387.29440885912487</v>
      </c>
      <c r="X118" s="69">
        <f t="shared" si="48"/>
        <v>-397.90427658519769</v>
      </c>
      <c r="Y118" s="69">
        <f t="shared" si="48"/>
        <v>-408.27636087589241</v>
      </c>
      <c r="Z118" s="69">
        <f t="shared" si="48"/>
        <v>-418.77650950927284</v>
      </c>
      <c r="AA118" s="69">
        <f t="shared" si="48"/>
        <v>-429.23623211143621</v>
      </c>
      <c r="AB118" s="69"/>
      <c r="AC118" s="69"/>
      <c r="AD118" s="69"/>
      <c r="AE118" s="69"/>
      <c r="AF118" s="69"/>
      <c r="AG118" s="69"/>
      <c r="AH118" s="69"/>
      <c r="AI118" s="69"/>
      <c r="AJ118" s="69"/>
    </row>
    <row r="119" spans="1:69" ht="21" hidden="1" customHeight="1" outlineLevel="1" x14ac:dyDescent="0.35"/>
    <row r="120" spans="1:69" ht="21" hidden="1" customHeight="1" outlineLevel="1" x14ac:dyDescent="0.35">
      <c r="E120" s="68" t="s">
        <v>66</v>
      </c>
      <c r="F120" s="80">
        <f>F116+F117</f>
        <v>-387.7136573625001</v>
      </c>
      <c r="G120" s="80">
        <f t="shared" ref="G120:AA120" si="49">G116+G117</f>
        <v>-393.01924374375011</v>
      </c>
      <c r="H120" s="80">
        <f t="shared" si="49"/>
        <v>-398.83946303124998</v>
      </c>
      <c r="I120" s="80">
        <f t="shared" si="49"/>
        <v>-404.93388067125011</v>
      </c>
      <c r="J120" s="80">
        <f t="shared" si="49"/>
        <v>-411.2819390625001</v>
      </c>
      <c r="K120" s="80">
        <f t="shared" si="49"/>
        <v>-417.86956591375014</v>
      </c>
      <c r="L120" s="80">
        <f t="shared" si="49"/>
        <v>-424.80523080625011</v>
      </c>
      <c r="M120" s="80">
        <f t="shared" si="49"/>
        <v>-97.82702426331339</v>
      </c>
      <c r="N120" s="80">
        <f t="shared" si="49"/>
        <v>-9.7697728422550829E-3</v>
      </c>
      <c r="O120" s="80">
        <f t="shared" si="49"/>
        <v>-1.6782903890278557E-9</v>
      </c>
      <c r="P120" s="80">
        <f t="shared" si="49"/>
        <v>-1.4650497946491081E-8</v>
      </c>
      <c r="Q120" s="80">
        <f t="shared" si="49"/>
        <v>-4.9750483815399808E-7</v>
      </c>
      <c r="R120" s="80">
        <f t="shared" si="49"/>
        <v>-9.0286302781587314E-7</v>
      </c>
      <c r="S120" s="80">
        <f t="shared" si="49"/>
        <v>-1.7067109849655364E-6</v>
      </c>
      <c r="T120" s="80">
        <f t="shared" si="49"/>
        <v>-4.7236178262223547E-6</v>
      </c>
      <c r="U120" s="80">
        <f t="shared" si="49"/>
        <v>-1.2222902165830208E-5</v>
      </c>
      <c r="V120" s="80">
        <f t="shared" si="49"/>
        <v>-29.660555071575246</v>
      </c>
      <c r="W120" s="80">
        <f t="shared" si="49"/>
        <v>-36.276206917124725</v>
      </c>
      <c r="X120" s="80">
        <f t="shared" si="49"/>
        <v>-37.976500335197585</v>
      </c>
      <c r="Y120" s="80">
        <f t="shared" si="49"/>
        <v>-39.664009002392234</v>
      </c>
      <c r="Z120" s="80">
        <f t="shared" si="49"/>
        <v>-41.391868194522623</v>
      </c>
      <c r="AA120" s="80">
        <f t="shared" si="49"/>
        <v>-43.096301736436054</v>
      </c>
      <c r="AB120" s="70"/>
      <c r="AC120" s="70"/>
      <c r="AD120" s="70"/>
      <c r="AE120" s="70"/>
      <c r="AF120" s="70"/>
      <c r="AG120" s="70"/>
      <c r="AH120" s="70"/>
      <c r="AI120" s="70"/>
      <c r="AJ120" s="70"/>
    </row>
    <row r="121" spans="1:69" ht="21" hidden="1" customHeight="1" outlineLevel="1" x14ac:dyDescent="0.35"/>
    <row r="122" spans="1:69" ht="21" hidden="1" customHeight="1" outlineLevel="1" x14ac:dyDescent="0.35">
      <c r="E122" s="68" t="s">
        <v>65</v>
      </c>
      <c r="F122">
        <v>460</v>
      </c>
      <c r="G122">
        <v>1000000</v>
      </c>
    </row>
    <row r="123" spans="1:69" ht="21" hidden="1" customHeight="1" outlineLevel="1" x14ac:dyDescent="0.35">
      <c r="F123">
        <v>460</v>
      </c>
      <c r="G123">
        <v>-10000000</v>
      </c>
      <c r="BH123" t="s">
        <v>67</v>
      </c>
    </row>
    <row r="124" spans="1:69" ht="21" customHeight="1" collapsed="1" thickTop="1" thickBot="1" x14ac:dyDescent="0.4"/>
    <row r="125" spans="1:69" ht="21" customHeight="1" thickBot="1" x14ac:dyDescent="0.45">
      <c r="A125" s="53"/>
      <c r="B125" s="53"/>
      <c r="C125" s="53"/>
      <c r="D125" s="53"/>
      <c r="E125" s="82" t="s">
        <v>16</v>
      </c>
      <c r="F125" s="83"/>
      <c r="G125" s="82"/>
      <c r="H125" s="82"/>
      <c r="I125" s="82"/>
      <c r="J125" s="82"/>
      <c r="K125" s="82"/>
      <c r="L125" s="82"/>
      <c r="M125" s="87"/>
      <c r="N125" s="87"/>
      <c r="O125" s="87"/>
      <c r="P125" s="87"/>
      <c r="Q125" s="87"/>
      <c r="R125" s="87"/>
      <c r="S125" s="88"/>
      <c r="T125" s="83"/>
      <c r="U125" s="83"/>
      <c r="V125" s="83"/>
      <c r="W125" s="83"/>
      <c r="X125" s="83"/>
      <c r="Y125" s="83"/>
      <c r="Z125" s="83"/>
      <c r="AA125" s="83"/>
      <c r="AB125" s="42"/>
      <c r="AC125" s="42"/>
      <c r="AD125" s="42"/>
      <c r="AE125" s="42"/>
      <c r="AF125" s="42"/>
      <c r="AG125" s="42"/>
      <c r="AH125" s="42"/>
      <c r="AI125" s="42"/>
      <c r="AJ125" s="42"/>
    </row>
    <row r="126" spans="1:69" ht="21" hidden="1" customHeight="1" outlineLevel="1" thickBot="1" x14ac:dyDescent="0.4">
      <c r="A126" s="25" t="s">
        <v>17</v>
      </c>
      <c r="B126" s="20" t="s">
        <v>18</v>
      </c>
      <c r="C126">
        <v>298.14999999999998</v>
      </c>
    </row>
    <row r="127" spans="1:69" ht="21" hidden="1" customHeight="1" outlineLevel="1" x14ac:dyDescent="0.35">
      <c r="A127">
        <v>8</v>
      </c>
      <c r="B127" s="19" t="s">
        <v>19</v>
      </c>
      <c r="C127">
        <v>5</v>
      </c>
    </row>
    <row r="128" spans="1:69" ht="21" hidden="1" customHeight="1" outlineLevel="1" x14ac:dyDescent="0.35">
      <c r="B128" s="21" t="s">
        <v>20</v>
      </c>
      <c r="C128" s="4">
        <f>C127-$C$127</f>
        <v>0</v>
      </c>
      <c r="D128" s="4">
        <f>D127-$C$127</f>
        <v>-5</v>
      </c>
      <c r="E128" s="4">
        <f>E127-$C$127</f>
        <v>-5</v>
      </c>
      <c r="F128" s="4">
        <f>F127-$C$127</f>
        <v>-5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2:19" ht="21" hidden="1" customHeight="1" outlineLevel="1" thickBot="1" x14ac:dyDescent="0.4">
      <c r="B129" s="20" t="s">
        <v>21</v>
      </c>
      <c r="C129" s="4">
        <f>C128+$A$127</f>
        <v>8</v>
      </c>
      <c r="D129" s="4">
        <f>D128+$A$127</f>
        <v>3</v>
      </c>
      <c r="E129" s="4">
        <f>E128+$A$127</f>
        <v>3</v>
      </c>
      <c r="F129" s="4">
        <f>F128+$A$127</f>
        <v>3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2:19" ht="21" hidden="1" customHeight="1" outlineLevel="1" x14ac:dyDescent="0.35"/>
    <row r="131" spans="2:19" ht="21" customHeight="1" collapsed="1" x14ac:dyDescent="0.35"/>
  </sheetData>
  <mergeCells count="2">
    <mergeCell ref="I1:S1"/>
    <mergeCell ref="A1:H1"/>
  </mergeCells>
  <conditionalFormatting sqref="A4:D33">
    <cfRule type="cellIs" dxfId="6" priority="5" operator="equal">
      <formula>0</formula>
    </cfRule>
  </conditionalFormatting>
  <conditionalFormatting sqref="A48:D78">
    <cfRule type="cellIs" dxfId="5" priority="4" operator="equal">
      <formula>0</formula>
    </cfRule>
  </conditionalFormatting>
  <conditionalFormatting sqref="A82:D111">
    <cfRule type="cellIs" dxfId="4" priority="3" operator="equal">
      <formula>0</formula>
    </cfRule>
  </conditionalFormatting>
  <conditionalFormatting sqref="K20">
    <cfRule type="expression" dxfId="3" priority="1">
      <formula>NOT(ISNUMBER(K20))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02130-68AE-46B7-BCF1-F00E8124CFB6}">
  <sheetPr codeName="Лист3">
    <tabColor theme="2" tint="-0.499984740745262"/>
  </sheetPr>
  <dimension ref="A1:GL96"/>
  <sheetViews>
    <sheetView zoomScale="85" zoomScaleNormal="85" workbookViewId="0">
      <pane ySplit="1" topLeftCell="A2" activePane="bottomLeft" state="frozen"/>
      <selection pane="bottomLeft" activeCell="F83" sqref="F83"/>
    </sheetView>
  </sheetViews>
  <sheetFormatPr defaultRowHeight="21" outlineLevelRow="1" x14ac:dyDescent="0.35"/>
  <cols>
    <col min="1" max="1" width="13.81640625" bestFit="1" customWidth="1"/>
    <col min="2" max="35" width="8.7265625" customWidth="1"/>
  </cols>
  <sheetData>
    <row r="1" spans="1:194" ht="37.5" customHeight="1" thickBot="1" x14ac:dyDescent="0.4">
      <c r="A1" s="62" t="s">
        <v>58</v>
      </c>
      <c r="B1" s="56">
        <v>290</v>
      </c>
      <c r="C1" s="57">
        <v>1500</v>
      </c>
      <c r="D1" s="63" t="s">
        <v>59</v>
      </c>
      <c r="E1" s="58">
        <v>90</v>
      </c>
      <c r="F1" s="59" t="s">
        <v>60</v>
      </c>
      <c r="G1" s="64"/>
      <c r="H1" s="60">
        <v>66</v>
      </c>
      <c r="I1" s="65" t="s">
        <v>61</v>
      </c>
      <c r="J1" s="61">
        <v>0</v>
      </c>
    </row>
    <row r="2" spans="1:194" ht="23.25" customHeight="1" thickTop="1" thickBot="1" x14ac:dyDescent="0.4">
      <c r="A2" s="79" t="s">
        <v>55</v>
      </c>
      <c r="B2" s="79">
        <f>FLUID!F46</f>
        <v>298.2</v>
      </c>
      <c r="C2" s="79">
        <f>FLUID!G46</f>
        <v>431.7</v>
      </c>
      <c r="D2" s="79">
        <f>FLUID!H46</f>
        <v>465.1</v>
      </c>
      <c r="E2" s="79">
        <f>FLUID!I46</f>
        <v>498.5</v>
      </c>
      <c r="F2" s="79">
        <f>FLUID!J46</f>
        <v>531.79999999999995</v>
      </c>
      <c r="G2" s="79">
        <f>FLUID!K46</f>
        <v>565.20000000000005</v>
      </c>
      <c r="H2" s="79">
        <f>FLUID!L46</f>
        <v>698.8</v>
      </c>
      <c r="I2" s="79">
        <f>FLUID!M46</f>
        <v>732.2</v>
      </c>
      <c r="J2" s="79">
        <f>FLUID!N46</f>
        <v>765.5</v>
      </c>
      <c r="K2" s="79">
        <f>FLUID!O46</f>
        <v>798.9</v>
      </c>
      <c r="L2" s="79">
        <f>FLUID!P46</f>
        <v>832.3</v>
      </c>
      <c r="M2" s="79">
        <f>FLUID!Q46</f>
        <v>965.8</v>
      </c>
      <c r="N2" s="79">
        <f>FLUID!R46</f>
        <v>999.2</v>
      </c>
      <c r="O2" s="79">
        <f>FLUID!S46</f>
        <v>1033</v>
      </c>
      <c r="P2" s="79">
        <f>FLUID!T46</f>
        <v>1066</v>
      </c>
      <c r="Q2" s="79">
        <f>FLUID!U46</f>
        <v>1099</v>
      </c>
      <c r="R2" s="79">
        <f>FLUID!V46</f>
        <v>1233</v>
      </c>
      <c r="S2" s="79">
        <f>FLUID!W46</f>
        <v>1366</v>
      </c>
      <c r="T2" s="79">
        <f>FLUID!X46</f>
        <v>1500</v>
      </c>
    </row>
    <row r="3" spans="1:194" ht="22.5" hidden="1" outlineLevel="1" thickTop="1" thickBot="1" x14ac:dyDescent="0.4">
      <c r="A3" s="89" t="str">
        <f>FLUID!E47</f>
        <v>Se3</v>
      </c>
      <c r="B3" s="40">
        <f>FLUID!F47</f>
        <v>-14.472</v>
      </c>
      <c r="C3" s="40">
        <f>FLUID!G47</f>
        <v>-16.785</v>
      </c>
      <c r="D3" s="40">
        <f>FLUID!H47</f>
        <v>-17.364000000000001</v>
      </c>
      <c r="E3" s="40">
        <f>FLUID!I47</f>
        <v>-17.924999999999997</v>
      </c>
      <c r="F3" s="40">
        <f>FLUID!J47</f>
        <v>-18.465</v>
      </c>
      <c r="G3" s="40">
        <f>FLUID!K47</f>
        <v>-18.977999999999998</v>
      </c>
      <c r="H3" s="40">
        <f>FLUID!L47</f>
        <v>-20.646000000000001</v>
      </c>
      <c r="I3" s="40">
        <f>FLUID!M47</f>
        <v>-21.018000000000001</v>
      </c>
      <c r="J3" s="40">
        <f>FLUID!N47</f>
        <v>-21.396000000000001</v>
      </c>
      <c r="K3" s="40">
        <f>FLUID!O47</f>
        <v>-21.783000000000001</v>
      </c>
      <c r="L3" s="40">
        <f>FLUID!P47</f>
        <v>-22.182000000000002</v>
      </c>
      <c r="M3" s="40">
        <f>FLUID!Q47</f>
        <v>-24.123000000000001</v>
      </c>
      <c r="N3" s="40">
        <f>FLUID!R47</f>
        <v>-24.756</v>
      </c>
      <c r="O3" s="40">
        <f>FLUID!S47</f>
        <v>-25.445999999999998</v>
      </c>
      <c r="P3" s="40">
        <f>FLUID!T47</f>
        <v>-26.183999999999997</v>
      </c>
      <c r="Q3" s="40">
        <f>FLUID!U47</f>
        <v>-26.945999999999998</v>
      </c>
      <c r="R3" s="40">
        <f>FLUID!V47</f>
        <v>-29.904</v>
      </c>
      <c r="S3" s="40">
        <f>FLUID!W47</f>
        <v>-32.49</v>
      </c>
      <c r="T3" s="40">
        <f>FLUID!X47</f>
        <v>-34.68</v>
      </c>
    </row>
    <row r="4" spans="1:194" ht="21.75" hidden="1" outlineLevel="1" thickBot="1" x14ac:dyDescent="0.4">
      <c r="A4" s="89" t="str">
        <f>FLUID!E48</f>
        <v>Se4</v>
      </c>
      <c r="B4" s="40">
        <f>FLUID!F48</f>
        <v>-19.295999999999999</v>
      </c>
      <c r="C4" s="40">
        <f>FLUID!G48</f>
        <v>-22.38</v>
      </c>
      <c r="D4" s="40">
        <f>FLUID!H48</f>
        <v>-23.152000000000001</v>
      </c>
      <c r="E4" s="40">
        <f>FLUID!I48</f>
        <v>-23.9</v>
      </c>
      <c r="F4" s="40">
        <f>FLUID!J48</f>
        <v>-24.62</v>
      </c>
      <c r="G4" s="40">
        <f>FLUID!K48</f>
        <v>-25.303999999999998</v>
      </c>
      <c r="H4" s="40">
        <f>FLUID!L48</f>
        <v>-27.527999999999999</v>
      </c>
      <c r="I4" s="40">
        <f>FLUID!M48</f>
        <v>-28.024000000000001</v>
      </c>
      <c r="J4" s="40">
        <f>FLUID!N48</f>
        <v>-28.527999999999999</v>
      </c>
      <c r="K4" s="40">
        <f>FLUID!O48</f>
        <v>-29.044</v>
      </c>
      <c r="L4" s="40">
        <f>FLUID!P48</f>
        <v>-29.576000000000001</v>
      </c>
      <c r="M4" s="40">
        <f>FLUID!Q48</f>
        <v>-32.164000000000001</v>
      </c>
      <c r="N4" s="40">
        <f>FLUID!R48</f>
        <v>-33.008000000000003</v>
      </c>
      <c r="O4" s="40">
        <f>FLUID!S48</f>
        <v>-33.927999999999997</v>
      </c>
      <c r="P4" s="40">
        <f>FLUID!T48</f>
        <v>-34.911999999999999</v>
      </c>
      <c r="Q4" s="40">
        <f>FLUID!U48</f>
        <v>-35.927999999999997</v>
      </c>
      <c r="R4" s="40">
        <f>FLUID!V48</f>
        <v>-39.872</v>
      </c>
      <c r="S4" s="40">
        <f>FLUID!W48</f>
        <v>-43.32</v>
      </c>
      <c r="T4" s="40">
        <f>FLUID!X48</f>
        <v>-46.24</v>
      </c>
    </row>
    <row r="5" spans="1:194" ht="21.75" hidden="1" outlineLevel="1" thickBot="1" x14ac:dyDescent="0.4">
      <c r="A5" s="89" t="str">
        <f>FLUID!E49</f>
        <v>Se5</v>
      </c>
      <c r="B5" s="40">
        <f>FLUID!F49</f>
        <v>-24.119999999999997</v>
      </c>
      <c r="C5" s="40">
        <f>FLUID!G49</f>
        <v>-27.974999999999998</v>
      </c>
      <c r="D5" s="40">
        <f>FLUID!H49</f>
        <v>-28.94</v>
      </c>
      <c r="E5" s="40">
        <f>FLUID!I49</f>
        <v>-29.875</v>
      </c>
      <c r="F5" s="40">
        <f>FLUID!J49</f>
        <v>-30.775000000000002</v>
      </c>
      <c r="G5" s="40">
        <f>FLUID!K49</f>
        <v>-31.63</v>
      </c>
      <c r="H5" s="40">
        <f>FLUID!L49</f>
        <v>-34.409999999999997</v>
      </c>
      <c r="I5" s="40">
        <f>FLUID!M49</f>
        <v>-35.03</v>
      </c>
      <c r="J5" s="40">
        <f>FLUID!N49</f>
        <v>-35.659999999999997</v>
      </c>
      <c r="K5" s="40">
        <f>FLUID!O49</f>
        <v>-36.305</v>
      </c>
      <c r="L5" s="40">
        <f>FLUID!P49</f>
        <v>-36.97</v>
      </c>
      <c r="M5" s="40">
        <f>FLUID!Q49</f>
        <v>-40.204999999999998</v>
      </c>
      <c r="N5" s="40">
        <f>FLUID!R49</f>
        <v>-41.260000000000005</v>
      </c>
      <c r="O5" s="40">
        <f>FLUID!S49</f>
        <v>-42.41</v>
      </c>
      <c r="P5" s="40">
        <f>FLUID!T49</f>
        <v>-43.64</v>
      </c>
      <c r="Q5" s="40">
        <f>FLUID!U49</f>
        <v>-44.91</v>
      </c>
      <c r="R5" s="40">
        <f>FLUID!V49</f>
        <v>-49.84</v>
      </c>
      <c r="S5" s="40">
        <f>FLUID!W49</f>
        <v>-54.15</v>
      </c>
      <c r="T5" s="40">
        <f>FLUID!X49</f>
        <v>-57.800000000000004</v>
      </c>
    </row>
    <row r="6" spans="1:194" s="55" customFormat="1" ht="21.75" hidden="1" outlineLevel="1" thickBot="1" x14ac:dyDescent="0.4">
      <c r="A6" s="89" t="str">
        <f>FLUID!E50</f>
        <v>Se6</v>
      </c>
      <c r="B6" s="40">
        <f>FLUID!F50</f>
        <v>-28.943999999999999</v>
      </c>
      <c r="C6" s="40">
        <f>FLUID!G50</f>
        <v>-33.57</v>
      </c>
      <c r="D6" s="40">
        <f>FLUID!H50</f>
        <v>-34.728000000000002</v>
      </c>
      <c r="E6" s="40">
        <f>FLUID!I50</f>
        <v>-35.849999999999994</v>
      </c>
      <c r="F6" s="40">
        <f>FLUID!J50</f>
        <v>-36.93</v>
      </c>
      <c r="G6" s="40">
        <f>FLUID!K50</f>
        <v>-37.955999999999996</v>
      </c>
      <c r="H6" s="40">
        <f>FLUID!L50</f>
        <v>-41.292000000000002</v>
      </c>
      <c r="I6" s="40">
        <f>FLUID!M50</f>
        <v>-42.036000000000001</v>
      </c>
      <c r="J6" s="40">
        <f>FLUID!N50</f>
        <v>-42.792000000000002</v>
      </c>
      <c r="K6" s="40">
        <f>FLUID!O50</f>
        <v>-43.566000000000003</v>
      </c>
      <c r="L6" s="40">
        <f>FLUID!P50</f>
        <v>-44.364000000000004</v>
      </c>
      <c r="M6" s="40">
        <f>FLUID!Q50</f>
        <v>-48.246000000000002</v>
      </c>
      <c r="N6" s="40">
        <f>FLUID!R50</f>
        <v>-49.512</v>
      </c>
      <c r="O6" s="40">
        <f>FLUID!S50</f>
        <v>-50.891999999999996</v>
      </c>
      <c r="P6" s="40">
        <f>FLUID!T50</f>
        <v>-52.367999999999995</v>
      </c>
      <c r="Q6" s="40">
        <f>FLUID!U50</f>
        <v>-53.891999999999996</v>
      </c>
      <c r="R6" s="40">
        <f>FLUID!V50</f>
        <v>-59.808</v>
      </c>
      <c r="S6" s="40">
        <f>FLUID!W50</f>
        <v>-64.98</v>
      </c>
      <c r="T6" s="40">
        <f>FLUID!X50</f>
        <v>-69.36</v>
      </c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</row>
    <row r="7" spans="1:194" s="55" customFormat="1" ht="21.75" hidden="1" outlineLevel="1" thickBot="1" x14ac:dyDescent="0.4">
      <c r="A7" s="89" t="str">
        <f>FLUID!E51</f>
        <v>Se7</v>
      </c>
      <c r="B7" s="40">
        <f>FLUID!F51</f>
        <v>-33.768000000000001</v>
      </c>
      <c r="C7" s="40">
        <f>FLUID!G51</f>
        <v>-39.164999999999999</v>
      </c>
      <c r="D7" s="40">
        <f>FLUID!H51</f>
        <v>-40.516000000000005</v>
      </c>
      <c r="E7" s="40">
        <f>FLUID!I51</f>
        <v>-41.824999999999996</v>
      </c>
      <c r="F7" s="40">
        <f>FLUID!J51</f>
        <v>-43.085000000000001</v>
      </c>
      <c r="G7" s="40">
        <f>FLUID!K51</f>
        <v>-44.281999999999996</v>
      </c>
      <c r="H7" s="40">
        <f>FLUID!L51</f>
        <v>-48.173999999999999</v>
      </c>
      <c r="I7" s="40">
        <f>FLUID!M51</f>
        <v>-49.042000000000002</v>
      </c>
      <c r="J7" s="40">
        <f>FLUID!N51</f>
        <v>-49.923999999999999</v>
      </c>
      <c r="K7" s="40">
        <f>FLUID!O51</f>
        <v>-50.826999999999998</v>
      </c>
      <c r="L7" s="40">
        <f>FLUID!P51</f>
        <v>-51.758000000000003</v>
      </c>
      <c r="M7" s="40">
        <f>FLUID!Q51</f>
        <v>-56.287000000000006</v>
      </c>
      <c r="N7" s="40">
        <f>FLUID!R51</f>
        <v>-57.764000000000003</v>
      </c>
      <c r="O7" s="40">
        <f>FLUID!S51</f>
        <v>-59.373999999999995</v>
      </c>
      <c r="P7" s="40">
        <f>FLUID!T51</f>
        <v>-61.095999999999997</v>
      </c>
      <c r="Q7" s="40">
        <f>FLUID!U51</f>
        <v>-62.873999999999995</v>
      </c>
      <c r="R7" s="40">
        <f>FLUID!V51</f>
        <v>-69.775999999999996</v>
      </c>
      <c r="S7" s="40">
        <f>FLUID!W51</f>
        <v>-75.81</v>
      </c>
      <c r="T7" s="40">
        <f>FLUID!X51</f>
        <v>-80.92</v>
      </c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</row>
    <row r="8" spans="1:194" s="55" customFormat="1" ht="21.75" hidden="1" outlineLevel="1" thickBot="1" x14ac:dyDescent="0.4">
      <c r="A8" s="89" t="str">
        <f>FLUID!E52</f>
        <v>Se8</v>
      </c>
      <c r="B8" s="40">
        <f>FLUID!F52</f>
        <v>-38.591999999999999</v>
      </c>
      <c r="C8" s="40">
        <f>FLUID!G52</f>
        <v>-44.76</v>
      </c>
      <c r="D8" s="40">
        <f>FLUID!H52</f>
        <v>-46.304000000000002</v>
      </c>
      <c r="E8" s="40">
        <f>FLUID!I52</f>
        <v>-47.8</v>
      </c>
      <c r="F8" s="40">
        <f>FLUID!J52</f>
        <v>-49.24</v>
      </c>
      <c r="G8" s="40">
        <f>FLUID!K52</f>
        <v>-50.607999999999997</v>
      </c>
      <c r="H8" s="40">
        <f>FLUID!L52</f>
        <v>-55.055999999999997</v>
      </c>
      <c r="I8" s="40">
        <f>FLUID!M52</f>
        <v>-56.048000000000002</v>
      </c>
      <c r="J8" s="40">
        <f>FLUID!N52</f>
        <v>-57.055999999999997</v>
      </c>
      <c r="K8" s="40">
        <f>FLUID!O52</f>
        <v>-58.088000000000001</v>
      </c>
      <c r="L8" s="40">
        <f>FLUID!P52</f>
        <v>-59.152000000000001</v>
      </c>
      <c r="M8" s="40">
        <f>FLUID!Q52</f>
        <v>-64.328000000000003</v>
      </c>
      <c r="N8" s="40">
        <f>FLUID!R52</f>
        <v>-66.016000000000005</v>
      </c>
      <c r="O8" s="40">
        <f>FLUID!S52</f>
        <v>-67.855999999999995</v>
      </c>
      <c r="P8" s="40">
        <f>FLUID!T52</f>
        <v>-69.823999999999998</v>
      </c>
      <c r="Q8" s="40">
        <f>FLUID!U52</f>
        <v>-71.855999999999995</v>
      </c>
      <c r="R8" s="40">
        <f>FLUID!V52</f>
        <v>-79.744</v>
      </c>
      <c r="S8" s="40">
        <f>FLUID!W52</f>
        <v>-86.64</v>
      </c>
      <c r="T8" s="40">
        <f>FLUID!X52</f>
        <v>-92.48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</row>
    <row r="9" spans="1:194" s="55" customFormat="1" ht="21.75" hidden="1" outlineLevel="1" thickBot="1" x14ac:dyDescent="0.4">
      <c r="A9" s="89" t="str">
        <f>FLUID!E53</f>
        <v>Se2</v>
      </c>
      <c r="B9" s="40">
        <f>FLUID!F53</f>
        <v>-9.6479999999999997</v>
      </c>
      <c r="C9" s="40">
        <f>FLUID!G53</f>
        <v>-11.19</v>
      </c>
      <c r="D9" s="40">
        <f>FLUID!H53</f>
        <v>-11.576000000000001</v>
      </c>
      <c r="E9" s="40">
        <f>FLUID!I53</f>
        <v>-11.95</v>
      </c>
      <c r="F9" s="40">
        <f>FLUID!J53</f>
        <v>-12.31</v>
      </c>
      <c r="G9" s="40">
        <f>FLUID!K53</f>
        <v>-12.651999999999999</v>
      </c>
      <c r="H9" s="40">
        <f>FLUID!L53</f>
        <v>-13.763999999999999</v>
      </c>
      <c r="I9" s="40">
        <f>FLUID!M53</f>
        <v>-14.012</v>
      </c>
      <c r="J9" s="40">
        <f>FLUID!N53</f>
        <v>-14.263999999999999</v>
      </c>
      <c r="K9" s="40">
        <f>FLUID!O53</f>
        <v>-14.522</v>
      </c>
      <c r="L9" s="40">
        <f>FLUID!P53</f>
        <v>-14.788</v>
      </c>
      <c r="M9" s="40">
        <f>FLUID!Q53</f>
        <v>-16.082000000000001</v>
      </c>
      <c r="N9" s="40">
        <f>FLUID!R53</f>
        <v>-16.504000000000001</v>
      </c>
      <c r="O9" s="40">
        <f>FLUID!S53</f>
        <v>-16.963999999999999</v>
      </c>
      <c r="P9" s="40">
        <f>FLUID!T53</f>
        <v>-17.456</v>
      </c>
      <c r="Q9" s="40">
        <f>FLUID!U53</f>
        <v>-17.963999999999999</v>
      </c>
      <c r="R9" s="40">
        <f>FLUID!V53</f>
        <v>-19.936</v>
      </c>
      <c r="S9" s="40">
        <f>FLUID!W53</f>
        <v>-21.66</v>
      </c>
      <c r="T9" s="40">
        <f>FLUID!X53</f>
        <v>-23.12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</row>
    <row r="10" spans="1:194" s="55" customFormat="1" ht="21.75" hidden="1" outlineLevel="1" thickBot="1" x14ac:dyDescent="0.4">
      <c r="A10" s="89" t="str">
        <f>FLUID!E54</f>
        <v>Se</v>
      </c>
      <c r="B10" s="40">
        <f>FLUID!F54</f>
        <v>-4.8239999999999998</v>
      </c>
      <c r="C10" s="40">
        <f>FLUID!G54</f>
        <v>-5.5949999999999998</v>
      </c>
      <c r="D10" s="40">
        <f>FLUID!H54</f>
        <v>-5.7880000000000003</v>
      </c>
      <c r="E10" s="40">
        <f>FLUID!I54</f>
        <v>-5.9749999999999996</v>
      </c>
      <c r="F10" s="40">
        <f>FLUID!J54</f>
        <v>-6.1550000000000002</v>
      </c>
      <c r="G10" s="40">
        <f>FLUID!K54</f>
        <v>-6.3259999999999996</v>
      </c>
      <c r="H10" s="40">
        <f>FLUID!L54</f>
        <v>-6.8819999999999997</v>
      </c>
      <c r="I10" s="40">
        <f>FLUID!M54</f>
        <v>-7.0060000000000002</v>
      </c>
      <c r="J10" s="40">
        <f>FLUID!N54</f>
        <v>-7.1319999999999997</v>
      </c>
      <c r="K10" s="40">
        <f>FLUID!O54</f>
        <v>-7.2610000000000001</v>
      </c>
      <c r="L10" s="40">
        <f>FLUID!P54</f>
        <v>-7.3940000000000001</v>
      </c>
      <c r="M10" s="40">
        <f>FLUID!Q54</f>
        <v>-8.0410000000000004</v>
      </c>
      <c r="N10" s="40">
        <f>FLUID!R54</f>
        <v>-8.2520000000000007</v>
      </c>
      <c r="O10" s="40">
        <f>FLUID!S54</f>
        <v>-8.4819999999999993</v>
      </c>
      <c r="P10" s="40">
        <f>FLUID!T54</f>
        <v>-8.7279999999999998</v>
      </c>
      <c r="Q10" s="40">
        <f>FLUID!U54</f>
        <v>-8.9819999999999993</v>
      </c>
      <c r="R10" s="40">
        <f>FLUID!V54</f>
        <v>-9.968</v>
      </c>
      <c r="S10" s="40">
        <f>FLUID!W54</f>
        <v>-10.83</v>
      </c>
      <c r="T10" s="40">
        <f>FLUID!X54</f>
        <v>-11.56</v>
      </c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</row>
    <row r="11" spans="1:194" s="55" customFormat="1" ht="21.75" hidden="1" outlineLevel="1" thickBot="1" x14ac:dyDescent="0.4">
      <c r="A11" s="89" t="str">
        <f>FLUID!E55</f>
        <v>Ga2Se</v>
      </c>
      <c r="B11" s="40">
        <f>FLUID!F55</f>
        <v>-17.316000000000003</v>
      </c>
      <c r="C11" s="40">
        <f>FLUID!G55</f>
        <v>-19.890999999999998</v>
      </c>
      <c r="D11" s="40">
        <f>FLUID!H55</f>
        <v>-20.475999999999999</v>
      </c>
      <c r="E11" s="40">
        <f>FLUID!I55</f>
        <v>-21.036999999999999</v>
      </c>
      <c r="F11" s="40">
        <f>FLUID!J55</f>
        <v>-21.587</v>
      </c>
      <c r="G11" s="40">
        <f>FLUID!K55</f>
        <v>-22.14</v>
      </c>
      <c r="H11" s="40">
        <f>FLUID!L55</f>
        <v>-24.841999999999999</v>
      </c>
      <c r="I11" s="40">
        <f>FLUID!M55</f>
        <v>-25.64</v>
      </c>
      <c r="J11" s="40">
        <f>FLUID!N55</f>
        <v>-26.426000000000002</v>
      </c>
      <c r="K11" s="40">
        <f>FLUID!O55</f>
        <v>-27.186999999999998</v>
      </c>
      <c r="L11" s="40">
        <f>FLUID!P55</f>
        <v>-27.914000000000001</v>
      </c>
      <c r="M11" s="40">
        <f>FLUID!Q55</f>
        <v>-30.600999999999999</v>
      </c>
      <c r="N11" s="40">
        <f>FLUID!R55</f>
        <v>-31.231999999999999</v>
      </c>
      <c r="O11" s="40">
        <f>FLUID!S55</f>
        <v>-31.802</v>
      </c>
      <c r="P11" s="40">
        <f>FLUID!T55</f>
        <v>-32.347999999999999</v>
      </c>
      <c r="Q11" s="40">
        <f>FLUID!U55</f>
        <v>-32.861999999999995</v>
      </c>
      <c r="R11" s="40">
        <f>FLUID!V55</f>
        <v>-34.647999999999996</v>
      </c>
      <c r="S11" s="40">
        <f>FLUID!W55</f>
        <v>-36.130000000000003</v>
      </c>
      <c r="T11" s="40">
        <f>FLUID!X55</f>
        <v>-37.4</v>
      </c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</row>
    <row r="12" spans="1:194" s="55" customFormat="1" ht="21.75" hidden="1" outlineLevel="1" thickBot="1" x14ac:dyDescent="0.4">
      <c r="A12" s="89" t="str">
        <f>FLUID!E56</f>
        <v>Ar</v>
      </c>
      <c r="B12" s="40">
        <f>FLUID!F56</f>
        <v>-18.61</v>
      </c>
      <c r="C12" s="40">
        <f>FLUID!G56</f>
        <v>-18.760000000000002</v>
      </c>
      <c r="D12" s="40">
        <f>FLUID!H56</f>
        <v>-18.829999999999998</v>
      </c>
      <c r="E12" s="40">
        <f>FLUID!I56</f>
        <v>-18.899999999999999</v>
      </c>
      <c r="F12" s="40">
        <f>FLUID!J56</f>
        <v>-18.97</v>
      </c>
      <c r="G12" s="40">
        <f>FLUID!K56</f>
        <v>-19.059999999999999</v>
      </c>
      <c r="H12" s="40">
        <f>FLUID!L56</f>
        <v>-19.54</v>
      </c>
      <c r="I12" s="40">
        <f>FLUID!M56</f>
        <v>-19.649999999999999</v>
      </c>
      <c r="J12" s="40">
        <f>FLUID!N56</f>
        <v>-19.760000000000002</v>
      </c>
      <c r="K12" s="40">
        <f>FLUID!O56</f>
        <v>-19.850000000000001</v>
      </c>
      <c r="L12" s="40">
        <f>FLUID!P56</f>
        <v>-19.95</v>
      </c>
      <c r="M12" s="40">
        <f>FLUID!Q56</f>
        <v>-20.420000000000002</v>
      </c>
      <c r="N12" s="40">
        <f>FLUID!R56</f>
        <v>-20.54</v>
      </c>
      <c r="O12" s="40">
        <f>FLUID!S56</f>
        <v>-20.66</v>
      </c>
      <c r="P12" s="40">
        <f>FLUID!T56</f>
        <v>-20.76</v>
      </c>
      <c r="Q12" s="40">
        <f>FLUID!U56</f>
        <v>-20.85</v>
      </c>
      <c r="R12" s="40">
        <f>FLUID!V56</f>
        <v>-21.12</v>
      </c>
      <c r="S12" s="40">
        <f>FLUID!W56</f>
        <v>-21.34</v>
      </c>
      <c r="T12" s="40">
        <f>FLUID!X56</f>
        <v>-21.53</v>
      </c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</row>
    <row r="13" spans="1:194" s="55" customFormat="1" ht="21.75" hidden="1" outlineLevel="1" thickBot="1" x14ac:dyDescent="0.4">
      <c r="A13" s="89" t="str">
        <f>FLUID!E57</f>
        <v>(l)Ga[l]</v>
      </c>
      <c r="B13" s="40">
        <f>FLUID!F57</f>
        <v>-6.2460000000000004</v>
      </c>
      <c r="C13" s="40">
        <f>FLUID!G57</f>
        <v>-7.1479999999999997</v>
      </c>
      <c r="D13" s="40">
        <f>FLUID!H57</f>
        <v>-7.3440000000000003</v>
      </c>
      <c r="E13" s="40">
        <f>FLUID!I57</f>
        <v>-7.5309999999999997</v>
      </c>
      <c r="F13" s="40">
        <f>FLUID!J57</f>
        <v>-7.7160000000000002</v>
      </c>
      <c r="G13" s="40">
        <f>FLUID!K57</f>
        <v>-7.907</v>
      </c>
      <c r="H13" s="40">
        <f>FLUID!L57</f>
        <v>-8.98</v>
      </c>
      <c r="I13" s="40">
        <f>FLUID!M57</f>
        <v>-9.3170000000000002</v>
      </c>
      <c r="J13" s="40">
        <f>FLUID!N57</f>
        <v>-9.6470000000000002</v>
      </c>
      <c r="K13" s="40">
        <f>FLUID!O57</f>
        <v>-9.9629999999999992</v>
      </c>
      <c r="L13" s="40">
        <f>FLUID!P57</f>
        <v>-10.26</v>
      </c>
      <c r="M13" s="40">
        <f>FLUID!Q57</f>
        <v>-11.28</v>
      </c>
      <c r="N13" s="40">
        <f>FLUID!R57</f>
        <v>-11.49</v>
      </c>
      <c r="O13" s="40">
        <f>FLUID!S57</f>
        <v>-11.66</v>
      </c>
      <c r="P13" s="40">
        <f>FLUID!T57</f>
        <v>-11.81</v>
      </c>
      <c r="Q13" s="40">
        <f>FLUID!U57</f>
        <v>-11.94</v>
      </c>
      <c r="R13" s="40">
        <f>FLUID!V57</f>
        <v>-12.34</v>
      </c>
      <c r="S13" s="40">
        <f>FLUID!W57</f>
        <v>-12.65</v>
      </c>
      <c r="T13" s="40">
        <f>FLUID!X57</f>
        <v>-12.92</v>
      </c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</row>
    <row r="14" spans="1:194" s="55" customFormat="1" ht="21.75" hidden="1" outlineLevel="1" thickBot="1" x14ac:dyDescent="0.4">
      <c r="A14" s="89" t="str">
        <f>FLUID!E58</f>
        <v>(l)Ge[l]</v>
      </c>
      <c r="B14" s="40">
        <f>FLUID!F58</f>
        <v>5.367</v>
      </c>
      <c r="C14" s="40">
        <f>FLUID!G58</f>
        <v>0.73660000000000003</v>
      </c>
      <c r="D14" s="40">
        <f>FLUID!H58</f>
        <v>-5.534E-2</v>
      </c>
      <c r="E14" s="40">
        <f>FLUID!I58</f>
        <v>-0.75560000000000005</v>
      </c>
      <c r="F14" s="40">
        <f>FLUID!J58</f>
        <v>-1.3779999999999999</v>
      </c>
      <c r="G14" s="40">
        <f>FLUID!K58</f>
        <v>-1.93</v>
      </c>
      <c r="H14" s="40">
        <f>FLUID!L58</f>
        <v>-3.5449999999999999</v>
      </c>
      <c r="I14" s="40">
        <f>FLUID!M58</f>
        <v>-3.8580000000000001</v>
      </c>
      <c r="J14" s="40">
        <f>FLUID!N58</f>
        <v>-4.1520000000000001</v>
      </c>
      <c r="K14" s="40">
        <f>FLUID!O58</f>
        <v>-4.423</v>
      </c>
      <c r="L14" s="40">
        <f>FLUID!P58</f>
        <v>-4.6680000000000001</v>
      </c>
      <c r="M14" s="40">
        <f>FLUID!Q58</f>
        <v>-5.2690000000000001</v>
      </c>
      <c r="N14" s="40">
        <f>FLUID!R58</f>
        <v>-5.3449999999999998</v>
      </c>
      <c r="O14" s="40">
        <f>FLUID!S58</f>
        <v>-5.4130000000000003</v>
      </c>
      <c r="P14" s="40">
        <f>FLUID!T58</f>
        <v>-5.4939999999999998</v>
      </c>
      <c r="Q14" s="40">
        <f>FLUID!U58</f>
        <v>-5.5880000000000001</v>
      </c>
      <c r="R14" s="40">
        <f>FLUID!V58</f>
        <v>-6.0519999999999996</v>
      </c>
      <c r="S14" s="40">
        <f>FLUID!W58</f>
        <v>-6.5549999999999997</v>
      </c>
      <c r="T14" s="40">
        <f>FLUID!X58</f>
        <v>-7.0309999999999997</v>
      </c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</row>
    <row r="15" spans="1:194" s="55" customFormat="1" ht="21.75" hidden="1" outlineLevel="1" thickBot="1" x14ac:dyDescent="0.4">
      <c r="A15" s="89" t="str">
        <f>FLUID!E59</f>
        <v>(l)Se[l]</v>
      </c>
      <c r="B15" s="40">
        <f>FLUID!F59</f>
        <v>-4.8239999999999998</v>
      </c>
      <c r="C15" s="40">
        <f>FLUID!G59</f>
        <v>-5.5949999999999998</v>
      </c>
      <c r="D15" s="40">
        <f>FLUID!H59</f>
        <v>-5.7880000000000003</v>
      </c>
      <c r="E15" s="40">
        <f>FLUID!I59</f>
        <v>-5.9749999999999996</v>
      </c>
      <c r="F15" s="40">
        <f>FLUID!J59</f>
        <v>-6.1550000000000002</v>
      </c>
      <c r="G15" s="40">
        <f>FLUID!K59</f>
        <v>-6.3259999999999996</v>
      </c>
      <c r="H15" s="40">
        <f>FLUID!L59</f>
        <v>-6.8819999999999997</v>
      </c>
      <c r="I15" s="40">
        <f>FLUID!M59</f>
        <v>-7.0060000000000002</v>
      </c>
      <c r="J15" s="40">
        <f>FLUID!N59</f>
        <v>-7.1319999999999997</v>
      </c>
      <c r="K15" s="40">
        <f>FLUID!O59</f>
        <v>-7.2610000000000001</v>
      </c>
      <c r="L15" s="40">
        <f>FLUID!P59</f>
        <v>-7.3940000000000001</v>
      </c>
      <c r="M15" s="40">
        <f>FLUID!Q59</f>
        <v>-8.0410000000000004</v>
      </c>
      <c r="N15" s="40">
        <f>FLUID!R59</f>
        <v>-8.2520000000000007</v>
      </c>
      <c r="O15" s="40">
        <f>FLUID!S59</f>
        <v>-8.4819999999999993</v>
      </c>
      <c r="P15" s="40">
        <f>FLUID!T59</f>
        <v>-8.7279999999999998</v>
      </c>
      <c r="Q15" s="40">
        <f>FLUID!U59</f>
        <v>-8.9819999999999993</v>
      </c>
      <c r="R15" s="40">
        <f>FLUID!V59</f>
        <v>-9.968</v>
      </c>
      <c r="S15" s="40">
        <f>FLUID!W59</f>
        <v>-10.83</v>
      </c>
      <c r="T15" s="40">
        <f>FLUID!X59</f>
        <v>-11.56</v>
      </c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</row>
    <row r="16" spans="1:194" s="55" customFormat="1" ht="21.75" hidden="1" outlineLevel="1" thickBot="1" x14ac:dyDescent="0.4">
      <c r="A16" s="89" t="str">
        <f>FLUID!E60</f>
        <v>H (Аг)</v>
      </c>
      <c r="B16" s="40">
        <f>FLUID!F60</f>
        <v>0</v>
      </c>
      <c r="C16" s="40">
        <f>FLUID!G60</f>
        <v>0</v>
      </c>
      <c r="D16" s="40">
        <f>FLUID!H60</f>
        <v>0</v>
      </c>
      <c r="E16" s="40">
        <f>FLUID!I60</f>
        <v>0</v>
      </c>
      <c r="F16" s="40">
        <f>FLUID!J60</f>
        <v>0</v>
      </c>
      <c r="G16" s="40">
        <f>FLUID!K60</f>
        <v>0</v>
      </c>
      <c r="H16" s="40">
        <f>FLUID!L60</f>
        <v>0</v>
      </c>
      <c r="I16" s="40">
        <f>FLUID!M60</f>
        <v>0</v>
      </c>
      <c r="J16" s="40">
        <f>FLUID!N60</f>
        <v>0</v>
      </c>
      <c r="K16" s="40">
        <f>FLUID!O60</f>
        <v>0</v>
      </c>
      <c r="L16" s="40">
        <f>FLUID!P60</f>
        <v>0</v>
      </c>
      <c r="M16" s="40">
        <f>FLUID!Q60</f>
        <v>0</v>
      </c>
      <c r="N16" s="40">
        <f>FLUID!R60</f>
        <v>0</v>
      </c>
      <c r="O16" s="40">
        <f>FLUID!S60</f>
        <v>0</v>
      </c>
      <c r="P16" s="40">
        <f>FLUID!T60</f>
        <v>0</v>
      </c>
      <c r="Q16" s="40">
        <f>FLUID!U60</f>
        <v>0</v>
      </c>
      <c r="R16" s="40">
        <f>FLUID!V60</f>
        <v>0</v>
      </c>
      <c r="S16" s="40">
        <f>FLUID!W60</f>
        <v>0</v>
      </c>
      <c r="T16" s="40">
        <f>FLUID!X60</f>
        <v>0</v>
      </c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</row>
    <row r="17" spans="1:194" s="55" customFormat="1" ht="21.75" hidden="1" outlineLevel="1" thickBot="1" x14ac:dyDescent="0.4">
      <c r="A17" s="89" t="str">
        <f>FLUID!E61</f>
        <v>H (Ga)</v>
      </c>
      <c r="B17" s="40">
        <f>FLUID!F61</f>
        <v>-6.2460000000000004</v>
      </c>
      <c r="C17" s="40">
        <f>FLUID!G61</f>
        <v>-7.1479999999999997</v>
      </c>
      <c r="D17" s="40">
        <f>FLUID!H61</f>
        <v>-7.3440000000000003</v>
      </c>
      <c r="E17" s="40">
        <f>FLUID!I61</f>
        <v>-7.5309999999999997</v>
      </c>
      <c r="F17" s="40">
        <f>FLUID!J61</f>
        <v>-7.7160000000000002</v>
      </c>
      <c r="G17" s="40">
        <f>FLUID!K61</f>
        <v>-7.907</v>
      </c>
      <c r="H17" s="40">
        <f>FLUID!L61</f>
        <v>-8.98</v>
      </c>
      <c r="I17" s="40">
        <f>FLUID!M61</f>
        <v>-9.3170000000000002</v>
      </c>
      <c r="J17" s="40">
        <f>FLUID!N61</f>
        <v>-9.6470000000000002</v>
      </c>
      <c r="K17" s="40">
        <f>FLUID!O61</f>
        <v>-9.9629999999999992</v>
      </c>
      <c r="L17" s="40">
        <f>FLUID!P61</f>
        <v>-10.26</v>
      </c>
      <c r="M17" s="40">
        <f>FLUID!Q61</f>
        <v>-11.28</v>
      </c>
      <c r="N17" s="40">
        <f>FLUID!R61</f>
        <v>-11.49</v>
      </c>
      <c r="O17" s="40">
        <f>FLUID!S61</f>
        <v>-11.66</v>
      </c>
      <c r="P17" s="40">
        <f>FLUID!T61</f>
        <v>-11.81</v>
      </c>
      <c r="Q17" s="40">
        <f>FLUID!U61</f>
        <v>-11.94</v>
      </c>
      <c r="R17" s="40">
        <f>FLUID!V61</f>
        <v>-12.34</v>
      </c>
      <c r="S17" s="40">
        <f>FLUID!W61</f>
        <v>-12.65</v>
      </c>
      <c r="T17" s="40">
        <f>FLUID!X61</f>
        <v>-12.92</v>
      </c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</row>
    <row r="18" spans="1:194" s="55" customFormat="1" ht="21.75" hidden="1" outlineLevel="1" thickBot="1" x14ac:dyDescent="0.4">
      <c r="A18" s="89" t="str">
        <f>FLUID!E62</f>
        <v>H (Ge)</v>
      </c>
      <c r="B18" s="40">
        <f>FLUID!F62</f>
        <v>5.367</v>
      </c>
      <c r="C18" s="40">
        <f>FLUID!G62</f>
        <v>0.73660000000000003</v>
      </c>
      <c r="D18" s="40">
        <f>FLUID!H62</f>
        <v>-5.534E-2</v>
      </c>
      <c r="E18" s="40">
        <f>FLUID!I62</f>
        <v>-0.75560000000000005</v>
      </c>
      <c r="F18" s="40">
        <f>FLUID!J62</f>
        <v>-1.3779999999999999</v>
      </c>
      <c r="G18" s="40">
        <f>FLUID!K62</f>
        <v>-1.93</v>
      </c>
      <c r="H18" s="40">
        <f>FLUID!L62</f>
        <v>-3.5449999999999999</v>
      </c>
      <c r="I18" s="40">
        <f>FLUID!M62</f>
        <v>-3.8580000000000001</v>
      </c>
      <c r="J18" s="40">
        <f>FLUID!N62</f>
        <v>-4.1520000000000001</v>
      </c>
      <c r="K18" s="40">
        <f>FLUID!O62</f>
        <v>-4.423</v>
      </c>
      <c r="L18" s="40">
        <f>FLUID!P62</f>
        <v>-4.6680000000000001</v>
      </c>
      <c r="M18" s="40">
        <f>FLUID!Q62</f>
        <v>-5.2690000000000001</v>
      </c>
      <c r="N18" s="40">
        <f>FLUID!R62</f>
        <v>-5.3449999999999998</v>
      </c>
      <c r="O18" s="40">
        <f>FLUID!S62</f>
        <v>-5.4130000000000003</v>
      </c>
      <c r="P18" s="40">
        <f>FLUID!T62</f>
        <v>-5.4939999999999998</v>
      </c>
      <c r="Q18" s="40">
        <f>FLUID!U62</f>
        <v>-5.5880000000000001</v>
      </c>
      <c r="R18" s="40">
        <f>FLUID!V62</f>
        <v>-6.0519999999999996</v>
      </c>
      <c r="S18" s="40">
        <f>FLUID!W62</f>
        <v>-6.5549999999999997</v>
      </c>
      <c r="T18" s="40">
        <f>FLUID!X62</f>
        <v>-7.0309999999999997</v>
      </c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</row>
    <row r="19" spans="1:194" s="55" customFormat="1" ht="22.5" hidden="1" customHeight="1" outlineLevel="1" thickBot="1" x14ac:dyDescent="0.4">
      <c r="A19" s="89" t="str">
        <f>FLUID!E63</f>
        <v>H (Se)</v>
      </c>
      <c r="B19" s="40">
        <f>FLUID!F63</f>
        <v>-4.8239999999999998</v>
      </c>
      <c r="C19" s="40">
        <f>FLUID!G63</f>
        <v>-5.5949999999999998</v>
      </c>
      <c r="D19" s="40">
        <f>FLUID!H63</f>
        <v>-5.7880000000000003</v>
      </c>
      <c r="E19" s="40">
        <f>FLUID!I63</f>
        <v>-5.9749999999999996</v>
      </c>
      <c r="F19" s="40">
        <f>FLUID!J63</f>
        <v>-6.1550000000000002</v>
      </c>
      <c r="G19" s="40">
        <f>FLUID!K63</f>
        <v>-6.3259999999999996</v>
      </c>
      <c r="H19" s="40">
        <f>FLUID!L63</f>
        <v>-6.8819999999999997</v>
      </c>
      <c r="I19" s="40">
        <f>FLUID!M63</f>
        <v>-7.0060000000000002</v>
      </c>
      <c r="J19" s="40">
        <f>FLUID!N63</f>
        <v>-7.1319999999999997</v>
      </c>
      <c r="K19" s="40">
        <f>FLUID!O63</f>
        <v>-7.2610000000000001</v>
      </c>
      <c r="L19" s="40">
        <f>FLUID!P63</f>
        <v>-7.3940000000000001</v>
      </c>
      <c r="M19" s="40">
        <f>FLUID!Q63</f>
        <v>-8.0410000000000004</v>
      </c>
      <c r="N19" s="40">
        <f>FLUID!R63</f>
        <v>-8.2520000000000007</v>
      </c>
      <c r="O19" s="40">
        <f>FLUID!S63</f>
        <v>-8.4819999999999993</v>
      </c>
      <c r="P19" s="40">
        <f>FLUID!T63</f>
        <v>-8.7279999999999998</v>
      </c>
      <c r="Q19" s="40">
        <f>FLUID!U63</f>
        <v>-8.9819999999999993</v>
      </c>
      <c r="R19" s="40">
        <f>FLUID!V63</f>
        <v>-9.968</v>
      </c>
      <c r="S19" s="40">
        <f>FLUID!W63</f>
        <v>-10.83</v>
      </c>
      <c r="T19" s="40">
        <f>FLUID!X63</f>
        <v>-11.56</v>
      </c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</row>
    <row r="20" spans="1:194" s="55" customFormat="1" ht="22.5" hidden="1" customHeight="1" outlineLevel="1" thickBot="1" x14ac:dyDescent="0.4">
      <c r="A20" s="89">
        <f>FLUID!E64</f>
        <v>0</v>
      </c>
      <c r="B20" s="40">
        <f>FLUID!F64</f>
        <v>0</v>
      </c>
      <c r="C20" s="40">
        <f>FLUID!G64</f>
        <v>0</v>
      </c>
      <c r="D20" s="40">
        <f>FLUID!H64</f>
        <v>0</v>
      </c>
      <c r="E20" s="40">
        <f>FLUID!I64</f>
        <v>0</v>
      </c>
      <c r="F20" s="40">
        <f>FLUID!J64</f>
        <v>0</v>
      </c>
      <c r="G20" s="40">
        <f>FLUID!K64</f>
        <v>0</v>
      </c>
      <c r="H20" s="40">
        <f>FLUID!L64</f>
        <v>0</v>
      </c>
      <c r="I20" s="40">
        <f>FLUID!M64</f>
        <v>0</v>
      </c>
      <c r="J20" s="40">
        <f>FLUID!N64</f>
        <v>0</v>
      </c>
      <c r="K20" s="40">
        <f>FLUID!O64</f>
        <v>0</v>
      </c>
      <c r="L20" s="40">
        <f>FLUID!P64</f>
        <v>0</v>
      </c>
      <c r="M20" s="40">
        <f>FLUID!Q64</f>
        <v>0</v>
      </c>
      <c r="N20" s="40">
        <f>FLUID!R64</f>
        <v>0</v>
      </c>
      <c r="O20" s="40">
        <f>FLUID!S64</f>
        <v>0</v>
      </c>
      <c r="P20" s="40">
        <f>FLUID!T64</f>
        <v>0</v>
      </c>
      <c r="Q20" s="40">
        <f>FLUID!U64</f>
        <v>0</v>
      </c>
      <c r="R20" s="40">
        <f>FLUID!V64</f>
        <v>0</v>
      </c>
      <c r="S20" s="40">
        <f>FLUID!W64</f>
        <v>0</v>
      </c>
      <c r="T20" s="40">
        <f>FLUID!X64</f>
        <v>0</v>
      </c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</row>
    <row r="21" spans="1:194" s="55" customFormat="1" ht="22.5" hidden="1" customHeight="1" outlineLevel="1" thickBot="1" x14ac:dyDescent="0.4">
      <c r="A21" s="89">
        <f>FLUID!E65</f>
        <v>0</v>
      </c>
      <c r="B21" s="40">
        <f>FLUID!F65</f>
        <v>0</v>
      </c>
      <c r="C21" s="40">
        <f>FLUID!G65</f>
        <v>0</v>
      </c>
      <c r="D21" s="40">
        <f>FLUID!H65</f>
        <v>0</v>
      </c>
      <c r="E21" s="40">
        <f>FLUID!I65</f>
        <v>0</v>
      </c>
      <c r="F21" s="40">
        <f>FLUID!J65</f>
        <v>0</v>
      </c>
      <c r="G21" s="40">
        <f>FLUID!K65</f>
        <v>0</v>
      </c>
      <c r="H21" s="40">
        <f>FLUID!L65</f>
        <v>0</v>
      </c>
      <c r="I21" s="40">
        <f>FLUID!M65</f>
        <v>0</v>
      </c>
      <c r="J21" s="40">
        <f>FLUID!N65</f>
        <v>0</v>
      </c>
      <c r="K21" s="40">
        <f>FLUID!O65</f>
        <v>0</v>
      </c>
      <c r="L21" s="40">
        <f>FLUID!P65</f>
        <v>0</v>
      </c>
      <c r="M21" s="40">
        <f>FLUID!Q65</f>
        <v>0</v>
      </c>
      <c r="N21" s="40">
        <f>FLUID!R65</f>
        <v>0</v>
      </c>
      <c r="O21" s="40">
        <f>FLUID!S65</f>
        <v>0</v>
      </c>
      <c r="P21" s="40">
        <f>FLUID!T65</f>
        <v>0</v>
      </c>
      <c r="Q21" s="40">
        <f>FLUID!U65</f>
        <v>0</v>
      </c>
      <c r="R21" s="40">
        <f>FLUID!V65</f>
        <v>0</v>
      </c>
      <c r="S21" s="40">
        <f>FLUID!W65</f>
        <v>0</v>
      </c>
      <c r="T21" s="40">
        <f>FLUID!X65</f>
        <v>0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</row>
    <row r="22" spans="1:194" s="55" customFormat="1" ht="22.5" hidden="1" customHeight="1" outlineLevel="1" thickBot="1" x14ac:dyDescent="0.4">
      <c r="A22" s="89">
        <f>FLUID!E66</f>
        <v>0</v>
      </c>
      <c r="B22" s="40">
        <f>FLUID!F66</f>
        <v>0</v>
      </c>
      <c r="C22" s="40">
        <f>FLUID!G66</f>
        <v>0</v>
      </c>
      <c r="D22" s="40">
        <f>FLUID!H66</f>
        <v>0</v>
      </c>
      <c r="E22" s="40">
        <f>FLUID!I66</f>
        <v>0</v>
      </c>
      <c r="F22" s="40">
        <f>FLUID!J66</f>
        <v>0</v>
      </c>
      <c r="G22" s="40">
        <f>FLUID!K66</f>
        <v>0</v>
      </c>
      <c r="H22" s="40">
        <f>FLUID!L66</f>
        <v>0</v>
      </c>
      <c r="I22" s="40">
        <f>FLUID!M66</f>
        <v>0</v>
      </c>
      <c r="J22" s="40">
        <f>FLUID!N66</f>
        <v>0</v>
      </c>
      <c r="K22" s="40">
        <f>FLUID!O66</f>
        <v>0</v>
      </c>
      <c r="L22" s="40">
        <f>FLUID!P66</f>
        <v>0</v>
      </c>
      <c r="M22" s="40">
        <f>FLUID!Q66</f>
        <v>0</v>
      </c>
      <c r="N22" s="40">
        <f>FLUID!R66</f>
        <v>0</v>
      </c>
      <c r="O22" s="40">
        <f>FLUID!S66</f>
        <v>0</v>
      </c>
      <c r="P22" s="40">
        <f>FLUID!T66</f>
        <v>0</v>
      </c>
      <c r="Q22" s="40">
        <f>FLUID!U66</f>
        <v>0</v>
      </c>
      <c r="R22" s="40">
        <f>FLUID!V66</f>
        <v>0</v>
      </c>
      <c r="S22" s="40">
        <f>FLUID!W66</f>
        <v>0</v>
      </c>
      <c r="T22" s="40">
        <f>FLUID!X66</f>
        <v>0</v>
      </c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</row>
    <row r="23" spans="1:194" s="55" customFormat="1" ht="22.5" hidden="1" customHeight="1" outlineLevel="1" thickBot="1" x14ac:dyDescent="0.4">
      <c r="A23" s="89">
        <f>FLUID!E67</f>
        <v>0</v>
      </c>
      <c r="B23" s="40">
        <f>FLUID!F67</f>
        <v>0</v>
      </c>
      <c r="C23" s="40">
        <f>FLUID!G67</f>
        <v>0</v>
      </c>
      <c r="D23" s="40">
        <f>FLUID!H67</f>
        <v>0</v>
      </c>
      <c r="E23" s="40">
        <f>FLUID!I67</f>
        <v>0</v>
      </c>
      <c r="F23" s="40">
        <f>FLUID!J67</f>
        <v>0</v>
      </c>
      <c r="G23" s="40">
        <f>FLUID!K67</f>
        <v>0</v>
      </c>
      <c r="H23" s="40">
        <f>FLUID!L67</f>
        <v>0</v>
      </c>
      <c r="I23" s="40">
        <f>FLUID!M67</f>
        <v>0</v>
      </c>
      <c r="J23" s="40">
        <f>FLUID!N67</f>
        <v>0</v>
      </c>
      <c r="K23" s="40">
        <f>FLUID!O67</f>
        <v>0</v>
      </c>
      <c r="L23" s="40">
        <f>FLUID!P67</f>
        <v>0</v>
      </c>
      <c r="M23" s="40">
        <f>FLUID!Q67</f>
        <v>0</v>
      </c>
      <c r="N23" s="40">
        <f>FLUID!R67</f>
        <v>0</v>
      </c>
      <c r="O23" s="40">
        <f>FLUID!S67</f>
        <v>0</v>
      </c>
      <c r="P23" s="40">
        <f>FLUID!T67</f>
        <v>0</v>
      </c>
      <c r="Q23" s="40">
        <f>FLUID!U67</f>
        <v>0</v>
      </c>
      <c r="R23" s="40">
        <f>FLUID!V67</f>
        <v>0</v>
      </c>
      <c r="S23" s="40">
        <f>FLUID!W67</f>
        <v>0</v>
      </c>
      <c r="T23" s="40">
        <f>FLUID!X67</f>
        <v>0</v>
      </c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</row>
    <row r="24" spans="1:194" s="55" customFormat="1" ht="22.5" hidden="1" customHeight="1" outlineLevel="1" thickBot="1" x14ac:dyDescent="0.4">
      <c r="A24" s="89">
        <f>FLUID!E68</f>
        <v>0</v>
      </c>
      <c r="B24" s="40">
        <f>FLUID!F68</f>
        <v>0</v>
      </c>
      <c r="C24" s="40">
        <f>FLUID!G68</f>
        <v>0</v>
      </c>
      <c r="D24" s="40">
        <f>FLUID!H68</f>
        <v>0</v>
      </c>
      <c r="E24" s="40">
        <f>FLUID!I68</f>
        <v>0</v>
      </c>
      <c r="F24" s="40">
        <f>FLUID!J68</f>
        <v>0</v>
      </c>
      <c r="G24" s="40">
        <f>FLUID!K68</f>
        <v>0</v>
      </c>
      <c r="H24" s="40">
        <f>FLUID!L68</f>
        <v>0</v>
      </c>
      <c r="I24" s="40">
        <f>FLUID!M68</f>
        <v>0</v>
      </c>
      <c r="J24" s="40">
        <f>FLUID!N68</f>
        <v>0</v>
      </c>
      <c r="K24" s="40">
        <f>FLUID!O68</f>
        <v>0</v>
      </c>
      <c r="L24" s="40">
        <f>FLUID!P68</f>
        <v>0</v>
      </c>
      <c r="M24" s="40">
        <f>FLUID!Q68</f>
        <v>0</v>
      </c>
      <c r="N24" s="40">
        <f>FLUID!R68</f>
        <v>0</v>
      </c>
      <c r="O24" s="40">
        <f>FLUID!S68</f>
        <v>0</v>
      </c>
      <c r="P24" s="40">
        <f>FLUID!T68</f>
        <v>0</v>
      </c>
      <c r="Q24" s="40">
        <f>FLUID!U68</f>
        <v>0</v>
      </c>
      <c r="R24" s="40">
        <f>FLUID!V68</f>
        <v>0</v>
      </c>
      <c r="S24" s="40">
        <f>FLUID!W68</f>
        <v>0</v>
      </c>
      <c r="T24" s="40">
        <f>FLUID!X68</f>
        <v>0</v>
      </c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</row>
    <row r="25" spans="1:194" s="55" customFormat="1" ht="22.5" hidden="1" customHeight="1" outlineLevel="1" thickBot="1" x14ac:dyDescent="0.4">
      <c r="A25" s="89">
        <f>FLUID!E69</f>
        <v>0</v>
      </c>
      <c r="B25" s="40">
        <f>FLUID!F69</f>
        <v>0</v>
      </c>
      <c r="C25" s="40">
        <f>FLUID!G69</f>
        <v>0</v>
      </c>
      <c r="D25" s="40">
        <f>FLUID!H69</f>
        <v>0</v>
      </c>
      <c r="E25" s="40">
        <f>FLUID!I69</f>
        <v>0</v>
      </c>
      <c r="F25" s="40">
        <f>FLUID!J69</f>
        <v>0</v>
      </c>
      <c r="G25" s="40">
        <f>FLUID!K69</f>
        <v>0</v>
      </c>
      <c r="H25" s="40">
        <f>FLUID!L69</f>
        <v>0</v>
      </c>
      <c r="I25" s="40">
        <f>FLUID!M69</f>
        <v>0</v>
      </c>
      <c r="J25" s="40">
        <f>FLUID!N69</f>
        <v>0</v>
      </c>
      <c r="K25" s="40">
        <f>FLUID!O69</f>
        <v>0</v>
      </c>
      <c r="L25" s="40">
        <f>FLUID!P69</f>
        <v>0</v>
      </c>
      <c r="M25" s="40">
        <f>FLUID!Q69</f>
        <v>0</v>
      </c>
      <c r="N25" s="40">
        <f>FLUID!R69</f>
        <v>0</v>
      </c>
      <c r="O25" s="40">
        <f>FLUID!S69</f>
        <v>0</v>
      </c>
      <c r="P25" s="40">
        <f>FLUID!T69</f>
        <v>0</v>
      </c>
      <c r="Q25" s="40">
        <f>FLUID!U69</f>
        <v>0</v>
      </c>
      <c r="R25" s="40">
        <f>FLUID!V69</f>
        <v>0</v>
      </c>
      <c r="S25" s="40">
        <f>FLUID!W69</f>
        <v>0</v>
      </c>
      <c r="T25" s="40">
        <f>FLUID!X69</f>
        <v>0</v>
      </c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</row>
    <row r="26" spans="1:194" s="55" customFormat="1" ht="22.5" hidden="1" customHeight="1" outlineLevel="1" thickBot="1" x14ac:dyDescent="0.4">
      <c r="A26" s="89">
        <f>FLUID!E70</f>
        <v>0</v>
      </c>
      <c r="B26" s="40">
        <f>FLUID!F70</f>
        <v>0</v>
      </c>
      <c r="C26" s="40">
        <f>FLUID!G70</f>
        <v>0</v>
      </c>
      <c r="D26" s="40">
        <f>FLUID!H70</f>
        <v>0</v>
      </c>
      <c r="E26" s="40">
        <f>FLUID!I70</f>
        <v>0</v>
      </c>
      <c r="F26" s="40">
        <f>FLUID!J70</f>
        <v>0</v>
      </c>
      <c r="G26" s="40">
        <f>FLUID!K70</f>
        <v>0</v>
      </c>
      <c r="H26" s="40">
        <f>FLUID!L70</f>
        <v>0</v>
      </c>
      <c r="I26" s="40">
        <f>FLUID!M70</f>
        <v>0</v>
      </c>
      <c r="J26" s="40">
        <f>FLUID!N70</f>
        <v>0</v>
      </c>
      <c r="K26" s="40">
        <f>FLUID!O70</f>
        <v>0</v>
      </c>
      <c r="L26" s="40">
        <f>FLUID!P70</f>
        <v>0</v>
      </c>
      <c r="M26" s="40">
        <f>FLUID!Q70</f>
        <v>0</v>
      </c>
      <c r="N26" s="40">
        <f>FLUID!R70</f>
        <v>0</v>
      </c>
      <c r="O26" s="40">
        <f>FLUID!S70</f>
        <v>0</v>
      </c>
      <c r="P26" s="40">
        <f>FLUID!T70</f>
        <v>0</v>
      </c>
      <c r="Q26" s="40">
        <f>FLUID!U70</f>
        <v>0</v>
      </c>
      <c r="R26" s="40">
        <f>FLUID!V70</f>
        <v>0</v>
      </c>
      <c r="S26" s="40">
        <f>FLUID!W70</f>
        <v>0</v>
      </c>
      <c r="T26" s="40">
        <f>FLUID!X70</f>
        <v>0</v>
      </c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</row>
    <row r="27" spans="1:194" s="55" customFormat="1" ht="22.5" hidden="1" customHeight="1" outlineLevel="1" thickBot="1" x14ac:dyDescent="0.4">
      <c r="A27" s="89">
        <f>FLUID!E71</f>
        <v>0</v>
      </c>
      <c r="B27" s="40">
        <f>FLUID!F71</f>
        <v>0</v>
      </c>
      <c r="C27" s="40">
        <f>FLUID!G71</f>
        <v>0</v>
      </c>
      <c r="D27" s="40">
        <f>FLUID!H71</f>
        <v>0</v>
      </c>
      <c r="E27" s="40">
        <f>FLUID!I71</f>
        <v>0</v>
      </c>
      <c r="F27" s="40">
        <f>FLUID!J71</f>
        <v>0</v>
      </c>
      <c r="G27" s="40">
        <f>FLUID!K71</f>
        <v>0</v>
      </c>
      <c r="H27" s="40">
        <f>FLUID!L71</f>
        <v>0</v>
      </c>
      <c r="I27" s="40">
        <f>FLUID!M71</f>
        <v>0</v>
      </c>
      <c r="J27" s="40">
        <f>FLUID!N71</f>
        <v>0</v>
      </c>
      <c r="K27" s="40">
        <f>FLUID!O71</f>
        <v>0</v>
      </c>
      <c r="L27" s="40">
        <f>FLUID!P71</f>
        <v>0</v>
      </c>
      <c r="M27" s="40">
        <f>FLUID!Q71</f>
        <v>0</v>
      </c>
      <c r="N27" s="40">
        <f>FLUID!R71</f>
        <v>0</v>
      </c>
      <c r="O27" s="40">
        <f>FLUID!S71</f>
        <v>0</v>
      </c>
      <c r="P27" s="40">
        <f>FLUID!T71</f>
        <v>0</v>
      </c>
      <c r="Q27" s="40">
        <f>FLUID!U71</f>
        <v>0</v>
      </c>
      <c r="R27" s="40">
        <f>FLUID!V71</f>
        <v>0</v>
      </c>
      <c r="S27" s="40">
        <f>FLUID!W71</f>
        <v>0</v>
      </c>
      <c r="T27" s="40">
        <f>FLUID!X71</f>
        <v>0</v>
      </c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</row>
    <row r="28" spans="1:194" s="55" customFormat="1" ht="22.5" hidden="1" customHeight="1" outlineLevel="1" thickBot="1" x14ac:dyDescent="0.4">
      <c r="A28" s="89">
        <f>FLUID!E72</f>
        <v>0</v>
      </c>
      <c r="B28" s="40">
        <f>FLUID!F72</f>
        <v>0</v>
      </c>
      <c r="C28" s="40">
        <f>FLUID!G72</f>
        <v>0</v>
      </c>
      <c r="D28" s="40">
        <f>FLUID!H72</f>
        <v>0</v>
      </c>
      <c r="E28" s="40">
        <f>FLUID!I72</f>
        <v>0</v>
      </c>
      <c r="F28" s="40">
        <f>FLUID!J72</f>
        <v>0</v>
      </c>
      <c r="G28" s="40">
        <f>FLUID!K72</f>
        <v>0</v>
      </c>
      <c r="H28" s="40">
        <f>FLUID!L72</f>
        <v>0</v>
      </c>
      <c r="I28" s="40">
        <f>FLUID!M72</f>
        <v>0</v>
      </c>
      <c r="J28" s="40">
        <f>FLUID!N72</f>
        <v>0</v>
      </c>
      <c r="K28" s="40">
        <f>FLUID!O72</f>
        <v>0</v>
      </c>
      <c r="L28" s="40">
        <f>FLUID!P72</f>
        <v>0</v>
      </c>
      <c r="M28" s="40">
        <f>FLUID!Q72</f>
        <v>0</v>
      </c>
      <c r="N28" s="40">
        <f>FLUID!R72</f>
        <v>0</v>
      </c>
      <c r="O28" s="40">
        <f>FLUID!S72</f>
        <v>0</v>
      </c>
      <c r="P28" s="40">
        <f>FLUID!T72</f>
        <v>0</v>
      </c>
      <c r="Q28" s="40">
        <f>FLUID!U72</f>
        <v>0</v>
      </c>
      <c r="R28" s="40">
        <f>FLUID!V72</f>
        <v>0</v>
      </c>
      <c r="S28" s="40">
        <f>FLUID!W72</f>
        <v>0</v>
      </c>
      <c r="T28" s="40">
        <f>FLUID!X72</f>
        <v>0</v>
      </c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</row>
    <row r="29" spans="1:194" s="55" customFormat="1" ht="22.5" hidden="1" customHeight="1" outlineLevel="1" thickBot="1" x14ac:dyDescent="0.4">
      <c r="A29" s="89">
        <f>FLUID!E73</f>
        <v>0</v>
      </c>
      <c r="B29" s="40">
        <f>FLUID!F73</f>
        <v>0</v>
      </c>
      <c r="C29" s="40">
        <f>FLUID!G73</f>
        <v>0</v>
      </c>
      <c r="D29" s="40">
        <f>FLUID!H73</f>
        <v>0</v>
      </c>
      <c r="E29" s="40">
        <f>FLUID!I73</f>
        <v>0</v>
      </c>
      <c r="F29" s="40">
        <f>FLUID!J73</f>
        <v>0</v>
      </c>
      <c r="G29" s="40">
        <f>FLUID!K73</f>
        <v>0</v>
      </c>
      <c r="H29" s="40">
        <f>FLUID!L73</f>
        <v>0</v>
      </c>
      <c r="I29" s="40">
        <f>FLUID!M73</f>
        <v>0</v>
      </c>
      <c r="J29" s="40">
        <f>FLUID!N73</f>
        <v>0</v>
      </c>
      <c r="K29" s="40">
        <f>FLUID!O73</f>
        <v>0</v>
      </c>
      <c r="L29" s="40">
        <f>FLUID!P73</f>
        <v>0</v>
      </c>
      <c r="M29" s="40">
        <f>FLUID!Q73</f>
        <v>0</v>
      </c>
      <c r="N29" s="40">
        <f>FLUID!R73</f>
        <v>0</v>
      </c>
      <c r="O29" s="40">
        <f>FLUID!S73</f>
        <v>0</v>
      </c>
      <c r="P29" s="40">
        <f>FLUID!T73</f>
        <v>0</v>
      </c>
      <c r="Q29" s="40">
        <f>FLUID!U73</f>
        <v>0</v>
      </c>
      <c r="R29" s="40">
        <f>FLUID!V73</f>
        <v>0</v>
      </c>
      <c r="S29" s="40">
        <f>FLUID!W73</f>
        <v>0</v>
      </c>
      <c r="T29" s="40">
        <f>FLUID!X73</f>
        <v>0</v>
      </c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</row>
    <row r="30" spans="1:194" s="55" customFormat="1" ht="22.5" hidden="1" customHeight="1" outlineLevel="1" thickBot="1" x14ac:dyDescent="0.4">
      <c r="A30" s="89">
        <f>FLUID!E74</f>
        <v>0</v>
      </c>
      <c r="B30" s="40">
        <f>FLUID!F74</f>
        <v>0</v>
      </c>
      <c r="C30" s="40">
        <f>FLUID!G74</f>
        <v>0</v>
      </c>
      <c r="D30" s="40">
        <f>FLUID!H74</f>
        <v>0</v>
      </c>
      <c r="E30" s="40">
        <f>FLUID!I74</f>
        <v>0</v>
      </c>
      <c r="F30" s="40">
        <f>FLUID!J74</f>
        <v>0</v>
      </c>
      <c r="G30" s="40">
        <f>FLUID!K74</f>
        <v>0</v>
      </c>
      <c r="H30" s="40">
        <f>FLUID!L74</f>
        <v>0</v>
      </c>
      <c r="I30" s="40">
        <f>FLUID!M74</f>
        <v>0</v>
      </c>
      <c r="J30" s="40">
        <f>FLUID!N74</f>
        <v>0</v>
      </c>
      <c r="K30" s="40">
        <f>FLUID!O74</f>
        <v>0</v>
      </c>
      <c r="L30" s="40">
        <f>FLUID!P74</f>
        <v>0</v>
      </c>
      <c r="M30" s="40">
        <f>FLUID!Q74</f>
        <v>0</v>
      </c>
      <c r="N30" s="40">
        <f>FLUID!R74</f>
        <v>0</v>
      </c>
      <c r="O30" s="40">
        <f>FLUID!S74</f>
        <v>0</v>
      </c>
      <c r="P30" s="40">
        <f>FLUID!T74</f>
        <v>0</v>
      </c>
      <c r="Q30" s="40">
        <f>FLUID!U74</f>
        <v>0</v>
      </c>
      <c r="R30" s="40">
        <f>FLUID!V74</f>
        <v>0</v>
      </c>
      <c r="S30" s="40">
        <f>FLUID!W74</f>
        <v>0</v>
      </c>
      <c r="T30" s="40">
        <f>FLUID!X74</f>
        <v>0</v>
      </c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</row>
    <row r="31" spans="1:194" s="55" customFormat="1" ht="22.5" hidden="1" customHeight="1" outlineLevel="1" thickBot="1" x14ac:dyDescent="0.4">
      <c r="A31" s="89">
        <f>FLUID!E75</f>
        <v>0</v>
      </c>
      <c r="B31" s="40">
        <f>FLUID!F75</f>
        <v>0</v>
      </c>
      <c r="C31" s="40">
        <f>FLUID!G75</f>
        <v>0</v>
      </c>
      <c r="D31" s="40">
        <f>FLUID!H75</f>
        <v>0</v>
      </c>
      <c r="E31" s="40">
        <f>FLUID!I75</f>
        <v>0</v>
      </c>
      <c r="F31" s="40">
        <f>FLUID!J75</f>
        <v>0</v>
      </c>
      <c r="G31" s="40">
        <f>FLUID!K75</f>
        <v>0</v>
      </c>
      <c r="H31" s="40">
        <f>FLUID!L75</f>
        <v>0</v>
      </c>
      <c r="I31" s="40">
        <f>FLUID!M75</f>
        <v>0</v>
      </c>
      <c r="J31" s="40">
        <f>FLUID!N75</f>
        <v>0</v>
      </c>
      <c r="K31" s="40">
        <f>FLUID!O75</f>
        <v>0</v>
      </c>
      <c r="L31" s="40">
        <f>FLUID!P75</f>
        <v>0</v>
      </c>
      <c r="M31" s="40">
        <f>FLUID!Q75</f>
        <v>0</v>
      </c>
      <c r="N31" s="40">
        <f>FLUID!R75</f>
        <v>0</v>
      </c>
      <c r="O31" s="40">
        <f>FLUID!S75</f>
        <v>0</v>
      </c>
      <c r="P31" s="40">
        <f>FLUID!T75</f>
        <v>0</v>
      </c>
      <c r="Q31" s="40">
        <f>FLUID!U75</f>
        <v>0</v>
      </c>
      <c r="R31" s="40">
        <f>FLUID!V75</f>
        <v>0</v>
      </c>
      <c r="S31" s="40">
        <f>FLUID!W75</f>
        <v>0</v>
      </c>
      <c r="T31" s="40">
        <f>FLUID!X75</f>
        <v>0</v>
      </c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</row>
    <row r="32" spans="1:194" s="55" customFormat="1" ht="22.5" hidden="1" customHeight="1" outlineLevel="1" thickBot="1" x14ac:dyDescent="0.4">
      <c r="A32" s="89">
        <f>FLUID!E76</f>
        <v>1</v>
      </c>
      <c r="B32" s="40">
        <f>FLUID!F76</f>
        <v>0</v>
      </c>
      <c r="C32" s="40">
        <f>FLUID!G76</f>
        <v>0</v>
      </c>
      <c r="D32" s="40">
        <f>FLUID!H76</f>
        <v>0</v>
      </c>
      <c r="E32" s="40">
        <f>FLUID!I76</f>
        <v>0</v>
      </c>
      <c r="F32" s="40">
        <f>FLUID!J76</f>
        <v>0</v>
      </c>
      <c r="G32" s="40">
        <f>FLUID!K76</f>
        <v>0</v>
      </c>
      <c r="H32" s="40">
        <f>FLUID!L76</f>
        <v>0</v>
      </c>
      <c r="I32" s="40">
        <f>FLUID!M76</f>
        <v>0</v>
      </c>
      <c r="J32" s="40">
        <f>FLUID!N76</f>
        <v>0</v>
      </c>
      <c r="K32" s="40">
        <f>FLUID!O76</f>
        <v>0</v>
      </c>
      <c r="L32" s="40">
        <f>FLUID!P76</f>
        <v>0</v>
      </c>
      <c r="M32" s="40">
        <f>FLUID!Q76</f>
        <v>0</v>
      </c>
      <c r="N32" s="40">
        <f>FLUID!R76</f>
        <v>0</v>
      </c>
      <c r="O32" s="40">
        <f>FLUID!S76</f>
        <v>0</v>
      </c>
      <c r="P32" s="40">
        <f>FLUID!T76</f>
        <v>0</v>
      </c>
      <c r="Q32" s="40">
        <f>FLUID!U76</f>
        <v>0</v>
      </c>
      <c r="R32" s="40">
        <f>FLUID!V76</f>
        <v>0</v>
      </c>
      <c r="S32" s="40">
        <f>FLUID!W76</f>
        <v>0</v>
      </c>
      <c r="T32" s="40">
        <f>FLUID!X76</f>
        <v>0</v>
      </c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</row>
    <row r="33" spans="1:194" ht="22.5" collapsed="1" thickTop="1" thickBot="1" x14ac:dyDescent="0.4">
      <c r="A33" s="90"/>
    </row>
    <row r="34" spans="1:194" ht="22.5" thickTop="1" thickBot="1" x14ac:dyDescent="0.4">
      <c r="A34" s="91" t="s">
        <v>56</v>
      </c>
      <c r="B34" s="79">
        <f>SOLIDDIFER!F47</f>
        <v>298.2</v>
      </c>
      <c r="C34" s="79">
        <f>SOLIDDIFER!G47</f>
        <v>331.5</v>
      </c>
      <c r="D34" s="79">
        <f>SOLIDDIFER!H47</f>
        <v>364.9</v>
      </c>
      <c r="E34" s="79">
        <f>SOLIDDIFER!I47</f>
        <v>398.3</v>
      </c>
      <c r="F34" s="79">
        <f>SOLIDDIFER!J47</f>
        <v>431.7</v>
      </c>
      <c r="G34" s="79">
        <f>SOLIDDIFER!K47</f>
        <v>465.1</v>
      </c>
      <c r="H34" s="79">
        <f>SOLIDDIFER!L47</f>
        <v>498.5</v>
      </c>
      <c r="I34" s="79">
        <f>SOLIDDIFER!M47</f>
        <v>531.79999999999995</v>
      </c>
      <c r="J34" s="79">
        <f>SOLIDDIFER!N47</f>
        <v>565.20000000000005</v>
      </c>
      <c r="K34" s="79">
        <f>SOLIDDIFER!O47</f>
        <v>698.8</v>
      </c>
      <c r="L34" s="79">
        <f>SOLIDDIFER!P47</f>
        <v>832.3</v>
      </c>
      <c r="M34" s="79">
        <f>SOLIDDIFER!Q47</f>
        <v>965.8</v>
      </c>
      <c r="N34" s="79">
        <f>SOLIDDIFER!R47</f>
        <v>999.2</v>
      </c>
      <c r="O34" s="79">
        <f>SOLIDDIFER!S47</f>
        <v>1033</v>
      </c>
      <c r="P34" s="79">
        <f>SOLIDDIFER!T47</f>
        <v>1066</v>
      </c>
      <c r="Q34" s="79">
        <f>SOLIDDIFER!U47</f>
        <v>1099</v>
      </c>
      <c r="R34" s="79">
        <f>SOLIDDIFER!V47</f>
        <v>1233</v>
      </c>
      <c r="S34" s="79">
        <f>SOLIDDIFER!W47</f>
        <v>1366</v>
      </c>
      <c r="T34" s="79">
        <f>SOLIDDIFER!X47</f>
        <v>1400</v>
      </c>
      <c r="U34" s="79">
        <f>SOLIDDIFER!Y47</f>
        <v>1433</v>
      </c>
      <c r="V34" s="79">
        <f>SOLIDDIFER!Z47</f>
        <v>1467</v>
      </c>
      <c r="W34" s="79">
        <f>SOLIDDIFER!AA47</f>
        <v>1500</v>
      </c>
    </row>
    <row r="35" spans="1:194" ht="22.5" hidden="1" outlineLevel="1" thickTop="1" thickBot="1" x14ac:dyDescent="0.4">
      <c r="A35" s="89" t="str">
        <f>SOLIDDIFER!E48</f>
        <v>*Ge[l]</v>
      </c>
      <c r="B35" s="40">
        <f>SOLIDDIFER!F48</f>
        <v>-15.35</v>
      </c>
      <c r="C35" s="40">
        <f>SOLIDDIFER!G48</f>
        <v>-14.36</v>
      </c>
      <c r="D35" s="40">
        <f>SOLIDDIFER!H48</f>
        <v>-12.3</v>
      </c>
      <c r="E35" s="40">
        <f>SOLIDDIFER!I48</f>
        <v>-10.01</v>
      </c>
      <c r="F35" s="40">
        <f>SOLIDDIFER!J48</f>
        <v>-8.0210000000000008</v>
      </c>
      <c r="G35" s="40">
        <f>SOLIDDIFER!K48</f>
        <v>-6.28</v>
      </c>
      <c r="H35" s="40">
        <f>SOLIDDIFER!L48</f>
        <v>-4.7359999999999998</v>
      </c>
      <c r="I35" s="40">
        <f>SOLIDDIFER!M48</f>
        <v>-4.141</v>
      </c>
      <c r="J35" s="40">
        <f>SOLIDDIFER!N48</f>
        <v>-4.2229999999999999</v>
      </c>
      <c r="K35" s="40">
        <f>SOLIDDIFER!O48</f>
        <v>-4.5529999999999999</v>
      </c>
      <c r="L35" s="40">
        <f>SOLIDDIFER!P48</f>
        <v>-4.8730000000000002</v>
      </c>
      <c r="M35" s="40">
        <f>SOLIDDIFER!Q48</f>
        <v>-5.1749999999999998</v>
      </c>
      <c r="N35" s="40">
        <f>SOLIDDIFER!R48</f>
        <v>-5.2469999999999999</v>
      </c>
      <c r="O35" s="40">
        <f>SOLIDDIFER!S48</f>
        <v>-5.3179999999999996</v>
      </c>
      <c r="P35" s="40">
        <f>SOLIDDIFER!T48</f>
        <v>-5.3890000000000002</v>
      </c>
      <c r="Q35" s="40">
        <f>SOLIDDIFER!U48</f>
        <v>-5.4580000000000002</v>
      </c>
      <c r="R35" s="40">
        <f>SOLIDDIFER!V48</f>
        <v>-5.7869999999999999</v>
      </c>
      <c r="S35" s="40">
        <f>SOLIDDIFER!W48</f>
        <v>-6.3879999999999999</v>
      </c>
      <c r="T35" s="40">
        <f>SOLIDDIFER!X48</f>
        <v>-6.5250000000000004</v>
      </c>
      <c r="U35" s="40">
        <f>SOLIDDIFER!Y48</f>
        <v>-6.6580000000000004</v>
      </c>
      <c r="V35" s="40">
        <f>SOLIDDIFER!Z48</f>
        <v>-6.7869999999999999</v>
      </c>
      <c r="W35" s="40">
        <f>SOLIDDIFER!AA48</f>
        <v>-6.9109999999999996</v>
      </c>
    </row>
    <row r="36" spans="1:194" ht="21.75" hidden="1" outlineLevel="1" thickBot="1" x14ac:dyDescent="0.4">
      <c r="A36" s="89" t="str">
        <f>SOLIDDIFER!E49</f>
        <v>*Ge</v>
      </c>
      <c r="B36" s="40">
        <f>SOLIDDIFER!F49</f>
        <v>-15.35</v>
      </c>
      <c r="C36" s="40">
        <f>SOLIDDIFER!G49</f>
        <v>-14.36</v>
      </c>
      <c r="D36" s="40">
        <f>SOLIDDIFER!H49</f>
        <v>-12.3</v>
      </c>
      <c r="E36" s="40">
        <f>SOLIDDIFER!I49</f>
        <v>-10.01</v>
      </c>
      <c r="F36" s="40">
        <f>SOLIDDIFER!J49</f>
        <v>-8.0210000000000008</v>
      </c>
      <c r="G36" s="40">
        <f>SOLIDDIFER!K49</f>
        <v>-6.28</v>
      </c>
      <c r="H36" s="40">
        <f>SOLIDDIFER!L49</f>
        <v>-4.7359999999999998</v>
      </c>
      <c r="I36" s="40">
        <f>SOLIDDIFER!M49</f>
        <v>-4.141</v>
      </c>
      <c r="J36" s="40">
        <f>SOLIDDIFER!N49</f>
        <v>-4.2229999999999999</v>
      </c>
      <c r="K36" s="40">
        <f>SOLIDDIFER!O49</f>
        <v>-4.5529999999999999</v>
      </c>
      <c r="L36" s="40">
        <f>SOLIDDIFER!P49</f>
        <v>-4.8730000000000002</v>
      </c>
      <c r="M36" s="40">
        <f>SOLIDDIFER!Q49</f>
        <v>-5.1749999999999998</v>
      </c>
      <c r="N36" s="40">
        <f>SOLIDDIFER!R49</f>
        <v>-5.2469999999999999</v>
      </c>
      <c r="O36" s="40">
        <f>SOLIDDIFER!S49</f>
        <v>-5.3179999999999996</v>
      </c>
      <c r="P36" s="40">
        <f>SOLIDDIFER!T49</f>
        <v>-5.3890000000000002</v>
      </c>
      <c r="Q36" s="40">
        <f>SOLIDDIFER!U49</f>
        <v>-5.4580000000000002</v>
      </c>
      <c r="R36" s="40">
        <f>SOLIDDIFER!V49</f>
        <v>-5.7869999999999999</v>
      </c>
      <c r="S36" s="40">
        <f>SOLIDDIFER!W49</f>
        <v>-6.3879999999999999</v>
      </c>
      <c r="T36" s="40">
        <f>SOLIDDIFER!X49</f>
        <v>-6.5250000000000004</v>
      </c>
      <c r="U36" s="40">
        <f>SOLIDDIFER!Y49</f>
        <v>-6.6580000000000004</v>
      </c>
      <c r="V36" s="40">
        <f>SOLIDDIFER!Z49</f>
        <v>-6.7869999999999999</v>
      </c>
      <c r="W36" s="40">
        <f>SOLIDDIFER!AA49</f>
        <v>-6.9109999999999996</v>
      </c>
    </row>
    <row r="37" spans="1:194" ht="21.75" hidden="1" outlineLevel="1" thickBot="1" x14ac:dyDescent="0.4">
      <c r="A37" s="89" t="str">
        <f>SOLIDDIFER!E50</f>
        <v>*GeSe</v>
      </c>
      <c r="B37" s="40">
        <f>SOLIDDIFER!F50</f>
        <v>-37.24</v>
      </c>
      <c r="C37" s="40">
        <f>SOLIDDIFER!G50</f>
        <v>-34.47</v>
      </c>
      <c r="D37" s="40">
        <f>SOLIDDIFER!H50</f>
        <v>-32.269999999999996</v>
      </c>
      <c r="E37" s="40">
        <f>SOLIDDIFER!I50</f>
        <v>-30.479999999999997</v>
      </c>
      <c r="F37" s="40">
        <f>SOLIDDIFER!J50</f>
        <v>-29.001000000000001</v>
      </c>
      <c r="G37" s="40">
        <f>SOLIDDIFER!K50</f>
        <v>-27.77</v>
      </c>
      <c r="H37" s="40">
        <f>SOLIDDIFER!L50</f>
        <v>-26.746000000000002</v>
      </c>
      <c r="I37" s="40">
        <f>SOLIDDIFER!M50</f>
        <v>-26.651000000000003</v>
      </c>
      <c r="J37" s="40">
        <f>SOLIDDIFER!N50</f>
        <v>-27.242999999999999</v>
      </c>
      <c r="K37" s="40">
        <f>SOLIDDIFER!O50</f>
        <v>-29.513000000000002</v>
      </c>
      <c r="L37" s="40">
        <f>SOLIDDIFER!P50</f>
        <v>-31.643000000000001</v>
      </c>
      <c r="M37" s="40">
        <f>SOLIDDIFER!Q50</f>
        <v>-33.664999999999999</v>
      </c>
      <c r="N37" s="40">
        <f>SOLIDDIFER!R50</f>
        <v>-34.146999999999998</v>
      </c>
      <c r="O37" s="40">
        <f>SOLIDDIFER!S50</f>
        <v>-34.628</v>
      </c>
      <c r="P37" s="40">
        <f>SOLIDDIFER!T50</f>
        <v>-35.109000000000002</v>
      </c>
      <c r="Q37" s="40">
        <f>SOLIDDIFER!U50</f>
        <v>-35.578000000000003</v>
      </c>
      <c r="R37" s="40">
        <f>SOLIDDIFER!V50</f>
        <v>-37.477000000000004</v>
      </c>
      <c r="S37" s="40">
        <f>SOLIDDIFER!W50</f>
        <v>-39.607999999999997</v>
      </c>
      <c r="T37" s="40">
        <f>SOLIDDIFER!X50</f>
        <v>-40.115000000000002</v>
      </c>
      <c r="U37" s="40">
        <f>SOLIDDIFER!Y50</f>
        <v>-40.628</v>
      </c>
      <c r="V37" s="40">
        <f>SOLIDDIFER!Z50</f>
        <v>-41.127000000000002</v>
      </c>
      <c r="W37" s="40">
        <f>SOLIDDIFER!AA50</f>
        <v>-41.621000000000002</v>
      </c>
    </row>
    <row r="38" spans="1:194" ht="21.75" hidden="1" outlineLevel="1" thickBot="1" x14ac:dyDescent="0.4">
      <c r="A38" s="89" t="str">
        <f>SOLIDDIFER!E51</f>
        <v>*Ga</v>
      </c>
      <c r="B38" s="40">
        <f>SOLIDDIFER!F51</f>
        <v>-60.99</v>
      </c>
      <c r="C38" s="40">
        <f>SOLIDDIFER!G51</f>
        <v>-55.39</v>
      </c>
      <c r="D38" s="40">
        <f>SOLIDDIFER!H51</f>
        <v>-48.92</v>
      </c>
      <c r="E38" s="40">
        <f>SOLIDDIFER!I51</f>
        <v>-42.66</v>
      </c>
      <c r="F38" s="40">
        <f>SOLIDDIFER!J51</f>
        <v>-37.28</v>
      </c>
      <c r="G38" s="40">
        <f>SOLIDDIFER!K51</f>
        <v>-32.6</v>
      </c>
      <c r="H38" s="40">
        <f>SOLIDDIFER!L51</f>
        <v>-28.48</v>
      </c>
      <c r="I38" s="40">
        <f>SOLIDDIFER!M51</f>
        <v>-25.41</v>
      </c>
      <c r="J38" s="40">
        <f>SOLIDDIFER!N51</f>
        <v>-26.73</v>
      </c>
      <c r="K38" s="40">
        <f>SOLIDDIFER!O51</f>
        <v>-31.78</v>
      </c>
      <c r="L38" s="40">
        <f>SOLIDDIFER!P51</f>
        <v>-36.28</v>
      </c>
      <c r="M38" s="40">
        <f>SOLIDDIFER!Q51</f>
        <v>-40.049999999999997</v>
      </c>
      <c r="N38" s="40">
        <f>SOLIDDIFER!R51</f>
        <v>-40.86</v>
      </c>
      <c r="O38" s="40">
        <f>SOLIDDIFER!S51</f>
        <v>-41.61</v>
      </c>
      <c r="P38" s="40">
        <f>SOLIDDIFER!T51</f>
        <v>-42.31</v>
      </c>
      <c r="Q38" s="40">
        <f>SOLIDDIFER!U51</f>
        <v>-42.94</v>
      </c>
      <c r="R38" s="40">
        <f>SOLIDDIFER!V51</f>
        <v>-44.86</v>
      </c>
      <c r="S38" s="40">
        <f>SOLIDDIFER!W51</f>
        <v>-45.72</v>
      </c>
      <c r="T38" s="40">
        <f>SOLIDDIFER!X51</f>
        <v>-45.76</v>
      </c>
      <c r="U38" s="40">
        <f>SOLIDDIFER!Y51</f>
        <v>-45.74</v>
      </c>
      <c r="V38" s="40">
        <f>SOLIDDIFER!Z51</f>
        <v>-45.64</v>
      </c>
      <c r="W38" s="40">
        <f>SOLIDDIFER!AA51</f>
        <v>-45.47</v>
      </c>
    </row>
    <row r="39" spans="1:194" ht="21.75" hidden="1" outlineLevel="1" thickBot="1" x14ac:dyDescent="0.4">
      <c r="A39" s="89" t="str">
        <f>SOLIDDIFER!E52</f>
        <v>*Ge[c]</v>
      </c>
      <c r="B39" s="40">
        <f>SOLIDDIFER!F52</f>
        <v>-15.35</v>
      </c>
      <c r="C39" s="40">
        <f>SOLIDDIFER!G52</f>
        <v>-14.36</v>
      </c>
      <c r="D39" s="40">
        <f>SOLIDDIFER!H52</f>
        <v>-12.3</v>
      </c>
      <c r="E39" s="40">
        <f>SOLIDDIFER!I52</f>
        <v>-10.01</v>
      </c>
      <c r="F39" s="40">
        <f>SOLIDDIFER!J52</f>
        <v>-8.0210000000000008</v>
      </c>
      <c r="G39" s="40">
        <f>SOLIDDIFER!K52</f>
        <v>-6.28</v>
      </c>
      <c r="H39" s="40">
        <f>SOLIDDIFER!L52</f>
        <v>-4.7359999999999998</v>
      </c>
      <c r="I39" s="40">
        <f>SOLIDDIFER!M52</f>
        <v>-4.141</v>
      </c>
      <c r="J39" s="40">
        <f>SOLIDDIFER!N52</f>
        <v>-4.2229999999999999</v>
      </c>
      <c r="K39" s="40">
        <f>SOLIDDIFER!O52</f>
        <v>-4.5529999999999999</v>
      </c>
      <c r="L39" s="40">
        <f>SOLIDDIFER!P52</f>
        <v>-4.8730000000000002</v>
      </c>
      <c r="M39" s="40">
        <f>SOLIDDIFER!Q52</f>
        <v>-5.1749999999999998</v>
      </c>
      <c r="N39" s="40">
        <f>SOLIDDIFER!R52</f>
        <v>-5.2469999999999999</v>
      </c>
      <c r="O39" s="40">
        <f>SOLIDDIFER!S52</f>
        <v>-5.3179999999999996</v>
      </c>
      <c r="P39" s="40">
        <f>SOLIDDIFER!T52</f>
        <v>-5.3890000000000002</v>
      </c>
      <c r="Q39" s="40">
        <f>SOLIDDIFER!U52</f>
        <v>-5.4580000000000002</v>
      </c>
      <c r="R39" s="40">
        <f>SOLIDDIFER!V52</f>
        <v>-5.7869999999999999</v>
      </c>
      <c r="S39" s="40">
        <f>SOLIDDIFER!W52</f>
        <v>-6.3879999999999999</v>
      </c>
      <c r="T39" s="40">
        <f>SOLIDDIFER!X52</f>
        <v>-6.5250000000000004</v>
      </c>
      <c r="U39" s="40">
        <f>SOLIDDIFER!Y52</f>
        <v>-6.6580000000000004</v>
      </c>
      <c r="V39" s="40">
        <f>SOLIDDIFER!Z52</f>
        <v>-6.7869999999999999</v>
      </c>
      <c r="W39" s="40">
        <f>SOLIDDIFER!AA52</f>
        <v>-6.9109999999999996</v>
      </c>
    </row>
    <row r="40" spans="1:194" ht="21.75" hidden="1" outlineLevel="1" thickBot="1" x14ac:dyDescent="0.4">
      <c r="A40" s="89" t="str">
        <f>SOLIDDIFER!E53</f>
        <v>*Se[m]</v>
      </c>
      <c r="B40" s="40">
        <f>SOLIDDIFER!F53</f>
        <v>-21.89</v>
      </c>
      <c r="C40" s="40">
        <f>SOLIDDIFER!G53</f>
        <v>-20.11</v>
      </c>
      <c r="D40" s="40">
        <f>SOLIDDIFER!H53</f>
        <v>-19.97</v>
      </c>
      <c r="E40" s="40">
        <f>SOLIDDIFER!I53</f>
        <v>-20.47</v>
      </c>
      <c r="F40" s="40">
        <f>SOLIDDIFER!J53</f>
        <v>-20.98</v>
      </c>
      <c r="G40" s="40">
        <f>SOLIDDIFER!K53</f>
        <v>-21.49</v>
      </c>
      <c r="H40" s="40">
        <f>SOLIDDIFER!L53</f>
        <v>-22.01</v>
      </c>
      <c r="I40" s="40">
        <f>SOLIDDIFER!M53</f>
        <v>-22.51</v>
      </c>
      <c r="J40" s="40">
        <f>SOLIDDIFER!N53</f>
        <v>-23.02</v>
      </c>
      <c r="K40" s="40">
        <f>SOLIDDIFER!O53</f>
        <v>-24.96</v>
      </c>
      <c r="L40" s="40">
        <f>SOLIDDIFER!P53</f>
        <v>-26.77</v>
      </c>
      <c r="M40" s="40">
        <f>SOLIDDIFER!Q53</f>
        <v>-28.49</v>
      </c>
      <c r="N40" s="40">
        <f>SOLIDDIFER!R53</f>
        <v>-28.9</v>
      </c>
      <c r="O40" s="40">
        <f>SOLIDDIFER!S53</f>
        <v>-29.31</v>
      </c>
      <c r="P40" s="40">
        <f>SOLIDDIFER!T53</f>
        <v>-29.72</v>
      </c>
      <c r="Q40" s="40">
        <f>SOLIDDIFER!U53</f>
        <v>-30.12</v>
      </c>
      <c r="R40" s="40">
        <f>SOLIDDIFER!V53</f>
        <v>-31.69</v>
      </c>
      <c r="S40" s="40">
        <f>SOLIDDIFER!W53</f>
        <v>-33.22</v>
      </c>
      <c r="T40" s="40">
        <f>SOLIDDIFER!X53</f>
        <v>-33.590000000000003</v>
      </c>
      <c r="U40" s="40">
        <f>SOLIDDIFER!Y53</f>
        <v>-33.97</v>
      </c>
      <c r="V40" s="40">
        <f>SOLIDDIFER!Z53</f>
        <v>-34.340000000000003</v>
      </c>
      <c r="W40" s="40">
        <f>SOLIDDIFER!AA53</f>
        <v>-34.71</v>
      </c>
    </row>
    <row r="41" spans="1:194" ht="21.75" hidden="1" outlineLevel="1" thickBot="1" x14ac:dyDescent="0.4">
      <c r="A41" s="89" t="str">
        <f>SOLIDDIFER!E54</f>
        <v>*GeSe2</v>
      </c>
      <c r="B41" s="40">
        <f>SOLIDDIFER!F54</f>
        <v>-59.13</v>
      </c>
      <c r="C41" s="40">
        <f>SOLIDDIFER!G54</f>
        <v>-54.58</v>
      </c>
      <c r="D41" s="40">
        <f>SOLIDDIFER!H54</f>
        <v>-52.239999999999995</v>
      </c>
      <c r="E41" s="40">
        <f>SOLIDDIFER!I54</f>
        <v>-50.949999999999996</v>
      </c>
      <c r="F41" s="40">
        <f>SOLIDDIFER!J54</f>
        <v>-49.981000000000002</v>
      </c>
      <c r="G41" s="40">
        <f>SOLIDDIFER!K54</f>
        <v>-49.26</v>
      </c>
      <c r="H41" s="40">
        <f>SOLIDDIFER!L54</f>
        <v>-48.756</v>
      </c>
      <c r="I41" s="40">
        <f>SOLIDDIFER!M54</f>
        <v>-49.161000000000001</v>
      </c>
      <c r="J41" s="40">
        <f>SOLIDDIFER!N54</f>
        <v>-50.262999999999998</v>
      </c>
      <c r="K41" s="40">
        <f>SOLIDDIFER!O54</f>
        <v>-54.472999999999999</v>
      </c>
      <c r="L41" s="40">
        <f>SOLIDDIFER!P54</f>
        <v>-58.412999999999997</v>
      </c>
      <c r="M41" s="40">
        <f>SOLIDDIFER!Q54</f>
        <v>-62.154999999999994</v>
      </c>
      <c r="N41" s="40">
        <f>SOLIDDIFER!R54</f>
        <v>-63.046999999999997</v>
      </c>
      <c r="O41" s="40">
        <f>SOLIDDIFER!S54</f>
        <v>-63.937999999999995</v>
      </c>
      <c r="P41" s="40">
        <f>SOLIDDIFER!T54</f>
        <v>-64.828999999999994</v>
      </c>
      <c r="Q41" s="40">
        <f>SOLIDDIFER!U54</f>
        <v>-65.698000000000008</v>
      </c>
      <c r="R41" s="40">
        <f>SOLIDDIFER!V54</f>
        <v>-69.167000000000002</v>
      </c>
      <c r="S41" s="40">
        <f>SOLIDDIFER!W54</f>
        <v>-72.828000000000003</v>
      </c>
      <c r="T41" s="40">
        <f>SOLIDDIFER!X54</f>
        <v>-73.705000000000013</v>
      </c>
      <c r="U41" s="40">
        <f>SOLIDDIFER!Y54</f>
        <v>-74.597999999999999</v>
      </c>
      <c r="V41" s="40">
        <f>SOLIDDIFER!Z54</f>
        <v>-75.467000000000013</v>
      </c>
      <c r="W41" s="40">
        <f>SOLIDDIFER!AA54</f>
        <v>-76.331000000000003</v>
      </c>
    </row>
    <row r="42" spans="1:194" s="55" customFormat="1" ht="21.75" hidden="1" outlineLevel="1" thickBot="1" x14ac:dyDescent="0.4">
      <c r="A42" s="89" t="str">
        <f>SOLIDDIFER!E55</f>
        <v>Ga2Se3</v>
      </c>
      <c r="B42" s="40">
        <f>SOLIDDIFER!F55</f>
        <v>-187.65</v>
      </c>
      <c r="C42" s="40">
        <f>SOLIDDIFER!G55</f>
        <v>-171.11</v>
      </c>
      <c r="D42" s="40">
        <f>SOLIDDIFER!H55</f>
        <v>-157.75</v>
      </c>
      <c r="E42" s="40">
        <f>SOLIDDIFER!I55</f>
        <v>-146.72999999999999</v>
      </c>
      <c r="F42" s="40">
        <f>SOLIDDIFER!J55</f>
        <v>-137.5</v>
      </c>
      <c r="G42" s="40">
        <f>SOLIDDIFER!K55</f>
        <v>-129.67000000000002</v>
      </c>
      <c r="H42" s="40">
        <f>SOLIDDIFER!L55</f>
        <v>-122.99000000000001</v>
      </c>
      <c r="I42" s="40">
        <f>SOLIDDIFER!M55</f>
        <v>-118.35</v>
      </c>
      <c r="J42" s="40">
        <f>SOLIDDIFER!N55</f>
        <v>-122.52000000000001</v>
      </c>
      <c r="K42" s="40">
        <f>SOLIDDIFER!O55</f>
        <v>-138.44</v>
      </c>
      <c r="L42" s="40">
        <f>SOLIDDIFER!P55</f>
        <v>-152.87</v>
      </c>
      <c r="M42" s="40">
        <f>SOLIDDIFER!Q55</f>
        <v>-165.57</v>
      </c>
      <c r="N42" s="40">
        <f>SOLIDDIFER!R55</f>
        <v>-168.42</v>
      </c>
      <c r="O42" s="40">
        <f>SOLIDDIFER!S55</f>
        <v>-171.14999999999998</v>
      </c>
      <c r="P42" s="40">
        <f>SOLIDDIFER!T55</f>
        <v>-173.78</v>
      </c>
      <c r="Q42" s="40">
        <f>SOLIDDIFER!U55</f>
        <v>-176.24</v>
      </c>
      <c r="R42" s="40">
        <f>SOLIDDIFER!V55</f>
        <v>-184.79000000000002</v>
      </c>
      <c r="S42" s="40">
        <f>SOLIDDIFER!W55</f>
        <v>-191.1</v>
      </c>
      <c r="T42" s="40">
        <f>SOLIDDIFER!X55</f>
        <v>-192.29000000000002</v>
      </c>
      <c r="U42" s="40">
        <f>SOLIDDIFER!Y55</f>
        <v>-193.39</v>
      </c>
      <c r="V42" s="40">
        <f>SOLIDDIFER!Z55</f>
        <v>-194.3</v>
      </c>
      <c r="W42" s="40">
        <f>SOLIDDIFER!AA55</f>
        <v>-195.07</v>
      </c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</row>
    <row r="43" spans="1:194" s="55" customFormat="1" ht="21.75" hidden="1" outlineLevel="1" thickBot="1" x14ac:dyDescent="0.4">
      <c r="A43" s="89" t="str">
        <f>SOLIDDIFER!E56</f>
        <v>Ge2</v>
      </c>
      <c r="B43" s="40">
        <f>SOLIDDIFER!F56</f>
        <v>-30.7</v>
      </c>
      <c r="C43" s="40">
        <f>SOLIDDIFER!G56</f>
        <v>-28.72</v>
      </c>
      <c r="D43" s="40">
        <f>SOLIDDIFER!H56</f>
        <v>-24.6</v>
      </c>
      <c r="E43" s="40">
        <f>SOLIDDIFER!I56</f>
        <v>-20.02</v>
      </c>
      <c r="F43" s="40">
        <f>SOLIDDIFER!J56</f>
        <v>-16.042000000000002</v>
      </c>
      <c r="G43" s="40">
        <f>SOLIDDIFER!K56</f>
        <v>-12.56</v>
      </c>
      <c r="H43" s="40">
        <f>SOLIDDIFER!L56</f>
        <v>-9.4719999999999995</v>
      </c>
      <c r="I43" s="40">
        <f>SOLIDDIFER!M56</f>
        <v>-8.282</v>
      </c>
      <c r="J43" s="40">
        <f>SOLIDDIFER!N56</f>
        <v>-8.4459999999999997</v>
      </c>
      <c r="K43" s="40">
        <f>SOLIDDIFER!O56</f>
        <v>-9.1059999999999999</v>
      </c>
      <c r="L43" s="40">
        <f>SOLIDDIFER!P56</f>
        <v>-9.7460000000000004</v>
      </c>
      <c r="M43" s="40">
        <f>SOLIDDIFER!Q56</f>
        <v>-10.35</v>
      </c>
      <c r="N43" s="40">
        <f>SOLIDDIFER!R56</f>
        <v>-10.494</v>
      </c>
      <c r="O43" s="40">
        <f>SOLIDDIFER!S56</f>
        <v>-10.635999999999999</v>
      </c>
      <c r="P43" s="40">
        <f>SOLIDDIFER!T56</f>
        <v>-10.778</v>
      </c>
      <c r="Q43" s="40">
        <f>SOLIDDIFER!U56</f>
        <v>-10.916</v>
      </c>
      <c r="R43" s="40">
        <f>SOLIDDIFER!V56</f>
        <v>-11.574</v>
      </c>
      <c r="S43" s="40">
        <f>SOLIDDIFER!W56</f>
        <v>-12.776</v>
      </c>
      <c r="T43" s="40">
        <f>SOLIDDIFER!X56</f>
        <v>-13.05</v>
      </c>
      <c r="U43" s="40">
        <f>SOLIDDIFER!Y56</f>
        <v>-13.316000000000001</v>
      </c>
      <c r="V43" s="40">
        <f>SOLIDDIFER!Z56</f>
        <v>-13.574</v>
      </c>
      <c r="W43" s="40">
        <f>SOLIDDIFER!AA56</f>
        <v>-13.821999999999999</v>
      </c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</row>
    <row r="44" spans="1:194" s="55" customFormat="1" ht="21.75" hidden="1" outlineLevel="1" thickBot="1" x14ac:dyDescent="0.4">
      <c r="A44" s="89" t="str">
        <f>SOLIDDIFER!E57</f>
        <v>Ge</v>
      </c>
      <c r="B44" s="40">
        <f>SOLIDDIFER!F57</f>
        <v>-15.35</v>
      </c>
      <c r="C44" s="40">
        <f>SOLIDDIFER!G57</f>
        <v>-14.36</v>
      </c>
      <c r="D44" s="40">
        <f>SOLIDDIFER!H57</f>
        <v>-12.3</v>
      </c>
      <c r="E44" s="40">
        <f>SOLIDDIFER!I57</f>
        <v>-10.01</v>
      </c>
      <c r="F44" s="40">
        <f>SOLIDDIFER!J57</f>
        <v>-8.0210000000000008</v>
      </c>
      <c r="G44" s="40">
        <f>SOLIDDIFER!K57</f>
        <v>-6.28</v>
      </c>
      <c r="H44" s="40">
        <f>SOLIDDIFER!L57</f>
        <v>-4.7359999999999998</v>
      </c>
      <c r="I44" s="40">
        <f>SOLIDDIFER!M57</f>
        <v>-4.141</v>
      </c>
      <c r="J44" s="40">
        <f>SOLIDDIFER!N57</f>
        <v>-4.2229999999999999</v>
      </c>
      <c r="K44" s="40">
        <f>SOLIDDIFER!O57</f>
        <v>-4.5529999999999999</v>
      </c>
      <c r="L44" s="40">
        <f>SOLIDDIFER!P57</f>
        <v>-4.8730000000000002</v>
      </c>
      <c r="M44" s="40">
        <f>SOLIDDIFER!Q57</f>
        <v>-5.1749999999999998</v>
      </c>
      <c r="N44" s="40">
        <f>SOLIDDIFER!R57</f>
        <v>-5.2469999999999999</v>
      </c>
      <c r="O44" s="40">
        <f>SOLIDDIFER!S57</f>
        <v>-5.3179999999999996</v>
      </c>
      <c r="P44" s="40">
        <f>SOLIDDIFER!T57</f>
        <v>-5.3890000000000002</v>
      </c>
      <c r="Q44" s="40">
        <f>SOLIDDIFER!U57</f>
        <v>-5.4580000000000002</v>
      </c>
      <c r="R44" s="40">
        <f>SOLIDDIFER!V57</f>
        <v>-5.7869999999999999</v>
      </c>
      <c r="S44" s="40">
        <f>SOLIDDIFER!W57</f>
        <v>-6.3879999999999999</v>
      </c>
      <c r="T44" s="40">
        <f>SOLIDDIFER!X57</f>
        <v>-6.5250000000000004</v>
      </c>
      <c r="U44" s="40">
        <f>SOLIDDIFER!Y57</f>
        <v>-6.6580000000000004</v>
      </c>
      <c r="V44" s="40">
        <f>SOLIDDIFER!Z57</f>
        <v>-6.7869999999999999</v>
      </c>
      <c r="W44" s="40">
        <f>SOLIDDIFER!AA57</f>
        <v>-6.9109999999999996</v>
      </c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</row>
    <row r="45" spans="1:194" s="55" customFormat="1" ht="21.75" hidden="1" outlineLevel="1" thickBot="1" x14ac:dyDescent="0.4">
      <c r="A45" s="89" t="str">
        <f>SOLIDDIFER!E58</f>
        <v>Ar</v>
      </c>
      <c r="B45" s="40">
        <f>SOLIDDIFER!F58</f>
        <v>-19.02</v>
      </c>
      <c r="C45" s="40">
        <f>SOLIDDIFER!G58</f>
        <v>-19.03</v>
      </c>
      <c r="D45" s="40">
        <f>SOLIDDIFER!H58</f>
        <v>-19.059999999999999</v>
      </c>
      <c r="E45" s="40">
        <f>SOLIDDIFER!I58</f>
        <v>-19.11</v>
      </c>
      <c r="F45" s="40">
        <f>SOLIDDIFER!J58</f>
        <v>-19.170000000000002</v>
      </c>
      <c r="G45" s="40">
        <f>SOLIDDIFER!K58</f>
        <v>-19.23</v>
      </c>
      <c r="H45" s="40">
        <f>SOLIDDIFER!L58</f>
        <v>-19.3</v>
      </c>
      <c r="I45" s="40">
        <f>SOLIDDIFER!M58</f>
        <v>-19.07</v>
      </c>
      <c r="J45" s="40">
        <f>SOLIDDIFER!N58</f>
        <v>-19.03</v>
      </c>
      <c r="K45" s="40">
        <f>SOLIDDIFER!O58</f>
        <v>-19.309999999999999</v>
      </c>
      <c r="L45" s="40">
        <f>SOLIDDIFER!P58</f>
        <v>-19.57</v>
      </c>
      <c r="M45" s="40">
        <f>SOLIDDIFER!Q58</f>
        <v>-19.82</v>
      </c>
      <c r="N45" s="40">
        <f>SOLIDDIFER!R58</f>
        <v>-19.88</v>
      </c>
      <c r="O45" s="40">
        <f>SOLIDDIFER!S58</f>
        <v>-19.940000000000001</v>
      </c>
      <c r="P45" s="40">
        <f>SOLIDDIFER!T58</f>
        <v>-20</v>
      </c>
      <c r="Q45" s="40">
        <f>SOLIDDIFER!U58</f>
        <v>-20.05</v>
      </c>
      <c r="R45" s="40">
        <f>SOLIDDIFER!V58</f>
        <v>-20.260000000000002</v>
      </c>
      <c r="S45" s="40">
        <f>SOLIDDIFER!W58</f>
        <v>-20.46</v>
      </c>
      <c r="T45" s="40">
        <f>SOLIDDIFER!X58</f>
        <v>-20.51</v>
      </c>
      <c r="U45" s="40">
        <f>SOLIDDIFER!Y58</f>
        <v>-20.56</v>
      </c>
      <c r="V45" s="40">
        <f>SOLIDDIFER!Z58</f>
        <v>-20.6</v>
      </c>
      <c r="W45" s="40">
        <f>SOLIDDIFER!AA58</f>
        <v>-20.65</v>
      </c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</row>
    <row r="46" spans="1:194" s="55" customFormat="1" ht="21.75" hidden="1" outlineLevel="1" thickBot="1" x14ac:dyDescent="0.4">
      <c r="A46" s="89" t="str">
        <f>SOLIDDIFER!E59</f>
        <v>(l)Ge[l]</v>
      </c>
      <c r="B46" s="40">
        <f>SOLIDDIFER!F59</f>
        <v>-15.35</v>
      </c>
      <c r="C46" s="40">
        <f>SOLIDDIFER!G59</f>
        <v>-14.36</v>
      </c>
      <c r="D46" s="40">
        <f>SOLIDDIFER!H59</f>
        <v>-12.3</v>
      </c>
      <c r="E46" s="40">
        <f>SOLIDDIFER!I59</f>
        <v>-10.01</v>
      </c>
      <c r="F46" s="40">
        <f>SOLIDDIFER!J59</f>
        <v>-8.0210000000000008</v>
      </c>
      <c r="G46" s="40">
        <f>SOLIDDIFER!K59</f>
        <v>-6.28</v>
      </c>
      <c r="H46" s="40">
        <f>SOLIDDIFER!L59</f>
        <v>-4.7359999999999998</v>
      </c>
      <c r="I46" s="40">
        <f>SOLIDDIFER!M59</f>
        <v>-4.141</v>
      </c>
      <c r="J46" s="40">
        <f>SOLIDDIFER!N59</f>
        <v>-4.2229999999999999</v>
      </c>
      <c r="K46" s="40">
        <f>SOLIDDIFER!O59</f>
        <v>-4.5529999999999999</v>
      </c>
      <c r="L46" s="40">
        <f>SOLIDDIFER!P59</f>
        <v>-4.8730000000000002</v>
      </c>
      <c r="M46" s="40">
        <f>SOLIDDIFER!Q59</f>
        <v>-5.1749999999999998</v>
      </c>
      <c r="N46" s="40">
        <f>SOLIDDIFER!R59</f>
        <v>-5.2469999999999999</v>
      </c>
      <c r="O46" s="40">
        <f>SOLIDDIFER!S59</f>
        <v>-5.3179999999999996</v>
      </c>
      <c r="P46" s="40">
        <f>SOLIDDIFER!T59</f>
        <v>-5.3890000000000002</v>
      </c>
      <c r="Q46" s="40">
        <f>SOLIDDIFER!U59</f>
        <v>-5.4580000000000002</v>
      </c>
      <c r="R46" s="40">
        <f>SOLIDDIFER!V59</f>
        <v>-5.7869999999999999</v>
      </c>
      <c r="S46" s="40">
        <f>SOLIDDIFER!W59</f>
        <v>-6.3879999999999999</v>
      </c>
      <c r="T46" s="40">
        <f>SOLIDDIFER!X59</f>
        <v>-6.5250000000000004</v>
      </c>
      <c r="U46" s="40">
        <f>SOLIDDIFER!Y59</f>
        <v>-6.6580000000000004</v>
      </c>
      <c r="V46" s="40">
        <f>SOLIDDIFER!Z59</f>
        <v>-6.7869999999999999</v>
      </c>
      <c r="W46" s="40">
        <f>SOLIDDIFER!AA59</f>
        <v>-6.9109999999999996</v>
      </c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</row>
    <row r="47" spans="1:194" s="55" customFormat="1" ht="21.75" hidden="1" outlineLevel="1" thickBot="1" x14ac:dyDescent="0.4">
      <c r="A47" s="89" t="str">
        <f>SOLIDDIFER!E60</f>
        <v>H (Ar)</v>
      </c>
      <c r="B47" s="40">
        <f>SOLIDDIFER!F60</f>
        <v>-19.02</v>
      </c>
      <c r="C47" s="40">
        <f>SOLIDDIFER!G60</f>
        <v>-19.03</v>
      </c>
      <c r="D47" s="40">
        <f>SOLIDDIFER!H60</f>
        <v>-19.059999999999999</v>
      </c>
      <c r="E47" s="40">
        <f>SOLIDDIFER!I60</f>
        <v>-19.11</v>
      </c>
      <c r="F47" s="40">
        <f>SOLIDDIFER!J60</f>
        <v>-19.170000000000002</v>
      </c>
      <c r="G47" s="40">
        <f>SOLIDDIFER!K60</f>
        <v>-19.23</v>
      </c>
      <c r="H47" s="40">
        <f>SOLIDDIFER!L60</f>
        <v>-19.3</v>
      </c>
      <c r="I47" s="40">
        <f>SOLIDDIFER!M60</f>
        <v>-19.07</v>
      </c>
      <c r="J47" s="40">
        <f>SOLIDDIFER!N60</f>
        <v>-19.03</v>
      </c>
      <c r="K47" s="40">
        <f>SOLIDDIFER!O60</f>
        <v>-19.309999999999999</v>
      </c>
      <c r="L47" s="40">
        <f>SOLIDDIFER!P60</f>
        <v>-19.57</v>
      </c>
      <c r="M47" s="40">
        <f>SOLIDDIFER!Q60</f>
        <v>-19.82</v>
      </c>
      <c r="N47" s="40">
        <f>SOLIDDIFER!R60</f>
        <v>-19.88</v>
      </c>
      <c r="O47" s="40">
        <f>SOLIDDIFER!S60</f>
        <v>-19.940000000000001</v>
      </c>
      <c r="P47" s="40">
        <f>SOLIDDIFER!T60</f>
        <v>-20</v>
      </c>
      <c r="Q47" s="40">
        <f>SOLIDDIFER!U60</f>
        <v>-20.05</v>
      </c>
      <c r="R47" s="40">
        <f>SOLIDDIFER!V60</f>
        <v>-20.260000000000002</v>
      </c>
      <c r="S47" s="40">
        <f>SOLIDDIFER!W60</f>
        <v>-20.46</v>
      </c>
      <c r="T47" s="40">
        <f>SOLIDDIFER!X60</f>
        <v>-20.51</v>
      </c>
      <c r="U47" s="40">
        <f>SOLIDDIFER!Y60</f>
        <v>-20.56</v>
      </c>
      <c r="V47" s="40">
        <f>SOLIDDIFER!Z60</f>
        <v>-20.6</v>
      </c>
      <c r="W47" s="40">
        <f>SOLIDDIFER!AA60</f>
        <v>-20.65</v>
      </c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</row>
    <row r="48" spans="1:194" s="55" customFormat="1" ht="21.75" hidden="1" outlineLevel="1" thickBot="1" x14ac:dyDescent="0.4">
      <c r="A48" s="89" t="str">
        <f>SOLIDDIFER!E61</f>
        <v>H (Ga)</v>
      </c>
      <c r="B48" s="40">
        <f>SOLIDDIFER!F61</f>
        <v>-60.99</v>
      </c>
      <c r="C48" s="40">
        <f>SOLIDDIFER!G61</f>
        <v>-55.39</v>
      </c>
      <c r="D48" s="40">
        <f>SOLIDDIFER!H61</f>
        <v>-48.92</v>
      </c>
      <c r="E48" s="40">
        <f>SOLIDDIFER!I61</f>
        <v>-42.66</v>
      </c>
      <c r="F48" s="40">
        <f>SOLIDDIFER!J61</f>
        <v>-37.28</v>
      </c>
      <c r="G48" s="40">
        <f>SOLIDDIFER!K61</f>
        <v>-32.6</v>
      </c>
      <c r="H48" s="40">
        <f>SOLIDDIFER!L61</f>
        <v>-28.48</v>
      </c>
      <c r="I48" s="40">
        <f>SOLIDDIFER!M61</f>
        <v>-25.41</v>
      </c>
      <c r="J48" s="40">
        <f>SOLIDDIFER!N61</f>
        <v>-26.73</v>
      </c>
      <c r="K48" s="40">
        <f>SOLIDDIFER!O61</f>
        <v>-31.78</v>
      </c>
      <c r="L48" s="40">
        <f>SOLIDDIFER!P61</f>
        <v>-36.28</v>
      </c>
      <c r="M48" s="40">
        <f>SOLIDDIFER!Q61</f>
        <v>-40.049999999999997</v>
      </c>
      <c r="N48" s="40">
        <f>SOLIDDIFER!R61</f>
        <v>-40.86</v>
      </c>
      <c r="O48" s="40">
        <f>SOLIDDIFER!S61</f>
        <v>-41.61</v>
      </c>
      <c r="P48" s="40">
        <f>SOLIDDIFER!T61</f>
        <v>-42.31</v>
      </c>
      <c r="Q48" s="40">
        <f>SOLIDDIFER!U61</f>
        <v>-42.94</v>
      </c>
      <c r="R48" s="40">
        <f>SOLIDDIFER!V61</f>
        <v>-44.86</v>
      </c>
      <c r="S48" s="40">
        <f>SOLIDDIFER!W61</f>
        <v>-45.72</v>
      </c>
      <c r="T48" s="40">
        <f>SOLIDDIFER!X61</f>
        <v>-45.76</v>
      </c>
      <c r="U48" s="40">
        <f>SOLIDDIFER!Y61</f>
        <v>-45.74</v>
      </c>
      <c r="V48" s="40">
        <f>SOLIDDIFER!Z61</f>
        <v>-45.64</v>
      </c>
      <c r="W48" s="40">
        <f>SOLIDDIFER!AA61</f>
        <v>-45.47</v>
      </c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</row>
    <row r="49" spans="1:194" s="55" customFormat="1" ht="21.75" hidden="1" outlineLevel="1" thickBot="1" x14ac:dyDescent="0.4">
      <c r="A49" s="89" t="str">
        <f>SOLIDDIFER!E62</f>
        <v>H (Ge)</v>
      </c>
      <c r="B49" s="40">
        <f>SOLIDDIFER!F62</f>
        <v>-15.35</v>
      </c>
      <c r="C49" s="40">
        <f>SOLIDDIFER!G62</f>
        <v>-14.36</v>
      </c>
      <c r="D49" s="40">
        <f>SOLIDDIFER!H62</f>
        <v>-12.3</v>
      </c>
      <c r="E49" s="40">
        <f>SOLIDDIFER!I62</f>
        <v>-10.01</v>
      </c>
      <c r="F49" s="40">
        <f>SOLIDDIFER!J62</f>
        <v>-8.0210000000000008</v>
      </c>
      <c r="G49" s="40">
        <f>SOLIDDIFER!K62</f>
        <v>-6.28</v>
      </c>
      <c r="H49" s="40">
        <f>SOLIDDIFER!L62</f>
        <v>-4.7359999999999998</v>
      </c>
      <c r="I49" s="40">
        <f>SOLIDDIFER!M62</f>
        <v>-4.141</v>
      </c>
      <c r="J49" s="40">
        <f>SOLIDDIFER!N62</f>
        <v>-4.2229999999999999</v>
      </c>
      <c r="K49" s="40">
        <f>SOLIDDIFER!O62</f>
        <v>-4.5529999999999999</v>
      </c>
      <c r="L49" s="40">
        <f>SOLIDDIFER!P62</f>
        <v>-4.8730000000000002</v>
      </c>
      <c r="M49" s="40">
        <f>SOLIDDIFER!Q62</f>
        <v>-5.1749999999999998</v>
      </c>
      <c r="N49" s="40">
        <f>SOLIDDIFER!R62</f>
        <v>-5.2469999999999999</v>
      </c>
      <c r="O49" s="40">
        <f>SOLIDDIFER!S62</f>
        <v>-5.3179999999999996</v>
      </c>
      <c r="P49" s="40">
        <f>SOLIDDIFER!T62</f>
        <v>-5.3890000000000002</v>
      </c>
      <c r="Q49" s="40">
        <f>SOLIDDIFER!U62</f>
        <v>-5.4580000000000002</v>
      </c>
      <c r="R49" s="40">
        <f>SOLIDDIFER!V62</f>
        <v>-5.7869999999999999</v>
      </c>
      <c r="S49" s="40">
        <f>SOLIDDIFER!W62</f>
        <v>-6.3879999999999999</v>
      </c>
      <c r="T49" s="40">
        <f>SOLIDDIFER!X62</f>
        <v>-6.5250000000000004</v>
      </c>
      <c r="U49" s="40">
        <f>SOLIDDIFER!Y62</f>
        <v>-6.6580000000000004</v>
      </c>
      <c r="V49" s="40">
        <f>SOLIDDIFER!Z62</f>
        <v>-6.7869999999999999</v>
      </c>
      <c r="W49" s="40">
        <f>SOLIDDIFER!AA62</f>
        <v>-6.9109999999999996</v>
      </c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</row>
    <row r="50" spans="1:194" s="55" customFormat="1" ht="21.75" hidden="1" outlineLevel="1" thickBot="1" x14ac:dyDescent="0.4">
      <c r="A50" s="89" t="str">
        <f>SOLIDDIFER!E63</f>
        <v>H (Se)</v>
      </c>
      <c r="B50" s="40">
        <f>SOLIDDIFER!F63</f>
        <v>-21.89</v>
      </c>
      <c r="C50" s="40">
        <f>SOLIDDIFER!G63</f>
        <v>-20.11</v>
      </c>
      <c r="D50" s="40">
        <f>SOLIDDIFER!H63</f>
        <v>-19.97</v>
      </c>
      <c r="E50" s="40">
        <f>SOLIDDIFER!I63</f>
        <v>-20.47</v>
      </c>
      <c r="F50" s="40">
        <f>SOLIDDIFER!J63</f>
        <v>-20.98</v>
      </c>
      <c r="G50" s="40">
        <f>SOLIDDIFER!K63</f>
        <v>-21.49</v>
      </c>
      <c r="H50" s="40">
        <f>SOLIDDIFER!L63</f>
        <v>-22.01</v>
      </c>
      <c r="I50" s="40">
        <f>SOLIDDIFER!M63</f>
        <v>-22.51</v>
      </c>
      <c r="J50" s="40">
        <f>SOLIDDIFER!N63</f>
        <v>-23.02</v>
      </c>
      <c r="K50" s="40">
        <f>SOLIDDIFER!O63</f>
        <v>-24.96</v>
      </c>
      <c r="L50" s="40">
        <f>SOLIDDIFER!P63</f>
        <v>-26.77</v>
      </c>
      <c r="M50" s="40">
        <f>SOLIDDIFER!Q63</f>
        <v>-28.49</v>
      </c>
      <c r="N50" s="40">
        <f>SOLIDDIFER!R63</f>
        <v>-28.9</v>
      </c>
      <c r="O50" s="40">
        <f>SOLIDDIFER!S63</f>
        <v>-29.31</v>
      </c>
      <c r="P50" s="40">
        <f>SOLIDDIFER!T63</f>
        <v>-29.72</v>
      </c>
      <c r="Q50" s="40">
        <f>SOLIDDIFER!U63</f>
        <v>-30.12</v>
      </c>
      <c r="R50" s="40">
        <f>SOLIDDIFER!V63</f>
        <v>-31.69</v>
      </c>
      <c r="S50" s="40">
        <f>SOLIDDIFER!W63</f>
        <v>-33.22</v>
      </c>
      <c r="T50" s="40">
        <f>SOLIDDIFER!X63</f>
        <v>-33.590000000000003</v>
      </c>
      <c r="U50" s="40">
        <f>SOLIDDIFER!Y63</f>
        <v>-33.97</v>
      </c>
      <c r="V50" s="40">
        <f>SOLIDDIFER!Z63</f>
        <v>-34.340000000000003</v>
      </c>
      <c r="W50" s="40">
        <f>SOLIDDIFER!AA63</f>
        <v>-34.71</v>
      </c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</row>
    <row r="51" spans="1:194" s="55" customFormat="1" ht="21.75" hidden="1" outlineLevel="1" thickBot="1" x14ac:dyDescent="0.4">
      <c r="A51" s="89">
        <f>SOLIDDIFER!E64</f>
        <v>0</v>
      </c>
      <c r="B51" s="40">
        <f>SOLIDDIFER!F64</f>
        <v>0</v>
      </c>
      <c r="C51" s="40">
        <f>SOLIDDIFER!G64</f>
        <v>0</v>
      </c>
      <c r="D51" s="40">
        <f>SOLIDDIFER!H64</f>
        <v>0</v>
      </c>
      <c r="E51" s="40">
        <f>SOLIDDIFER!I64</f>
        <v>0</v>
      </c>
      <c r="F51" s="40">
        <f>SOLIDDIFER!J64</f>
        <v>0</v>
      </c>
      <c r="G51" s="40">
        <f>SOLIDDIFER!K64</f>
        <v>0</v>
      </c>
      <c r="H51" s="40">
        <f>SOLIDDIFER!L64</f>
        <v>0</v>
      </c>
      <c r="I51" s="40">
        <f>SOLIDDIFER!M64</f>
        <v>0</v>
      </c>
      <c r="J51" s="40">
        <f>SOLIDDIFER!N64</f>
        <v>0</v>
      </c>
      <c r="K51" s="40">
        <f>SOLIDDIFER!O64</f>
        <v>0</v>
      </c>
      <c r="L51" s="40">
        <f>SOLIDDIFER!P64</f>
        <v>0</v>
      </c>
      <c r="M51" s="40">
        <f>SOLIDDIFER!Q64</f>
        <v>0</v>
      </c>
      <c r="N51" s="40">
        <f>SOLIDDIFER!R64</f>
        <v>0</v>
      </c>
      <c r="O51" s="40">
        <f>SOLIDDIFER!S64</f>
        <v>0</v>
      </c>
      <c r="P51" s="40">
        <f>SOLIDDIFER!T64</f>
        <v>0</v>
      </c>
      <c r="Q51" s="40">
        <f>SOLIDDIFER!U64</f>
        <v>0</v>
      </c>
      <c r="R51" s="40">
        <f>SOLIDDIFER!V64</f>
        <v>0</v>
      </c>
      <c r="S51" s="40">
        <f>SOLIDDIFER!W64</f>
        <v>0</v>
      </c>
      <c r="T51" s="40">
        <f>SOLIDDIFER!X64</f>
        <v>0</v>
      </c>
      <c r="U51" s="40">
        <f>SOLIDDIFER!Y64</f>
        <v>0</v>
      </c>
      <c r="V51" s="40">
        <f>SOLIDDIFER!Z64</f>
        <v>0</v>
      </c>
      <c r="W51" s="40">
        <f>SOLIDDIFER!AA64</f>
        <v>0</v>
      </c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</row>
    <row r="52" spans="1:194" s="55" customFormat="1" ht="21.75" hidden="1" outlineLevel="1" thickBot="1" x14ac:dyDescent="0.4">
      <c r="A52" s="89">
        <f>SOLIDDIFER!E65</f>
        <v>0</v>
      </c>
      <c r="B52" s="40">
        <f>SOLIDDIFER!F65</f>
        <v>0</v>
      </c>
      <c r="C52" s="40">
        <f>SOLIDDIFER!G65</f>
        <v>0</v>
      </c>
      <c r="D52" s="40">
        <f>SOLIDDIFER!H65</f>
        <v>0</v>
      </c>
      <c r="E52" s="40">
        <f>SOLIDDIFER!I65</f>
        <v>0</v>
      </c>
      <c r="F52" s="40">
        <f>SOLIDDIFER!J65</f>
        <v>0</v>
      </c>
      <c r="G52" s="40">
        <f>SOLIDDIFER!K65</f>
        <v>0</v>
      </c>
      <c r="H52" s="40">
        <f>SOLIDDIFER!L65</f>
        <v>0</v>
      </c>
      <c r="I52" s="40">
        <f>SOLIDDIFER!M65</f>
        <v>0</v>
      </c>
      <c r="J52" s="40">
        <f>SOLIDDIFER!N65</f>
        <v>0</v>
      </c>
      <c r="K52" s="40">
        <f>SOLIDDIFER!O65</f>
        <v>0</v>
      </c>
      <c r="L52" s="40">
        <f>SOLIDDIFER!P65</f>
        <v>0</v>
      </c>
      <c r="M52" s="40">
        <f>SOLIDDIFER!Q65</f>
        <v>0</v>
      </c>
      <c r="N52" s="40">
        <f>SOLIDDIFER!R65</f>
        <v>0</v>
      </c>
      <c r="O52" s="40">
        <f>SOLIDDIFER!S65</f>
        <v>0</v>
      </c>
      <c r="P52" s="40">
        <f>SOLIDDIFER!T65</f>
        <v>0</v>
      </c>
      <c r="Q52" s="40">
        <f>SOLIDDIFER!U65</f>
        <v>0</v>
      </c>
      <c r="R52" s="40">
        <f>SOLIDDIFER!V65</f>
        <v>0</v>
      </c>
      <c r="S52" s="40">
        <f>SOLIDDIFER!W65</f>
        <v>0</v>
      </c>
      <c r="T52" s="40">
        <f>SOLIDDIFER!X65</f>
        <v>0</v>
      </c>
      <c r="U52" s="40">
        <f>SOLIDDIFER!Y65</f>
        <v>0</v>
      </c>
      <c r="V52" s="40">
        <f>SOLIDDIFER!Z65</f>
        <v>0</v>
      </c>
      <c r="W52" s="40">
        <f>SOLIDDIFER!AA65</f>
        <v>0</v>
      </c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</row>
    <row r="53" spans="1:194" s="55" customFormat="1" ht="21.75" hidden="1" outlineLevel="1" thickBot="1" x14ac:dyDescent="0.4">
      <c r="A53" s="89">
        <f>SOLIDDIFER!E66</f>
        <v>0</v>
      </c>
      <c r="B53" s="40">
        <f>SOLIDDIFER!F66</f>
        <v>0</v>
      </c>
      <c r="C53" s="40">
        <f>SOLIDDIFER!G66</f>
        <v>0</v>
      </c>
      <c r="D53" s="40">
        <f>SOLIDDIFER!H66</f>
        <v>0</v>
      </c>
      <c r="E53" s="40">
        <f>SOLIDDIFER!I66</f>
        <v>0</v>
      </c>
      <c r="F53" s="40">
        <f>SOLIDDIFER!J66</f>
        <v>0</v>
      </c>
      <c r="G53" s="40">
        <f>SOLIDDIFER!K66</f>
        <v>0</v>
      </c>
      <c r="H53" s="40">
        <f>SOLIDDIFER!L66</f>
        <v>0</v>
      </c>
      <c r="I53" s="40">
        <f>SOLIDDIFER!M66</f>
        <v>0</v>
      </c>
      <c r="J53" s="40">
        <f>SOLIDDIFER!N66</f>
        <v>0</v>
      </c>
      <c r="K53" s="40">
        <f>SOLIDDIFER!O66</f>
        <v>0</v>
      </c>
      <c r="L53" s="40">
        <f>SOLIDDIFER!P66</f>
        <v>0</v>
      </c>
      <c r="M53" s="40">
        <f>SOLIDDIFER!Q66</f>
        <v>0</v>
      </c>
      <c r="N53" s="40">
        <f>SOLIDDIFER!R66</f>
        <v>0</v>
      </c>
      <c r="O53" s="40">
        <f>SOLIDDIFER!S66</f>
        <v>0</v>
      </c>
      <c r="P53" s="40">
        <f>SOLIDDIFER!T66</f>
        <v>0</v>
      </c>
      <c r="Q53" s="40">
        <f>SOLIDDIFER!U66</f>
        <v>0</v>
      </c>
      <c r="R53" s="40">
        <f>SOLIDDIFER!V66</f>
        <v>0</v>
      </c>
      <c r="S53" s="40">
        <f>SOLIDDIFER!W66</f>
        <v>0</v>
      </c>
      <c r="T53" s="40">
        <f>SOLIDDIFER!X66</f>
        <v>0</v>
      </c>
      <c r="U53" s="40">
        <f>SOLIDDIFER!Y66</f>
        <v>0</v>
      </c>
      <c r="V53" s="40">
        <f>SOLIDDIFER!Z66</f>
        <v>0</v>
      </c>
      <c r="W53" s="40">
        <f>SOLIDDIFER!AA66</f>
        <v>0</v>
      </c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</row>
    <row r="54" spans="1:194" s="55" customFormat="1" ht="21.75" hidden="1" outlineLevel="1" thickBot="1" x14ac:dyDescent="0.4">
      <c r="A54" s="89">
        <f>SOLIDDIFER!E67</f>
        <v>0</v>
      </c>
      <c r="B54" s="40">
        <f>SOLIDDIFER!F67</f>
        <v>0</v>
      </c>
      <c r="C54" s="40">
        <f>SOLIDDIFER!G67</f>
        <v>0</v>
      </c>
      <c r="D54" s="40">
        <f>SOLIDDIFER!H67</f>
        <v>0</v>
      </c>
      <c r="E54" s="40">
        <f>SOLIDDIFER!I67</f>
        <v>0</v>
      </c>
      <c r="F54" s="40">
        <f>SOLIDDIFER!J67</f>
        <v>0</v>
      </c>
      <c r="G54" s="40">
        <f>SOLIDDIFER!K67</f>
        <v>0</v>
      </c>
      <c r="H54" s="40">
        <f>SOLIDDIFER!L67</f>
        <v>0</v>
      </c>
      <c r="I54" s="40">
        <f>SOLIDDIFER!M67</f>
        <v>0</v>
      </c>
      <c r="J54" s="40">
        <f>SOLIDDIFER!N67</f>
        <v>0</v>
      </c>
      <c r="K54" s="40">
        <f>SOLIDDIFER!O67</f>
        <v>0</v>
      </c>
      <c r="L54" s="40">
        <f>SOLIDDIFER!P67</f>
        <v>0</v>
      </c>
      <c r="M54" s="40">
        <f>SOLIDDIFER!Q67</f>
        <v>0</v>
      </c>
      <c r="N54" s="40">
        <f>SOLIDDIFER!R67</f>
        <v>0</v>
      </c>
      <c r="O54" s="40">
        <f>SOLIDDIFER!S67</f>
        <v>0</v>
      </c>
      <c r="P54" s="40">
        <f>SOLIDDIFER!T67</f>
        <v>0</v>
      </c>
      <c r="Q54" s="40">
        <f>SOLIDDIFER!U67</f>
        <v>0</v>
      </c>
      <c r="R54" s="40">
        <f>SOLIDDIFER!V67</f>
        <v>0</v>
      </c>
      <c r="S54" s="40">
        <f>SOLIDDIFER!W67</f>
        <v>0</v>
      </c>
      <c r="T54" s="40">
        <f>SOLIDDIFER!X67</f>
        <v>0</v>
      </c>
      <c r="U54" s="40">
        <f>SOLIDDIFER!Y67</f>
        <v>0</v>
      </c>
      <c r="V54" s="40">
        <f>SOLIDDIFER!Z67</f>
        <v>0</v>
      </c>
      <c r="W54" s="40">
        <f>SOLIDDIFER!AA67</f>
        <v>0</v>
      </c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</row>
    <row r="55" spans="1:194" s="55" customFormat="1" ht="21.75" hidden="1" outlineLevel="1" thickBot="1" x14ac:dyDescent="0.4">
      <c r="A55" s="89">
        <f>SOLIDDIFER!E68</f>
        <v>0</v>
      </c>
      <c r="B55" s="40">
        <f>SOLIDDIFER!F68</f>
        <v>0</v>
      </c>
      <c r="C55" s="40">
        <f>SOLIDDIFER!G68</f>
        <v>0</v>
      </c>
      <c r="D55" s="40">
        <f>SOLIDDIFER!H68</f>
        <v>0</v>
      </c>
      <c r="E55" s="40">
        <f>SOLIDDIFER!I68</f>
        <v>0</v>
      </c>
      <c r="F55" s="40">
        <f>SOLIDDIFER!J68</f>
        <v>0</v>
      </c>
      <c r="G55" s="40">
        <f>SOLIDDIFER!K68</f>
        <v>0</v>
      </c>
      <c r="H55" s="40">
        <f>SOLIDDIFER!L68</f>
        <v>0</v>
      </c>
      <c r="I55" s="40">
        <f>SOLIDDIFER!M68</f>
        <v>0</v>
      </c>
      <c r="J55" s="40">
        <f>SOLIDDIFER!N68</f>
        <v>0</v>
      </c>
      <c r="K55" s="40">
        <f>SOLIDDIFER!O68</f>
        <v>0</v>
      </c>
      <c r="L55" s="40">
        <f>SOLIDDIFER!P68</f>
        <v>0</v>
      </c>
      <c r="M55" s="40">
        <f>SOLIDDIFER!Q68</f>
        <v>0</v>
      </c>
      <c r="N55" s="40">
        <f>SOLIDDIFER!R68</f>
        <v>0</v>
      </c>
      <c r="O55" s="40">
        <f>SOLIDDIFER!S68</f>
        <v>0</v>
      </c>
      <c r="P55" s="40">
        <f>SOLIDDIFER!T68</f>
        <v>0</v>
      </c>
      <c r="Q55" s="40">
        <f>SOLIDDIFER!U68</f>
        <v>0</v>
      </c>
      <c r="R55" s="40">
        <f>SOLIDDIFER!V68</f>
        <v>0</v>
      </c>
      <c r="S55" s="40">
        <f>SOLIDDIFER!W68</f>
        <v>0</v>
      </c>
      <c r="T55" s="40">
        <f>SOLIDDIFER!X68</f>
        <v>0</v>
      </c>
      <c r="U55" s="40">
        <f>SOLIDDIFER!Y68</f>
        <v>0</v>
      </c>
      <c r="V55" s="40">
        <f>SOLIDDIFER!Z68</f>
        <v>0</v>
      </c>
      <c r="W55" s="40">
        <f>SOLIDDIFER!AA68</f>
        <v>0</v>
      </c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</row>
    <row r="56" spans="1:194" s="55" customFormat="1" ht="21.75" hidden="1" outlineLevel="1" thickBot="1" x14ac:dyDescent="0.4">
      <c r="A56" s="89">
        <f>SOLIDDIFER!E69</f>
        <v>0</v>
      </c>
      <c r="B56" s="40">
        <f>SOLIDDIFER!F69</f>
        <v>0</v>
      </c>
      <c r="C56" s="40">
        <f>SOLIDDIFER!G69</f>
        <v>0</v>
      </c>
      <c r="D56" s="40">
        <f>SOLIDDIFER!H69</f>
        <v>0</v>
      </c>
      <c r="E56" s="40">
        <f>SOLIDDIFER!I69</f>
        <v>0</v>
      </c>
      <c r="F56" s="40">
        <f>SOLIDDIFER!J69</f>
        <v>0</v>
      </c>
      <c r="G56" s="40">
        <f>SOLIDDIFER!K69</f>
        <v>0</v>
      </c>
      <c r="H56" s="40">
        <f>SOLIDDIFER!L69</f>
        <v>0</v>
      </c>
      <c r="I56" s="40">
        <f>SOLIDDIFER!M69</f>
        <v>0</v>
      </c>
      <c r="J56" s="40">
        <f>SOLIDDIFER!N69</f>
        <v>0</v>
      </c>
      <c r="K56" s="40">
        <f>SOLIDDIFER!O69</f>
        <v>0</v>
      </c>
      <c r="L56" s="40">
        <f>SOLIDDIFER!P69</f>
        <v>0</v>
      </c>
      <c r="M56" s="40">
        <f>SOLIDDIFER!Q69</f>
        <v>0</v>
      </c>
      <c r="N56" s="40">
        <f>SOLIDDIFER!R69</f>
        <v>0</v>
      </c>
      <c r="O56" s="40">
        <f>SOLIDDIFER!S69</f>
        <v>0</v>
      </c>
      <c r="P56" s="40">
        <f>SOLIDDIFER!T69</f>
        <v>0</v>
      </c>
      <c r="Q56" s="40">
        <f>SOLIDDIFER!U69</f>
        <v>0</v>
      </c>
      <c r="R56" s="40">
        <f>SOLIDDIFER!V69</f>
        <v>0</v>
      </c>
      <c r="S56" s="40">
        <f>SOLIDDIFER!W69</f>
        <v>0</v>
      </c>
      <c r="T56" s="40">
        <f>SOLIDDIFER!X69</f>
        <v>0</v>
      </c>
      <c r="U56" s="40">
        <f>SOLIDDIFER!Y69</f>
        <v>0</v>
      </c>
      <c r="V56" s="40">
        <f>SOLIDDIFER!Z69</f>
        <v>0</v>
      </c>
      <c r="W56" s="40">
        <f>SOLIDDIFER!AA69</f>
        <v>0</v>
      </c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</row>
    <row r="57" spans="1:194" s="55" customFormat="1" ht="21.75" hidden="1" outlineLevel="1" thickBot="1" x14ac:dyDescent="0.4">
      <c r="A57" s="89">
        <f>SOLIDDIFER!E70</f>
        <v>0</v>
      </c>
      <c r="B57" s="40">
        <f>SOLIDDIFER!F70</f>
        <v>0</v>
      </c>
      <c r="C57" s="40">
        <f>SOLIDDIFER!G70</f>
        <v>0</v>
      </c>
      <c r="D57" s="40">
        <f>SOLIDDIFER!H70</f>
        <v>0</v>
      </c>
      <c r="E57" s="40">
        <f>SOLIDDIFER!I70</f>
        <v>0</v>
      </c>
      <c r="F57" s="40">
        <f>SOLIDDIFER!J70</f>
        <v>0</v>
      </c>
      <c r="G57" s="40">
        <f>SOLIDDIFER!K70</f>
        <v>0</v>
      </c>
      <c r="H57" s="40">
        <f>SOLIDDIFER!L70</f>
        <v>0</v>
      </c>
      <c r="I57" s="40">
        <f>SOLIDDIFER!M70</f>
        <v>0</v>
      </c>
      <c r="J57" s="40">
        <f>SOLIDDIFER!N70</f>
        <v>0</v>
      </c>
      <c r="K57" s="40">
        <f>SOLIDDIFER!O70</f>
        <v>0</v>
      </c>
      <c r="L57" s="40">
        <f>SOLIDDIFER!P70</f>
        <v>0</v>
      </c>
      <c r="M57" s="40">
        <f>SOLIDDIFER!Q70</f>
        <v>0</v>
      </c>
      <c r="N57" s="40">
        <f>SOLIDDIFER!R70</f>
        <v>0</v>
      </c>
      <c r="O57" s="40">
        <f>SOLIDDIFER!S70</f>
        <v>0</v>
      </c>
      <c r="P57" s="40">
        <f>SOLIDDIFER!T70</f>
        <v>0</v>
      </c>
      <c r="Q57" s="40">
        <f>SOLIDDIFER!U70</f>
        <v>0</v>
      </c>
      <c r="R57" s="40">
        <f>SOLIDDIFER!V70</f>
        <v>0</v>
      </c>
      <c r="S57" s="40">
        <f>SOLIDDIFER!W70</f>
        <v>0</v>
      </c>
      <c r="T57" s="40">
        <f>SOLIDDIFER!X70</f>
        <v>0</v>
      </c>
      <c r="U57" s="40">
        <f>SOLIDDIFER!Y70</f>
        <v>0</v>
      </c>
      <c r="V57" s="40">
        <f>SOLIDDIFER!Z70</f>
        <v>0</v>
      </c>
      <c r="W57" s="40">
        <f>SOLIDDIFER!AA70</f>
        <v>0</v>
      </c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</row>
    <row r="58" spans="1:194" s="55" customFormat="1" ht="21.75" hidden="1" outlineLevel="1" thickBot="1" x14ac:dyDescent="0.4">
      <c r="A58" s="89">
        <f>SOLIDDIFER!E71</f>
        <v>0</v>
      </c>
      <c r="B58" s="40">
        <f>SOLIDDIFER!F71</f>
        <v>0</v>
      </c>
      <c r="C58" s="40">
        <f>SOLIDDIFER!G71</f>
        <v>0</v>
      </c>
      <c r="D58" s="40">
        <f>SOLIDDIFER!H71</f>
        <v>0</v>
      </c>
      <c r="E58" s="40">
        <f>SOLIDDIFER!I71</f>
        <v>0</v>
      </c>
      <c r="F58" s="40">
        <f>SOLIDDIFER!J71</f>
        <v>0</v>
      </c>
      <c r="G58" s="40">
        <f>SOLIDDIFER!K71</f>
        <v>0</v>
      </c>
      <c r="H58" s="40">
        <f>SOLIDDIFER!L71</f>
        <v>0</v>
      </c>
      <c r="I58" s="40">
        <f>SOLIDDIFER!M71</f>
        <v>0</v>
      </c>
      <c r="J58" s="40">
        <f>SOLIDDIFER!N71</f>
        <v>0</v>
      </c>
      <c r="K58" s="40">
        <f>SOLIDDIFER!O71</f>
        <v>0</v>
      </c>
      <c r="L58" s="40">
        <f>SOLIDDIFER!P71</f>
        <v>0</v>
      </c>
      <c r="M58" s="40">
        <f>SOLIDDIFER!Q71</f>
        <v>0</v>
      </c>
      <c r="N58" s="40">
        <f>SOLIDDIFER!R71</f>
        <v>0</v>
      </c>
      <c r="O58" s="40">
        <f>SOLIDDIFER!S71</f>
        <v>0</v>
      </c>
      <c r="P58" s="40">
        <f>SOLIDDIFER!T71</f>
        <v>0</v>
      </c>
      <c r="Q58" s="40">
        <f>SOLIDDIFER!U71</f>
        <v>0</v>
      </c>
      <c r="R58" s="40">
        <f>SOLIDDIFER!V71</f>
        <v>0</v>
      </c>
      <c r="S58" s="40">
        <f>SOLIDDIFER!W71</f>
        <v>0</v>
      </c>
      <c r="T58" s="40">
        <f>SOLIDDIFER!X71</f>
        <v>0</v>
      </c>
      <c r="U58" s="40">
        <f>SOLIDDIFER!Y71</f>
        <v>0</v>
      </c>
      <c r="V58" s="40">
        <f>SOLIDDIFER!Z71</f>
        <v>0</v>
      </c>
      <c r="W58" s="40">
        <f>SOLIDDIFER!AA71</f>
        <v>0</v>
      </c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</row>
    <row r="59" spans="1:194" s="55" customFormat="1" ht="21.75" hidden="1" outlineLevel="1" thickBot="1" x14ac:dyDescent="0.4">
      <c r="A59" s="89">
        <f>SOLIDDIFER!E72</f>
        <v>0</v>
      </c>
      <c r="B59" s="40">
        <f>SOLIDDIFER!F72</f>
        <v>0</v>
      </c>
      <c r="C59" s="40">
        <f>SOLIDDIFER!G72</f>
        <v>0</v>
      </c>
      <c r="D59" s="40">
        <f>SOLIDDIFER!H72</f>
        <v>0</v>
      </c>
      <c r="E59" s="40">
        <f>SOLIDDIFER!I72</f>
        <v>0</v>
      </c>
      <c r="F59" s="40">
        <f>SOLIDDIFER!J72</f>
        <v>0</v>
      </c>
      <c r="G59" s="40">
        <f>SOLIDDIFER!K72</f>
        <v>0</v>
      </c>
      <c r="H59" s="40">
        <f>SOLIDDIFER!L72</f>
        <v>0</v>
      </c>
      <c r="I59" s="40">
        <f>SOLIDDIFER!M72</f>
        <v>0</v>
      </c>
      <c r="J59" s="40">
        <f>SOLIDDIFER!N72</f>
        <v>0</v>
      </c>
      <c r="K59" s="40">
        <f>SOLIDDIFER!O72</f>
        <v>0</v>
      </c>
      <c r="L59" s="40">
        <f>SOLIDDIFER!P72</f>
        <v>0</v>
      </c>
      <c r="M59" s="40">
        <f>SOLIDDIFER!Q72</f>
        <v>0</v>
      </c>
      <c r="N59" s="40">
        <f>SOLIDDIFER!R72</f>
        <v>0</v>
      </c>
      <c r="O59" s="40">
        <f>SOLIDDIFER!S72</f>
        <v>0</v>
      </c>
      <c r="P59" s="40">
        <f>SOLIDDIFER!T72</f>
        <v>0</v>
      </c>
      <c r="Q59" s="40">
        <f>SOLIDDIFER!U72</f>
        <v>0</v>
      </c>
      <c r="R59" s="40">
        <f>SOLIDDIFER!V72</f>
        <v>0</v>
      </c>
      <c r="S59" s="40">
        <f>SOLIDDIFER!W72</f>
        <v>0</v>
      </c>
      <c r="T59" s="40">
        <f>SOLIDDIFER!X72</f>
        <v>0</v>
      </c>
      <c r="U59" s="40">
        <f>SOLIDDIFER!Y72</f>
        <v>0</v>
      </c>
      <c r="V59" s="40">
        <f>SOLIDDIFER!Z72</f>
        <v>0</v>
      </c>
      <c r="W59" s="40">
        <f>SOLIDDIFER!AA72</f>
        <v>0</v>
      </c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</row>
    <row r="60" spans="1:194" s="55" customFormat="1" ht="21.75" hidden="1" outlineLevel="1" thickBot="1" x14ac:dyDescent="0.4">
      <c r="A60" s="89">
        <f>SOLIDDIFER!E73</f>
        <v>0</v>
      </c>
      <c r="B60" s="40">
        <f>SOLIDDIFER!F73</f>
        <v>0</v>
      </c>
      <c r="C60" s="40">
        <f>SOLIDDIFER!G73</f>
        <v>0</v>
      </c>
      <c r="D60" s="40">
        <f>SOLIDDIFER!H73</f>
        <v>0</v>
      </c>
      <c r="E60" s="40">
        <f>SOLIDDIFER!I73</f>
        <v>0</v>
      </c>
      <c r="F60" s="40">
        <f>SOLIDDIFER!J73</f>
        <v>0</v>
      </c>
      <c r="G60" s="40">
        <f>SOLIDDIFER!K73</f>
        <v>0</v>
      </c>
      <c r="H60" s="40">
        <f>SOLIDDIFER!L73</f>
        <v>0</v>
      </c>
      <c r="I60" s="40">
        <f>SOLIDDIFER!M73</f>
        <v>0</v>
      </c>
      <c r="J60" s="40">
        <f>SOLIDDIFER!N73</f>
        <v>0</v>
      </c>
      <c r="K60" s="40">
        <f>SOLIDDIFER!O73</f>
        <v>0</v>
      </c>
      <c r="L60" s="40">
        <f>SOLIDDIFER!P73</f>
        <v>0</v>
      </c>
      <c r="M60" s="40">
        <f>SOLIDDIFER!Q73</f>
        <v>0</v>
      </c>
      <c r="N60" s="40">
        <f>SOLIDDIFER!R73</f>
        <v>0</v>
      </c>
      <c r="O60" s="40">
        <f>SOLIDDIFER!S73</f>
        <v>0</v>
      </c>
      <c r="P60" s="40">
        <f>SOLIDDIFER!T73</f>
        <v>0</v>
      </c>
      <c r="Q60" s="40">
        <f>SOLIDDIFER!U73</f>
        <v>0</v>
      </c>
      <c r="R60" s="40">
        <f>SOLIDDIFER!V73</f>
        <v>0</v>
      </c>
      <c r="S60" s="40">
        <f>SOLIDDIFER!W73</f>
        <v>0</v>
      </c>
      <c r="T60" s="40">
        <f>SOLIDDIFER!X73</f>
        <v>0</v>
      </c>
      <c r="U60" s="40">
        <f>SOLIDDIFER!Y73</f>
        <v>0</v>
      </c>
      <c r="V60" s="40">
        <f>SOLIDDIFER!Z73</f>
        <v>0</v>
      </c>
      <c r="W60" s="40">
        <f>SOLIDDIFER!AA73</f>
        <v>0</v>
      </c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</row>
    <row r="61" spans="1:194" s="55" customFormat="1" ht="21.75" hidden="1" outlineLevel="1" thickBot="1" x14ac:dyDescent="0.4">
      <c r="A61" s="89">
        <f>SOLIDDIFER!E74</f>
        <v>0</v>
      </c>
      <c r="B61" s="40">
        <f>SOLIDDIFER!F74</f>
        <v>0</v>
      </c>
      <c r="C61" s="40">
        <f>SOLIDDIFER!G74</f>
        <v>0</v>
      </c>
      <c r="D61" s="40">
        <f>SOLIDDIFER!H74</f>
        <v>0</v>
      </c>
      <c r="E61" s="40">
        <f>SOLIDDIFER!I74</f>
        <v>0</v>
      </c>
      <c r="F61" s="40">
        <f>SOLIDDIFER!J74</f>
        <v>0</v>
      </c>
      <c r="G61" s="40">
        <f>SOLIDDIFER!K74</f>
        <v>0</v>
      </c>
      <c r="H61" s="40">
        <f>SOLIDDIFER!L74</f>
        <v>0</v>
      </c>
      <c r="I61" s="40">
        <f>SOLIDDIFER!M74</f>
        <v>0</v>
      </c>
      <c r="J61" s="40">
        <f>SOLIDDIFER!N74</f>
        <v>0</v>
      </c>
      <c r="K61" s="40">
        <f>SOLIDDIFER!O74</f>
        <v>0</v>
      </c>
      <c r="L61" s="40">
        <f>SOLIDDIFER!P74</f>
        <v>0</v>
      </c>
      <c r="M61" s="40">
        <f>SOLIDDIFER!Q74</f>
        <v>0</v>
      </c>
      <c r="N61" s="40">
        <f>SOLIDDIFER!R74</f>
        <v>0</v>
      </c>
      <c r="O61" s="40">
        <f>SOLIDDIFER!S74</f>
        <v>0</v>
      </c>
      <c r="P61" s="40">
        <f>SOLIDDIFER!T74</f>
        <v>0</v>
      </c>
      <c r="Q61" s="40">
        <f>SOLIDDIFER!U74</f>
        <v>0</v>
      </c>
      <c r="R61" s="40">
        <f>SOLIDDIFER!V74</f>
        <v>0</v>
      </c>
      <c r="S61" s="40">
        <f>SOLIDDIFER!W74</f>
        <v>0</v>
      </c>
      <c r="T61" s="40">
        <f>SOLIDDIFER!X74</f>
        <v>0</v>
      </c>
      <c r="U61" s="40">
        <f>SOLIDDIFER!Y74</f>
        <v>0</v>
      </c>
      <c r="V61" s="40">
        <f>SOLIDDIFER!Z74</f>
        <v>0</v>
      </c>
      <c r="W61" s="40">
        <f>SOLIDDIFER!AA74</f>
        <v>0</v>
      </c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</row>
    <row r="62" spans="1:194" s="55" customFormat="1" ht="21.75" hidden="1" outlineLevel="1" thickBot="1" x14ac:dyDescent="0.4">
      <c r="A62" s="89">
        <f>SOLIDDIFER!E75</f>
        <v>0</v>
      </c>
      <c r="B62" s="40">
        <f>SOLIDDIFER!F75</f>
        <v>0</v>
      </c>
      <c r="C62" s="40">
        <f>SOLIDDIFER!G75</f>
        <v>0</v>
      </c>
      <c r="D62" s="40">
        <f>SOLIDDIFER!H75</f>
        <v>0</v>
      </c>
      <c r="E62" s="40">
        <f>SOLIDDIFER!I75</f>
        <v>0</v>
      </c>
      <c r="F62" s="40">
        <f>SOLIDDIFER!J75</f>
        <v>0</v>
      </c>
      <c r="G62" s="40">
        <f>SOLIDDIFER!K75</f>
        <v>0</v>
      </c>
      <c r="H62" s="40">
        <f>SOLIDDIFER!L75</f>
        <v>0</v>
      </c>
      <c r="I62" s="40">
        <f>SOLIDDIFER!M75</f>
        <v>0</v>
      </c>
      <c r="J62" s="40">
        <f>SOLIDDIFER!N75</f>
        <v>0</v>
      </c>
      <c r="K62" s="40">
        <f>SOLIDDIFER!O75</f>
        <v>0</v>
      </c>
      <c r="L62" s="40">
        <f>SOLIDDIFER!P75</f>
        <v>0</v>
      </c>
      <c r="M62" s="40">
        <f>SOLIDDIFER!Q75</f>
        <v>0</v>
      </c>
      <c r="N62" s="40">
        <f>SOLIDDIFER!R75</f>
        <v>0</v>
      </c>
      <c r="O62" s="40">
        <f>SOLIDDIFER!S75</f>
        <v>0</v>
      </c>
      <c r="P62" s="40">
        <f>SOLIDDIFER!T75</f>
        <v>0</v>
      </c>
      <c r="Q62" s="40">
        <f>SOLIDDIFER!U75</f>
        <v>0</v>
      </c>
      <c r="R62" s="40">
        <f>SOLIDDIFER!V75</f>
        <v>0</v>
      </c>
      <c r="S62" s="40">
        <f>SOLIDDIFER!W75</f>
        <v>0</v>
      </c>
      <c r="T62" s="40">
        <f>SOLIDDIFER!X75</f>
        <v>0</v>
      </c>
      <c r="U62" s="40">
        <f>SOLIDDIFER!Y75</f>
        <v>0</v>
      </c>
      <c r="V62" s="40">
        <f>SOLIDDIFER!Z75</f>
        <v>0</v>
      </c>
      <c r="W62" s="40">
        <f>SOLIDDIFER!AA75</f>
        <v>0</v>
      </c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</row>
    <row r="63" spans="1:194" s="55" customFormat="1" ht="21.75" hidden="1" outlineLevel="1" thickBot="1" x14ac:dyDescent="0.4">
      <c r="A63" s="89">
        <f>SOLIDDIFER!E76</f>
        <v>0</v>
      </c>
      <c r="B63" s="40">
        <f>SOLIDDIFER!F76</f>
        <v>0</v>
      </c>
      <c r="C63" s="40">
        <f>SOLIDDIFER!G76</f>
        <v>0</v>
      </c>
      <c r="D63" s="40">
        <f>SOLIDDIFER!H76</f>
        <v>0</v>
      </c>
      <c r="E63" s="40">
        <f>SOLIDDIFER!I76</f>
        <v>0</v>
      </c>
      <c r="F63" s="40">
        <f>SOLIDDIFER!J76</f>
        <v>0</v>
      </c>
      <c r="G63" s="40">
        <f>SOLIDDIFER!K76</f>
        <v>0</v>
      </c>
      <c r="H63" s="40">
        <f>SOLIDDIFER!L76</f>
        <v>0</v>
      </c>
      <c r="I63" s="40">
        <f>SOLIDDIFER!M76</f>
        <v>0</v>
      </c>
      <c r="J63" s="40">
        <f>SOLIDDIFER!N76</f>
        <v>0</v>
      </c>
      <c r="K63" s="40">
        <f>SOLIDDIFER!O76</f>
        <v>0</v>
      </c>
      <c r="L63" s="40">
        <f>SOLIDDIFER!P76</f>
        <v>0</v>
      </c>
      <c r="M63" s="40">
        <f>SOLIDDIFER!Q76</f>
        <v>0</v>
      </c>
      <c r="N63" s="40">
        <f>SOLIDDIFER!R76</f>
        <v>0</v>
      </c>
      <c r="O63" s="40">
        <f>SOLIDDIFER!S76</f>
        <v>0</v>
      </c>
      <c r="P63" s="40">
        <f>SOLIDDIFER!T76</f>
        <v>0</v>
      </c>
      <c r="Q63" s="40">
        <f>SOLIDDIFER!U76</f>
        <v>0</v>
      </c>
      <c r="R63" s="40">
        <f>SOLIDDIFER!V76</f>
        <v>0</v>
      </c>
      <c r="S63" s="40">
        <f>SOLIDDIFER!W76</f>
        <v>0</v>
      </c>
      <c r="T63" s="40">
        <f>SOLIDDIFER!X76</f>
        <v>0</v>
      </c>
      <c r="U63" s="40">
        <f>SOLIDDIFER!Y76</f>
        <v>0</v>
      </c>
      <c r="V63" s="40">
        <f>SOLIDDIFER!Z76</f>
        <v>0</v>
      </c>
      <c r="W63" s="40">
        <f>SOLIDDIFER!AA76</f>
        <v>0</v>
      </c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</row>
    <row r="64" spans="1:194" s="55" customFormat="1" ht="21.75" hidden="1" outlineLevel="1" thickBot="1" x14ac:dyDescent="0.4">
      <c r="A64" s="89">
        <f>SOLIDDIFER!E77</f>
        <v>1</v>
      </c>
      <c r="B64" s="40">
        <f>SOLIDDIFER!F77</f>
        <v>0</v>
      </c>
      <c r="C64" s="40">
        <f>SOLIDDIFER!G77</f>
        <v>0</v>
      </c>
      <c r="D64" s="40">
        <f>SOLIDDIFER!H77</f>
        <v>0</v>
      </c>
      <c r="E64" s="40">
        <f>SOLIDDIFER!I77</f>
        <v>0</v>
      </c>
      <c r="F64" s="40">
        <f>SOLIDDIFER!J77</f>
        <v>0</v>
      </c>
      <c r="G64" s="40">
        <f>SOLIDDIFER!K77</f>
        <v>0</v>
      </c>
      <c r="H64" s="40">
        <f>SOLIDDIFER!L77</f>
        <v>0</v>
      </c>
      <c r="I64" s="40">
        <f>SOLIDDIFER!M77</f>
        <v>0</v>
      </c>
      <c r="J64" s="40">
        <f>SOLIDDIFER!N77</f>
        <v>0</v>
      </c>
      <c r="K64" s="40">
        <f>SOLIDDIFER!O77</f>
        <v>0</v>
      </c>
      <c r="L64" s="40">
        <f>SOLIDDIFER!P77</f>
        <v>0</v>
      </c>
      <c r="M64" s="40">
        <f>SOLIDDIFER!Q77</f>
        <v>0</v>
      </c>
      <c r="N64" s="40">
        <f>SOLIDDIFER!R77</f>
        <v>0</v>
      </c>
      <c r="O64" s="40">
        <f>SOLIDDIFER!S77</f>
        <v>0</v>
      </c>
      <c r="P64" s="40">
        <f>SOLIDDIFER!T77</f>
        <v>0</v>
      </c>
      <c r="Q64" s="40">
        <f>SOLIDDIFER!U77</f>
        <v>0</v>
      </c>
      <c r="R64" s="40">
        <f>SOLIDDIFER!V77</f>
        <v>0</v>
      </c>
      <c r="S64" s="40">
        <f>SOLIDDIFER!W77</f>
        <v>0</v>
      </c>
      <c r="T64" s="40">
        <f>SOLIDDIFER!X77</f>
        <v>0</v>
      </c>
      <c r="U64" s="40">
        <f>SOLIDDIFER!Y77</f>
        <v>0</v>
      </c>
      <c r="V64" s="40">
        <f>SOLIDDIFER!Z77</f>
        <v>0</v>
      </c>
      <c r="W64" s="40">
        <f>SOLIDDIFER!AA77</f>
        <v>0</v>
      </c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</row>
    <row r="65" spans="1:194" ht="22.5" collapsed="1" thickTop="1" thickBot="1" x14ac:dyDescent="0.4">
      <c r="A65" s="90"/>
    </row>
    <row r="66" spans="1:194" s="55" customFormat="1" ht="22.5" thickTop="1" thickBot="1" x14ac:dyDescent="0.4">
      <c r="A66" s="79" t="s">
        <v>57</v>
      </c>
      <c r="B66" s="79">
        <f>ALL!F47</f>
        <v>298.2</v>
      </c>
      <c r="C66" s="79">
        <f>ALL!G47</f>
        <v>331.5</v>
      </c>
      <c r="D66" s="79">
        <f>ALL!H47</f>
        <v>364.9</v>
      </c>
      <c r="E66" s="79">
        <f>ALL!I47</f>
        <v>398.3</v>
      </c>
      <c r="F66" s="79">
        <f>ALL!J47</f>
        <v>431.7</v>
      </c>
      <c r="G66" s="79">
        <f>ALL!K47</f>
        <v>465.1</v>
      </c>
      <c r="H66" s="79">
        <f>ALL!L47</f>
        <v>498.5</v>
      </c>
      <c r="I66" s="79">
        <f>ALL!M47</f>
        <v>531.79999999999995</v>
      </c>
      <c r="J66" s="79">
        <f>ALL!N47</f>
        <v>565.20000000000005</v>
      </c>
      <c r="K66" s="79">
        <f>ALL!O47</f>
        <v>598.6</v>
      </c>
      <c r="L66" s="79">
        <f>ALL!P47</f>
        <v>632</v>
      </c>
      <c r="M66" s="79">
        <f>ALL!Q47</f>
        <v>665.4</v>
      </c>
      <c r="N66" s="79">
        <f>ALL!R47</f>
        <v>698.8</v>
      </c>
      <c r="O66" s="79">
        <f>ALL!S47</f>
        <v>832.3</v>
      </c>
      <c r="P66" s="79">
        <f>ALL!T47</f>
        <v>965.8</v>
      </c>
      <c r="Q66" s="79">
        <f>ALL!U47</f>
        <v>1099</v>
      </c>
      <c r="R66" s="79">
        <f>ALL!V47</f>
        <v>1133</v>
      </c>
      <c r="S66" s="79">
        <f>ALL!W47</f>
        <v>1166</v>
      </c>
      <c r="T66" s="79">
        <f>ALL!X47</f>
        <v>1200</v>
      </c>
      <c r="U66" s="79">
        <f>ALL!Y47</f>
        <v>1233</v>
      </c>
      <c r="V66" s="79">
        <f>ALL!Z47</f>
        <v>1366</v>
      </c>
      <c r="W66" s="79">
        <f>ALL!AA47</f>
        <v>1500</v>
      </c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</row>
    <row r="67" spans="1:194" s="55" customFormat="1" ht="22.5" outlineLevel="1" thickTop="1" thickBot="1" x14ac:dyDescent="0.4">
      <c r="A67" s="50" t="str">
        <f>ALL!E48</f>
        <v>*GeSe</v>
      </c>
      <c r="B67" s="40">
        <f>ALL!F48</f>
        <v>-38.14</v>
      </c>
      <c r="C67" s="40">
        <f>ALL!G48</f>
        <v>-35.22</v>
      </c>
      <c r="D67" s="40">
        <f>ALL!H48</f>
        <v>-32.93</v>
      </c>
      <c r="E67" s="40">
        <f>ALL!I48</f>
        <v>-31.146000000000001</v>
      </c>
      <c r="F67" s="40">
        <f>ALL!J48</f>
        <v>-29.802</v>
      </c>
      <c r="G67" s="40">
        <f>ALL!K48</f>
        <v>-29.033000000000001</v>
      </c>
      <c r="H67" s="40">
        <f>ALL!L48</f>
        <v>-28.966000000000001</v>
      </c>
      <c r="I67" s="40">
        <f>ALL!M48</f>
        <v>-29.872999999999998</v>
      </c>
      <c r="J67" s="40">
        <f>ALL!N48</f>
        <v>-30.373000000000001</v>
      </c>
      <c r="K67" s="40">
        <f>ALL!O48</f>
        <v>-30.934000000000001</v>
      </c>
      <c r="L67" s="40">
        <f>ALL!P48</f>
        <v>-31.491</v>
      </c>
      <c r="M67" s="40">
        <f>ALL!Q48</f>
        <v>-32.052</v>
      </c>
      <c r="N67" s="40">
        <f>ALL!R48</f>
        <v>-32.613</v>
      </c>
      <c r="O67" s="40">
        <f>ALL!S48</f>
        <v>-34.743000000000002</v>
      </c>
      <c r="P67" s="40">
        <f>ALL!T48</f>
        <v>-36.765000000000001</v>
      </c>
      <c r="Q67" s="40">
        <f>ALL!U48</f>
        <v>-38.677999999999997</v>
      </c>
      <c r="R67" s="40">
        <f>ALL!V48</f>
        <v>-39.146000000000001</v>
      </c>
      <c r="S67" s="40">
        <f>ALL!W48</f>
        <v>-39.602000000000004</v>
      </c>
      <c r="T67" s="40">
        <f>ALL!X48</f>
        <v>-40.058</v>
      </c>
      <c r="U67" s="40">
        <f>ALL!Y48</f>
        <v>-40.513000000000005</v>
      </c>
      <c r="V67" s="40">
        <f>ALL!Z48</f>
        <v>-42.290999999999997</v>
      </c>
      <c r="W67" s="40">
        <f>ALL!AA48</f>
        <v>-44.015000000000001</v>
      </c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</row>
    <row r="68" spans="1:194" s="55" customFormat="1" ht="21.75" outlineLevel="1" thickBot="1" x14ac:dyDescent="0.4">
      <c r="A68" s="50" t="str">
        <f>ALL!E49</f>
        <v>*Se[m]</v>
      </c>
      <c r="B68" s="40">
        <f>ALL!F49</f>
        <v>-22.14</v>
      </c>
      <c r="C68" s="40">
        <f>ALL!G49</f>
        <v>-21.3</v>
      </c>
      <c r="D68" s="40">
        <f>ALL!H49</f>
        <v>-21.39</v>
      </c>
      <c r="E68" s="40">
        <f>ALL!I49</f>
        <v>-21.8</v>
      </c>
      <c r="F68" s="40">
        <f>ALL!J49</f>
        <v>-22.19</v>
      </c>
      <c r="G68" s="40">
        <f>ALL!K49</f>
        <v>-22.48</v>
      </c>
      <c r="H68" s="40">
        <f>ALL!L49</f>
        <v>-22.79</v>
      </c>
      <c r="I68" s="40">
        <f>ALL!M49</f>
        <v>-23.04</v>
      </c>
      <c r="J68" s="40">
        <f>ALL!N49</f>
        <v>-23.53</v>
      </c>
      <c r="K68" s="40">
        <f>ALL!O49</f>
        <v>-24.03</v>
      </c>
      <c r="L68" s="40">
        <f>ALL!P49</f>
        <v>-24.51</v>
      </c>
      <c r="M68" s="40">
        <f>ALL!Q49</f>
        <v>-24.99</v>
      </c>
      <c r="N68" s="40">
        <f>ALL!R49</f>
        <v>-25.47</v>
      </c>
      <c r="O68" s="40">
        <f>ALL!S49</f>
        <v>-27.28</v>
      </c>
      <c r="P68" s="40">
        <f>ALL!T49</f>
        <v>-29</v>
      </c>
      <c r="Q68" s="40">
        <f>ALL!U49</f>
        <v>-30.63</v>
      </c>
      <c r="R68" s="40">
        <f>ALL!V49</f>
        <v>-31.03</v>
      </c>
      <c r="S68" s="40">
        <f>ALL!W49</f>
        <v>-31.42</v>
      </c>
      <c r="T68" s="40">
        <f>ALL!X49</f>
        <v>-31.81</v>
      </c>
      <c r="U68" s="40">
        <f>ALL!Y49</f>
        <v>-32.200000000000003</v>
      </c>
      <c r="V68" s="40">
        <f>ALL!Z49</f>
        <v>-33.729999999999997</v>
      </c>
      <c r="W68" s="40">
        <f>ALL!AA49</f>
        <v>-35.22</v>
      </c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</row>
    <row r="69" spans="1:194" s="55" customFormat="1" ht="21.75" outlineLevel="1" thickBot="1" x14ac:dyDescent="0.4">
      <c r="A69" s="50" t="str">
        <f>ALL!E50</f>
        <v>Ga2Se3</v>
      </c>
      <c r="B69" s="40">
        <f>ALL!F50</f>
        <v>-188</v>
      </c>
      <c r="C69" s="40">
        <f>ALL!G50</f>
        <v>-171.54000000000002</v>
      </c>
      <c r="D69" s="40">
        <f>ALL!H50</f>
        <v>-158.19</v>
      </c>
      <c r="E69" s="40">
        <f>ALL!I50</f>
        <v>-147.19999999999999</v>
      </c>
      <c r="F69" s="40">
        <f>ALL!J50</f>
        <v>-137.99</v>
      </c>
      <c r="G69" s="40">
        <f>ALL!K50</f>
        <v>-130.22</v>
      </c>
      <c r="H69" s="40">
        <f>ALL!L50</f>
        <v>-123.69</v>
      </c>
      <c r="I69" s="40">
        <f>ALL!M50</f>
        <v>-122.7</v>
      </c>
      <c r="J69" s="40">
        <f>ALL!N50</f>
        <v>-126.81</v>
      </c>
      <c r="K69" s="40">
        <f>ALL!O50</f>
        <v>-130.91</v>
      </c>
      <c r="L69" s="40">
        <f>ALL!P50</f>
        <v>-134.91</v>
      </c>
      <c r="M69" s="40">
        <f>ALL!Q50</f>
        <v>-138.85</v>
      </c>
      <c r="N69" s="40">
        <f>ALL!R50</f>
        <v>-142.72999999999999</v>
      </c>
      <c r="O69" s="40">
        <f>ALL!S50</f>
        <v>-157.18</v>
      </c>
      <c r="P69" s="40">
        <f>ALL!T50</f>
        <v>-169.86</v>
      </c>
      <c r="Q69" s="40">
        <f>ALL!U50</f>
        <v>-180.55</v>
      </c>
      <c r="R69" s="40">
        <f>ALL!V50</f>
        <v>-182.89</v>
      </c>
      <c r="S69" s="40">
        <f>ALL!W50</f>
        <v>-185.10000000000002</v>
      </c>
      <c r="T69" s="40">
        <f>ALL!X50</f>
        <v>-187.14999999999998</v>
      </c>
      <c r="U69" s="40">
        <f>ALL!Y50</f>
        <v>-189.10000000000002</v>
      </c>
      <c r="V69" s="40">
        <f>ALL!Z50</f>
        <v>-195.41</v>
      </c>
      <c r="W69" s="40">
        <f>ALL!AA50</f>
        <v>-199.36</v>
      </c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</row>
    <row r="70" spans="1:194" s="55" customFormat="1" ht="21.75" outlineLevel="1" thickBot="1" x14ac:dyDescent="0.4">
      <c r="A70" s="50" t="str">
        <f>ALL!E51</f>
        <v>Ge</v>
      </c>
      <c r="B70" s="40">
        <f>ALL!F51</f>
        <v>-16</v>
      </c>
      <c r="C70" s="40">
        <f>ALL!G51</f>
        <v>-13.92</v>
      </c>
      <c r="D70" s="40">
        <f>ALL!H51</f>
        <v>-11.54</v>
      </c>
      <c r="E70" s="40">
        <f>ALL!I51</f>
        <v>-9.3460000000000001</v>
      </c>
      <c r="F70" s="40">
        <f>ALL!J51</f>
        <v>-7.6120000000000001</v>
      </c>
      <c r="G70" s="40">
        <f>ALL!K51</f>
        <v>-6.5529999999999999</v>
      </c>
      <c r="H70" s="40">
        <f>ALL!L51</f>
        <v>-6.1760000000000002</v>
      </c>
      <c r="I70" s="40">
        <f>ALL!M51</f>
        <v>-6.8330000000000002</v>
      </c>
      <c r="J70" s="40">
        <f>ALL!N51</f>
        <v>-6.843</v>
      </c>
      <c r="K70" s="40">
        <f>ALL!O51</f>
        <v>-6.9039999999999999</v>
      </c>
      <c r="L70" s="40">
        <f>ALL!P51</f>
        <v>-6.9809999999999999</v>
      </c>
      <c r="M70" s="40">
        <f>ALL!Q51</f>
        <v>-7.0620000000000003</v>
      </c>
      <c r="N70" s="40">
        <f>ALL!R51</f>
        <v>-7.1429999999999998</v>
      </c>
      <c r="O70" s="40">
        <f>ALL!S51</f>
        <v>-7.4630000000000001</v>
      </c>
      <c r="P70" s="40">
        <f>ALL!T51</f>
        <v>-7.7649999999999997</v>
      </c>
      <c r="Q70" s="40">
        <f>ALL!U51</f>
        <v>-8.048</v>
      </c>
      <c r="R70" s="40">
        <f>ALL!V51</f>
        <v>-8.1159999999999997</v>
      </c>
      <c r="S70" s="40">
        <f>ALL!W51</f>
        <v>-8.1820000000000004</v>
      </c>
      <c r="T70" s="40">
        <f>ALL!X51</f>
        <v>-8.2479999999999993</v>
      </c>
      <c r="U70" s="40">
        <f>ALL!Y51</f>
        <v>-8.3130000000000006</v>
      </c>
      <c r="V70" s="40">
        <f>ALL!Z51</f>
        <v>-8.5609999999999999</v>
      </c>
      <c r="W70" s="40">
        <f>ALL!AA51</f>
        <v>-8.7949999999999999</v>
      </c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</row>
    <row r="71" spans="1:194" s="55" customFormat="1" ht="21.75" outlineLevel="1" thickBot="1" x14ac:dyDescent="0.4">
      <c r="A71" s="89" t="str">
        <f>ALL!E52</f>
        <v>Ar</v>
      </c>
      <c r="B71" s="40">
        <f>ALL!F52</f>
        <v>-18.88</v>
      </c>
      <c r="C71" s="40">
        <f>ALL!G52</f>
        <v>-18.87</v>
      </c>
      <c r="D71" s="40">
        <f>ALL!H52</f>
        <v>-18.899999999999999</v>
      </c>
      <c r="E71" s="40">
        <f>ALL!I52</f>
        <v>-18.940000000000001</v>
      </c>
      <c r="F71" s="40">
        <f>ALL!J52</f>
        <v>-18.989999999999998</v>
      </c>
      <c r="G71" s="40">
        <f>ALL!K52</f>
        <v>-19.04</v>
      </c>
      <c r="H71" s="40">
        <f>ALL!L52</f>
        <v>-19.07</v>
      </c>
      <c r="I71" s="40">
        <f>ALL!M52</f>
        <v>-18.96</v>
      </c>
      <c r="J71" s="40">
        <f>ALL!N52</f>
        <v>-19.03</v>
      </c>
      <c r="K71" s="40">
        <f>ALL!O52</f>
        <v>-19.100000000000001</v>
      </c>
      <c r="L71" s="40">
        <f>ALL!P52</f>
        <v>-19.170000000000002</v>
      </c>
      <c r="M71" s="40">
        <f>ALL!Q52</f>
        <v>-19.239999999999998</v>
      </c>
      <c r="N71" s="40">
        <f>ALL!R52</f>
        <v>-19.309999999999999</v>
      </c>
      <c r="O71" s="40">
        <f>ALL!S52</f>
        <v>-19.57</v>
      </c>
      <c r="P71" s="40">
        <f>ALL!T52</f>
        <v>-19.82</v>
      </c>
      <c r="Q71" s="40">
        <f>ALL!U52</f>
        <v>-20.05</v>
      </c>
      <c r="R71" s="40">
        <f>ALL!V52</f>
        <v>-20.11</v>
      </c>
      <c r="S71" s="40">
        <f>ALL!W52</f>
        <v>-20.16</v>
      </c>
      <c r="T71" s="40">
        <f>ALL!X52</f>
        <v>-20.21</v>
      </c>
      <c r="U71" s="40">
        <f>ALL!Y52</f>
        <v>-20.260000000000002</v>
      </c>
      <c r="V71" s="40">
        <f>ALL!Z52</f>
        <v>-20.46</v>
      </c>
      <c r="W71" s="40">
        <f>ALL!AA52</f>
        <v>-20.65</v>
      </c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</row>
    <row r="72" spans="1:194" s="55" customFormat="1" ht="21.75" outlineLevel="1" thickBot="1" x14ac:dyDescent="0.4">
      <c r="A72" s="89" t="str">
        <f>ALL!E53</f>
        <v>(l)GeSe2</v>
      </c>
      <c r="B72" s="40">
        <f>ALL!F53</f>
        <v>-60.28</v>
      </c>
      <c r="C72" s="40">
        <f>ALL!G53</f>
        <v>-56.52</v>
      </c>
      <c r="D72" s="40">
        <f>ALL!H53</f>
        <v>-54.32</v>
      </c>
      <c r="E72" s="40">
        <f>ALL!I53</f>
        <v>-52.945999999999998</v>
      </c>
      <c r="F72" s="40">
        <f>ALL!J53</f>
        <v>-51.992000000000004</v>
      </c>
      <c r="G72" s="40">
        <f>ALL!K53</f>
        <v>-51.512999999999998</v>
      </c>
      <c r="H72" s="40">
        <f>ALL!L53</f>
        <v>-51.756</v>
      </c>
      <c r="I72" s="40">
        <f>ALL!M53</f>
        <v>-52.912999999999997</v>
      </c>
      <c r="J72" s="40">
        <f>ALL!N53</f>
        <v>-53.903000000000006</v>
      </c>
      <c r="K72" s="40">
        <f>ALL!O53</f>
        <v>-54.963999999999999</v>
      </c>
      <c r="L72" s="40">
        <f>ALL!P53</f>
        <v>-56.001000000000005</v>
      </c>
      <c r="M72" s="40">
        <f>ALL!Q53</f>
        <v>-57.041999999999994</v>
      </c>
      <c r="N72" s="40">
        <f>ALL!R53</f>
        <v>-58.082999999999998</v>
      </c>
      <c r="O72" s="40">
        <f>ALL!S53</f>
        <v>-62.023000000000003</v>
      </c>
      <c r="P72" s="40">
        <f>ALL!T53</f>
        <v>-65.765000000000001</v>
      </c>
      <c r="Q72" s="40">
        <f>ALL!U53</f>
        <v>-69.307999999999993</v>
      </c>
      <c r="R72" s="40">
        <f>ALL!V53</f>
        <v>-70.176000000000002</v>
      </c>
      <c r="S72" s="40">
        <f>ALL!W53</f>
        <v>-71.022000000000006</v>
      </c>
      <c r="T72" s="40">
        <f>ALL!X53</f>
        <v>-71.867999999999995</v>
      </c>
      <c r="U72" s="40">
        <f>ALL!Y53</f>
        <v>-72.713000000000008</v>
      </c>
      <c r="V72" s="40">
        <f>ALL!Z53</f>
        <v>-76.020999999999987</v>
      </c>
      <c r="W72" s="40">
        <f>ALL!AA53</f>
        <v>-79.234999999999999</v>
      </c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</row>
    <row r="73" spans="1:194" s="55" customFormat="1" ht="21.75" outlineLevel="1" thickBot="1" x14ac:dyDescent="0.4">
      <c r="A73" s="89" t="str">
        <f>ALL!E54</f>
        <v>(l)GeSe</v>
      </c>
      <c r="B73" s="40">
        <f>ALL!F54</f>
        <v>-38.14</v>
      </c>
      <c r="C73" s="40">
        <f>ALL!G54</f>
        <v>-35.22</v>
      </c>
      <c r="D73" s="40">
        <f>ALL!H54</f>
        <v>-32.93</v>
      </c>
      <c r="E73" s="40">
        <f>ALL!I54</f>
        <v>-31.146000000000001</v>
      </c>
      <c r="F73" s="40">
        <f>ALL!J54</f>
        <v>-29.802</v>
      </c>
      <c r="G73" s="40">
        <f>ALL!K54</f>
        <v>-29.033000000000001</v>
      </c>
      <c r="H73" s="40">
        <f>ALL!L54</f>
        <v>-28.966000000000001</v>
      </c>
      <c r="I73" s="40">
        <f>ALL!M54</f>
        <v>-29.872999999999998</v>
      </c>
      <c r="J73" s="40">
        <f>ALL!N54</f>
        <v>-30.373000000000001</v>
      </c>
      <c r="K73" s="40">
        <f>ALL!O54</f>
        <v>-30.934000000000001</v>
      </c>
      <c r="L73" s="40">
        <f>ALL!P54</f>
        <v>-31.491</v>
      </c>
      <c r="M73" s="40">
        <f>ALL!Q54</f>
        <v>-32.052</v>
      </c>
      <c r="N73" s="40">
        <f>ALL!R54</f>
        <v>-32.613</v>
      </c>
      <c r="O73" s="40">
        <f>ALL!S54</f>
        <v>-34.743000000000002</v>
      </c>
      <c r="P73" s="40">
        <f>ALL!T54</f>
        <v>-36.765000000000001</v>
      </c>
      <c r="Q73" s="40">
        <f>ALL!U54</f>
        <v>-38.677999999999997</v>
      </c>
      <c r="R73" s="40">
        <f>ALL!V54</f>
        <v>-39.146000000000001</v>
      </c>
      <c r="S73" s="40">
        <f>ALL!W54</f>
        <v>-39.602000000000004</v>
      </c>
      <c r="T73" s="40">
        <f>ALL!X54</f>
        <v>-40.058</v>
      </c>
      <c r="U73" s="40">
        <f>ALL!Y54</f>
        <v>-40.513000000000005</v>
      </c>
      <c r="V73" s="40">
        <f>ALL!Z54</f>
        <v>-42.290999999999997</v>
      </c>
      <c r="W73" s="40">
        <f>ALL!AA54</f>
        <v>-44.015000000000001</v>
      </c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</row>
    <row r="74" spans="1:194" s="55" customFormat="1" ht="21.75" outlineLevel="1" thickBot="1" x14ac:dyDescent="0.4">
      <c r="A74" s="89" t="str">
        <f>ALL!E55</f>
        <v>(l)Ga2Se3</v>
      </c>
      <c r="B74" s="40">
        <f>ALL!F55</f>
        <v>-188</v>
      </c>
      <c r="C74" s="40">
        <f>ALL!G55</f>
        <v>-171.54000000000002</v>
      </c>
      <c r="D74" s="40">
        <f>ALL!H55</f>
        <v>-158.19</v>
      </c>
      <c r="E74" s="40">
        <f>ALL!I55</f>
        <v>-147.19999999999999</v>
      </c>
      <c r="F74" s="40">
        <f>ALL!J55</f>
        <v>-137.99</v>
      </c>
      <c r="G74" s="40">
        <f>ALL!K55</f>
        <v>-130.22</v>
      </c>
      <c r="H74" s="40">
        <f>ALL!L55</f>
        <v>-123.69</v>
      </c>
      <c r="I74" s="40">
        <f>ALL!M55</f>
        <v>-122.7</v>
      </c>
      <c r="J74" s="40">
        <f>ALL!N55</f>
        <v>-126.81</v>
      </c>
      <c r="K74" s="40">
        <f>ALL!O55</f>
        <v>-130.91</v>
      </c>
      <c r="L74" s="40">
        <f>ALL!P55</f>
        <v>-134.91</v>
      </c>
      <c r="M74" s="40">
        <f>ALL!Q55</f>
        <v>-138.85</v>
      </c>
      <c r="N74" s="40">
        <f>ALL!R55</f>
        <v>-142.72999999999999</v>
      </c>
      <c r="O74" s="40">
        <f>ALL!S55</f>
        <v>-157.18</v>
      </c>
      <c r="P74" s="40">
        <f>ALL!T55</f>
        <v>-169.86</v>
      </c>
      <c r="Q74" s="40">
        <f>ALL!U55</f>
        <v>-180.55</v>
      </c>
      <c r="R74" s="40">
        <f>ALL!V55</f>
        <v>-182.89</v>
      </c>
      <c r="S74" s="40">
        <f>ALL!W55</f>
        <v>-185.10000000000002</v>
      </c>
      <c r="T74" s="40">
        <f>ALL!X55</f>
        <v>-187.14999999999998</v>
      </c>
      <c r="U74" s="40">
        <f>ALL!Y55</f>
        <v>-189.10000000000002</v>
      </c>
      <c r="V74" s="40">
        <f>ALL!Z55</f>
        <v>-195.41</v>
      </c>
      <c r="W74" s="40">
        <f>ALL!AA55</f>
        <v>-199.36</v>
      </c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</row>
    <row r="75" spans="1:194" s="55" customFormat="1" ht="21.75" outlineLevel="1" thickBot="1" x14ac:dyDescent="0.4">
      <c r="A75" s="89" t="str">
        <f>ALL!E56</f>
        <v>(l)Ge</v>
      </c>
      <c r="B75" s="40">
        <f>ALL!F56</f>
        <v>-16</v>
      </c>
      <c r="C75" s="40">
        <f>ALL!G56</f>
        <v>-13.92</v>
      </c>
      <c r="D75" s="40">
        <f>ALL!H56</f>
        <v>-11.54</v>
      </c>
      <c r="E75" s="40">
        <f>ALL!I56</f>
        <v>-9.3460000000000001</v>
      </c>
      <c r="F75" s="40">
        <f>ALL!J56</f>
        <v>-7.6120000000000001</v>
      </c>
      <c r="G75" s="40">
        <f>ALL!K56</f>
        <v>-6.5529999999999999</v>
      </c>
      <c r="H75" s="40">
        <f>ALL!L56</f>
        <v>-6.1760000000000002</v>
      </c>
      <c r="I75" s="40">
        <f>ALL!M56</f>
        <v>-6.8330000000000002</v>
      </c>
      <c r="J75" s="40">
        <f>ALL!N56</f>
        <v>-6.843</v>
      </c>
      <c r="K75" s="40">
        <f>ALL!O56</f>
        <v>-6.9039999999999999</v>
      </c>
      <c r="L75" s="40">
        <f>ALL!P56</f>
        <v>-6.9809999999999999</v>
      </c>
      <c r="M75" s="40">
        <f>ALL!Q56</f>
        <v>-7.0620000000000003</v>
      </c>
      <c r="N75" s="40">
        <f>ALL!R56</f>
        <v>-7.1429999999999998</v>
      </c>
      <c r="O75" s="40">
        <f>ALL!S56</f>
        <v>-7.4630000000000001</v>
      </c>
      <c r="P75" s="40">
        <f>ALL!T56</f>
        <v>-7.7649999999999997</v>
      </c>
      <c r="Q75" s="40">
        <f>ALL!U56</f>
        <v>-8.048</v>
      </c>
      <c r="R75" s="40">
        <f>ALL!V56</f>
        <v>-8.1159999999999997</v>
      </c>
      <c r="S75" s="40">
        <f>ALL!W56</f>
        <v>-8.1820000000000004</v>
      </c>
      <c r="T75" s="40">
        <f>ALL!X56</f>
        <v>-8.2479999999999993</v>
      </c>
      <c r="U75" s="40">
        <f>ALL!Y56</f>
        <v>-8.3130000000000006</v>
      </c>
      <c r="V75" s="40">
        <f>ALL!Z56</f>
        <v>-8.5609999999999999</v>
      </c>
      <c r="W75" s="40">
        <f>ALL!AA56</f>
        <v>-8.7949999999999999</v>
      </c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</row>
    <row r="76" spans="1:194" s="55" customFormat="1" ht="21.75" outlineLevel="1" thickBot="1" x14ac:dyDescent="0.4">
      <c r="A76" s="89" t="str">
        <f>ALL!E57</f>
        <v>(l)Ga</v>
      </c>
      <c r="B76" s="40">
        <f>ALL!F57</f>
        <v>-60.79</v>
      </c>
      <c r="C76" s="40">
        <f>ALL!G57</f>
        <v>-53.82</v>
      </c>
      <c r="D76" s="40">
        <f>ALL!H57</f>
        <v>-47.01</v>
      </c>
      <c r="E76" s="40">
        <f>ALL!I57</f>
        <v>-40.9</v>
      </c>
      <c r="F76" s="40">
        <f>ALL!J57</f>
        <v>-35.71</v>
      </c>
      <c r="G76" s="40">
        <f>ALL!K57</f>
        <v>-31.39</v>
      </c>
      <c r="H76" s="40">
        <f>ALL!L57</f>
        <v>-27.66</v>
      </c>
      <c r="I76" s="40">
        <f>ALL!M57</f>
        <v>-26.79</v>
      </c>
      <c r="J76" s="40">
        <f>ALL!N57</f>
        <v>-28.11</v>
      </c>
      <c r="K76" s="40">
        <f>ALL!O57</f>
        <v>-29.41</v>
      </c>
      <c r="L76" s="40">
        <f>ALL!P57</f>
        <v>-30.69</v>
      </c>
      <c r="M76" s="40">
        <f>ALL!Q57</f>
        <v>-31.94</v>
      </c>
      <c r="N76" s="40">
        <f>ALL!R57</f>
        <v>-33.159999999999997</v>
      </c>
      <c r="O76" s="40">
        <f>ALL!S57</f>
        <v>-37.67</v>
      </c>
      <c r="P76" s="40">
        <f>ALL!T57</f>
        <v>-41.43</v>
      </c>
      <c r="Q76" s="40">
        <f>ALL!U57</f>
        <v>-44.33</v>
      </c>
      <c r="R76" s="40">
        <f>ALL!V57</f>
        <v>-44.9</v>
      </c>
      <c r="S76" s="40">
        <f>ALL!W57</f>
        <v>-45.42</v>
      </c>
      <c r="T76" s="40">
        <f>ALL!X57</f>
        <v>-45.86</v>
      </c>
      <c r="U76" s="40">
        <f>ALL!Y57</f>
        <v>-46.25</v>
      </c>
      <c r="V76" s="40">
        <f>ALL!Z57</f>
        <v>-47.11</v>
      </c>
      <c r="W76" s="40">
        <f>ALL!AA57</f>
        <v>-46.85</v>
      </c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</row>
    <row r="77" spans="1:194" s="55" customFormat="1" ht="21.75" outlineLevel="1" thickBot="1" x14ac:dyDescent="0.4">
      <c r="A77" s="89" t="str">
        <f>ALL!E58</f>
        <v>(l)Se</v>
      </c>
      <c r="B77" s="40">
        <f>ALL!F58</f>
        <v>-22.14</v>
      </c>
      <c r="C77" s="40">
        <f>ALL!G58</f>
        <v>-21.3</v>
      </c>
      <c r="D77" s="40">
        <f>ALL!H58</f>
        <v>-21.39</v>
      </c>
      <c r="E77" s="40">
        <f>ALL!I58</f>
        <v>-21.8</v>
      </c>
      <c r="F77" s="40">
        <f>ALL!J58</f>
        <v>-22.19</v>
      </c>
      <c r="G77" s="40">
        <f>ALL!K58</f>
        <v>-22.48</v>
      </c>
      <c r="H77" s="40">
        <f>ALL!L58</f>
        <v>-22.79</v>
      </c>
      <c r="I77" s="40">
        <f>ALL!M58</f>
        <v>-23.04</v>
      </c>
      <c r="J77" s="40">
        <f>ALL!N58</f>
        <v>-23.53</v>
      </c>
      <c r="K77" s="40">
        <f>ALL!O58</f>
        <v>-24.03</v>
      </c>
      <c r="L77" s="40">
        <f>ALL!P58</f>
        <v>-24.51</v>
      </c>
      <c r="M77" s="40">
        <f>ALL!Q58</f>
        <v>-24.99</v>
      </c>
      <c r="N77" s="40">
        <f>ALL!R58</f>
        <v>-25.47</v>
      </c>
      <c r="O77" s="40">
        <f>ALL!S58</f>
        <v>-27.28</v>
      </c>
      <c r="P77" s="40">
        <f>ALL!T58</f>
        <v>-29</v>
      </c>
      <c r="Q77" s="40">
        <f>ALL!U58</f>
        <v>-30.63</v>
      </c>
      <c r="R77" s="40">
        <f>ALL!V58</f>
        <v>-31.03</v>
      </c>
      <c r="S77" s="40">
        <f>ALL!W58</f>
        <v>-31.42</v>
      </c>
      <c r="T77" s="40">
        <f>ALL!X58</f>
        <v>-31.81</v>
      </c>
      <c r="U77" s="40">
        <f>ALL!Y58</f>
        <v>-32.200000000000003</v>
      </c>
      <c r="V77" s="40">
        <f>ALL!Z58</f>
        <v>-33.729999999999997</v>
      </c>
      <c r="W77" s="40">
        <f>ALL!AA58</f>
        <v>-35.22</v>
      </c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</row>
    <row r="78" spans="1:194" s="55" customFormat="1" ht="21.75" outlineLevel="1" thickBot="1" x14ac:dyDescent="0.4">
      <c r="A78" s="89" t="str">
        <f>ALL!E59</f>
        <v>(l)Se[a]</v>
      </c>
      <c r="B78" s="40">
        <f>ALL!F59</f>
        <v>-22.14</v>
      </c>
      <c r="C78" s="40">
        <f>ALL!G59</f>
        <v>-21.3</v>
      </c>
      <c r="D78" s="40">
        <f>ALL!H59</f>
        <v>-21.39</v>
      </c>
      <c r="E78" s="40">
        <f>ALL!I59</f>
        <v>-21.8</v>
      </c>
      <c r="F78" s="40">
        <f>ALL!J59</f>
        <v>-22.19</v>
      </c>
      <c r="G78" s="40">
        <f>ALL!K59</f>
        <v>-22.48</v>
      </c>
      <c r="H78" s="40">
        <f>ALL!L59</f>
        <v>-22.79</v>
      </c>
      <c r="I78" s="40">
        <f>ALL!M59</f>
        <v>-23.04</v>
      </c>
      <c r="J78" s="40">
        <f>ALL!N59</f>
        <v>-23.53</v>
      </c>
      <c r="K78" s="40">
        <f>ALL!O59</f>
        <v>-24.03</v>
      </c>
      <c r="L78" s="40">
        <f>ALL!P59</f>
        <v>-24.51</v>
      </c>
      <c r="M78" s="40">
        <f>ALL!Q59</f>
        <v>-24.99</v>
      </c>
      <c r="N78" s="40">
        <f>ALL!R59</f>
        <v>-25.47</v>
      </c>
      <c r="O78" s="40">
        <f>ALL!S59</f>
        <v>-27.28</v>
      </c>
      <c r="P78" s="40">
        <f>ALL!T59</f>
        <v>-29</v>
      </c>
      <c r="Q78" s="40">
        <f>ALL!U59</f>
        <v>-30.63</v>
      </c>
      <c r="R78" s="40">
        <f>ALL!V59</f>
        <v>-31.03</v>
      </c>
      <c r="S78" s="40">
        <f>ALL!W59</f>
        <v>-31.42</v>
      </c>
      <c r="T78" s="40">
        <f>ALL!X59</f>
        <v>-31.81</v>
      </c>
      <c r="U78" s="40">
        <f>ALL!Y59</f>
        <v>-32.200000000000003</v>
      </c>
      <c r="V78" s="40">
        <f>ALL!Z59</f>
        <v>-33.729999999999997</v>
      </c>
      <c r="W78" s="40">
        <f>ALL!AA59</f>
        <v>-35.22</v>
      </c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</row>
    <row r="79" spans="1:194" s="55" customFormat="1" ht="21.75" outlineLevel="1" thickBot="1" x14ac:dyDescent="0.4">
      <c r="A79" s="89" t="str">
        <f>ALL!E60</f>
        <v>(l)Se[m]</v>
      </c>
      <c r="B79" s="40">
        <f>ALL!F60</f>
        <v>-22.14</v>
      </c>
      <c r="C79" s="40">
        <f>ALL!G60</f>
        <v>-21.3</v>
      </c>
      <c r="D79" s="40">
        <f>ALL!H60</f>
        <v>-21.39</v>
      </c>
      <c r="E79" s="40">
        <f>ALL!I60</f>
        <v>-21.8</v>
      </c>
      <c r="F79" s="40">
        <f>ALL!J60</f>
        <v>-22.19</v>
      </c>
      <c r="G79" s="40">
        <f>ALL!K60</f>
        <v>-22.48</v>
      </c>
      <c r="H79" s="40">
        <f>ALL!L60</f>
        <v>-22.79</v>
      </c>
      <c r="I79" s="40">
        <f>ALL!M60</f>
        <v>-23.04</v>
      </c>
      <c r="J79" s="40">
        <f>ALL!N60</f>
        <v>-23.53</v>
      </c>
      <c r="K79" s="40">
        <f>ALL!O60</f>
        <v>-24.03</v>
      </c>
      <c r="L79" s="40">
        <f>ALL!P60</f>
        <v>-24.51</v>
      </c>
      <c r="M79" s="40">
        <f>ALL!Q60</f>
        <v>-24.99</v>
      </c>
      <c r="N79" s="40">
        <f>ALL!R60</f>
        <v>-25.47</v>
      </c>
      <c r="O79" s="40">
        <f>ALL!S60</f>
        <v>-27.28</v>
      </c>
      <c r="P79" s="40">
        <f>ALL!T60</f>
        <v>-29</v>
      </c>
      <c r="Q79" s="40">
        <f>ALL!U60</f>
        <v>-30.63</v>
      </c>
      <c r="R79" s="40">
        <f>ALL!V60</f>
        <v>-31.03</v>
      </c>
      <c r="S79" s="40">
        <f>ALL!W60</f>
        <v>-31.42</v>
      </c>
      <c r="T79" s="40">
        <f>ALL!X60</f>
        <v>-31.81</v>
      </c>
      <c r="U79" s="40">
        <f>ALL!Y60</f>
        <v>-32.200000000000003</v>
      </c>
      <c r="V79" s="40">
        <f>ALL!Z60</f>
        <v>-33.729999999999997</v>
      </c>
      <c r="W79" s="40">
        <f>ALL!AA60</f>
        <v>-35.22</v>
      </c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</row>
    <row r="80" spans="1:194" s="55" customFormat="1" ht="21.75" outlineLevel="1" thickBot="1" x14ac:dyDescent="0.4">
      <c r="A80" s="89" t="str">
        <f>ALL!E61</f>
        <v>(l)Se[r]</v>
      </c>
      <c r="B80" s="40">
        <f>ALL!F61</f>
        <v>-22.14</v>
      </c>
      <c r="C80" s="40">
        <f>ALL!G61</f>
        <v>-21.3</v>
      </c>
      <c r="D80" s="40">
        <f>ALL!H61</f>
        <v>-21.39</v>
      </c>
      <c r="E80" s="40">
        <f>ALL!I61</f>
        <v>-21.8</v>
      </c>
      <c r="F80" s="40">
        <f>ALL!J61</f>
        <v>-22.19</v>
      </c>
      <c r="G80" s="40">
        <f>ALL!K61</f>
        <v>-22.48</v>
      </c>
      <c r="H80" s="40">
        <f>ALL!L61</f>
        <v>-22.79</v>
      </c>
      <c r="I80" s="40">
        <f>ALL!M61</f>
        <v>-23.04</v>
      </c>
      <c r="J80" s="40">
        <f>ALL!N61</f>
        <v>-23.53</v>
      </c>
      <c r="K80" s="40">
        <f>ALL!O61</f>
        <v>-24.03</v>
      </c>
      <c r="L80" s="40">
        <f>ALL!P61</f>
        <v>-24.51</v>
      </c>
      <c r="M80" s="40">
        <f>ALL!Q61</f>
        <v>-24.99</v>
      </c>
      <c r="N80" s="40">
        <f>ALL!R61</f>
        <v>-25.47</v>
      </c>
      <c r="O80" s="40">
        <f>ALL!S61</f>
        <v>-27.28</v>
      </c>
      <c r="P80" s="40">
        <f>ALL!T61</f>
        <v>-29</v>
      </c>
      <c r="Q80" s="40">
        <f>ALL!U61</f>
        <v>-30.63</v>
      </c>
      <c r="R80" s="40">
        <f>ALL!V61</f>
        <v>-31.03</v>
      </c>
      <c r="S80" s="40">
        <f>ALL!W61</f>
        <v>-31.42</v>
      </c>
      <c r="T80" s="40">
        <f>ALL!X61</f>
        <v>-31.81</v>
      </c>
      <c r="U80" s="40">
        <f>ALL!Y61</f>
        <v>-32.200000000000003</v>
      </c>
      <c r="V80" s="40">
        <f>ALL!Z61</f>
        <v>-33.729999999999997</v>
      </c>
      <c r="W80" s="40">
        <f>ALL!AA61</f>
        <v>-35.22</v>
      </c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</row>
    <row r="81" spans="1:194" s="55" customFormat="1" ht="21.75" outlineLevel="1" thickBot="1" x14ac:dyDescent="0.4">
      <c r="A81" s="89" t="str">
        <f>ALL!E62</f>
        <v>(l)Ge[c]</v>
      </c>
      <c r="B81" s="40">
        <f>ALL!F62</f>
        <v>-16</v>
      </c>
      <c r="C81" s="40">
        <f>ALL!G62</f>
        <v>-13.92</v>
      </c>
      <c r="D81" s="40">
        <f>ALL!H62</f>
        <v>-11.54</v>
      </c>
      <c r="E81" s="40">
        <f>ALL!I62</f>
        <v>-9.3460000000000001</v>
      </c>
      <c r="F81" s="40">
        <f>ALL!J62</f>
        <v>-7.6120000000000001</v>
      </c>
      <c r="G81" s="40">
        <f>ALL!K62</f>
        <v>-6.5529999999999999</v>
      </c>
      <c r="H81" s="40">
        <f>ALL!L62</f>
        <v>-6.1760000000000002</v>
      </c>
      <c r="I81" s="40">
        <f>ALL!M62</f>
        <v>-6.8330000000000002</v>
      </c>
      <c r="J81" s="40">
        <f>ALL!N62</f>
        <v>-6.843</v>
      </c>
      <c r="K81" s="40">
        <f>ALL!O62</f>
        <v>-6.9039999999999999</v>
      </c>
      <c r="L81" s="40">
        <f>ALL!P62</f>
        <v>-6.9809999999999999</v>
      </c>
      <c r="M81" s="40">
        <f>ALL!Q62</f>
        <v>-7.0620000000000003</v>
      </c>
      <c r="N81" s="40">
        <f>ALL!R62</f>
        <v>-7.1429999999999998</v>
      </c>
      <c r="O81" s="40">
        <f>ALL!S62</f>
        <v>-7.4630000000000001</v>
      </c>
      <c r="P81" s="40">
        <f>ALL!T62</f>
        <v>-7.7649999999999997</v>
      </c>
      <c r="Q81" s="40">
        <f>ALL!U62</f>
        <v>-8.048</v>
      </c>
      <c r="R81" s="40">
        <f>ALL!V62</f>
        <v>-8.1159999999999997</v>
      </c>
      <c r="S81" s="40">
        <f>ALL!W62</f>
        <v>-8.1820000000000004</v>
      </c>
      <c r="T81" s="40">
        <f>ALL!X62</f>
        <v>-8.2479999999999993</v>
      </c>
      <c r="U81" s="40">
        <f>ALL!Y62</f>
        <v>-8.3130000000000006</v>
      </c>
      <c r="V81" s="40">
        <f>ALL!Z62</f>
        <v>-8.5609999999999999</v>
      </c>
      <c r="W81" s="40">
        <f>ALL!AA62</f>
        <v>-8.7949999999999999</v>
      </c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</row>
    <row r="82" spans="1:194" s="55" customFormat="1" ht="21.75" outlineLevel="1" thickBot="1" x14ac:dyDescent="0.4">
      <c r="A82" s="89" t="str">
        <f>ALL!E63</f>
        <v>H (Ar)</v>
      </c>
      <c r="B82" s="40">
        <f>ALL!F63</f>
        <v>-18.88</v>
      </c>
      <c r="C82" s="40">
        <f>ALL!G63</f>
        <v>-18.87</v>
      </c>
      <c r="D82" s="40">
        <f>ALL!H63</f>
        <v>-18.899999999999999</v>
      </c>
      <c r="E82" s="40">
        <f>ALL!I63</f>
        <v>-18.940000000000001</v>
      </c>
      <c r="F82" s="40">
        <f>ALL!J63</f>
        <v>-18.989999999999998</v>
      </c>
      <c r="G82" s="40">
        <f>ALL!K63</f>
        <v>-19.04</v>
      </c>
      <c r="H82" s="40">
        <f>ALL!L63</f>
        <v>-19.07</v>
      </c>
      <c r="I82" s="40">
        <f>ALL!M63</f>
        <v>-18.96</v>
      </c>
      <c r="J82" s="40">
        <f>ALL!N63</f>
        <v>-19.03</v>
      </c>
      <c r="K82" s="40">
        <f>ALL!O63</f>
        <v>-19.100000000000001</v>
      </c>
      <c r="L82" s="40">
        <f>ALL!P63</f>
        <v>-19.170000000000002</v>
      </c>
      <c r="M82" s="40">
        <f>ALL!Q63</f>
        <v>-19.239999999999998</v>
      </c>
      <c r="N82" s="40">
        <f>ALL!R63</f>
        <v>-19.309999999999999</v>
      </c>
      <c r="O82" s="40">
        <f>ALL!S63</f>
        <v>-19.57</v>
      </c>
      <c r="P82" s="40">
        <f>ALL!T63</f>
        <v>-19.82</v>
      </c>
      <c r="Q82" s="40">
        <f>ALL!U63</f>
        <v>-20.05</v>
      </c>
      <c r="R82" s="40">
        <f>ALL!V63</f>
        <v>-20.11</v>
      </c>
      <c r="S82" s="40">
        <f>ALL!W63</f>
        <v>-20.16</v>
      </c>
      <c r="T82" s="40">
        <f>ALL!X63</f>
        <v>-20.21</v>
      </c>
      <c r="U82" s="40">
        <f>ALL!Y63</f>
        <v>-20.260000000000002</v>
      </c>
      <c r="V82" s="40">
        <f>ALL!Z63</f>
        <v>-20.46</v>
      </c>
      <c r="W82" s="40">
        <f>ALL!AA63</f>
        <v>-20.65</v>
      </c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</row>
    <row r="83" spans="1:194" s="55" customFormat="1" ht="21.75" outlineLevel="1" thickBot="1" x14ac:dyDescent="0.4">
      <c r="A83" s="89" t="str">
        <f>ALL!E64</f>
        <v>H (Ga)</v>
      </c>
      <c r="B83" s="40">
        <f>ALL!F64</f>
        <v>-60.79</v>
      </c>
      <c r="C83" s="40">
        <f>ALL!G64</f>
        <v>-53.82</v>
      </c>
      <c r="D83" s="40">
        <f>ALL!H64</f>
        <v>-47.01</v>
      </c>
      <c r="E83" s="40">
        <f>ALL!I64</f>
        <v>-40.9</v>
      </c>
      <c r="F83" s="40">
        <f>ALL!J64</f>
        <v>-35.71</v>
      </c>
      <c r="G83" s="40">
        <f>ALL!K64</f>
        <v>-31.39</v>
      </c>
      <c r="H83" s="40">
        <f>ALL!L64</f>
        <v>-27.66</v>
      </c>
      <c r="I83" s="40">
        <f>ALL!M64</f>
        <v>-26.79</v>
      </c>
      <c r="J83" s="40">
        <f>ALL!N64</f>
        <v>-28.11</v>
      </c>
      <c r="K83" s="40">
        <f>ALL!O64</f>
        <v>-29.41</v>
      </c>
      <c r="L83" s="40">
        <f>ALL!P64</f>
        <v>-30.69</v>
      </c>
      <c r="M83" s="40">
        <f>ALL!Q64</f>
        <v>-31.94</v>
      </c>
      <c r="N83" s="40">
        <f>ALL!R64</f>
        <v>-33.159999999999997</v>
      </c>
      <c r="O83" s="40">
        <f>ALL!S64</f>
        <v>-37.67</v>
      </c>
      <c r="P83" s="40">
        <f>ALL!T64</f>
        <v>-41.43</v>
      </c>
      <c r="Q83" s="40">
        <f>ALL!U64</f>
        <v>-44.33</v>
      </c>
      <c r="R83" s="40">
        <f>ALL!V64</f>
        <v>-44.9</v>
      </c>
      <c r="S83" s="40">
        <f>ALL!W64</f>
        <v>-45.42</v>
      </c>
      <c r="T83" s="40">
        <f>ALL!X64</f>
        <v>-45.86</v>
      </c>
      <c r="U83" s="40">
        <f>ALL!Y64</f>
        <v>-46.25</v>
      </c>
      <c r="V83" s="40">
        <f>ALL!Z64</f>
        <v>-47.11</v>
      </c>
      <c r="W83" s="40">
        <f>ALL!AA64</f>
        <v>-46.85</v>
      </c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</row>
    <row r="84" spans="1:194" ht="21.75" outlineLevel="1" thickBot="1" x14ac:dyDescent="0.4">
      <c r="A84" s="89" t="str">
        <f>ALL!E65</f>
        <v>H (Ge)</v>
      </c>
      <c r="B84" s="40">
        <f>ALL!F65</f>
        <v>-16</v>
      </c>
      <c r="C84" s="40">
        <f>ALL!G65</f>
        <v>-13.92</v>
      </c>
      <c r="D84" s="40">
        <f>ALL!H65</f>
        <v>-11.54</v>
      </c>
      <c r="E84" s="40">
        <f>ALL!I65</f>
        <v>-9.3460000000000001</v>
      </c>
      <c r="F84" s="40">
        <f>ALL!J65</f>
        <v>-7.6120000000000001</v>
      </c>
      <c r="G84" s="40">
        <f>ALL!K65</f>
        <v>-6.5529999999999999</v>
      </c>
      <c r="H84" s="40">
        <f>ALL!L65</f>
        <v>-6.1760000000000002</v>
      </c>
      <c r="I84" s="40">
        <f>ALL!M65</f>
        <v>-6.8330000000000002</v>
      </c>
      <c r="J84" s="40">
        <f>ALL!N65</f>
        <v>-6.843</v>
      </c>
      <c r="K84" s="40">
        <f>ALL!O65</f>
        <v>-6.9039999999999999</v>
      </c>
      <c r="L84" s="40">
        <f>ALL!P65</f>
        <v>-6.9809999999999999</v>
      </c>
      <c r="M84" s="40">
        <f>ALL!Q65</f>
        <v>-7.0620000000000003</v>
      </c>
      <c r="N84" s="40">
        <f>ALL!R65</f>
        <v>-7.1429999999999998</v>
      </c>
      <c r="O84" s="40">
        <f>ALL!S65</f>
        <v>-7.4630000000000001</v>
      </c>
      <c r="P84" s="40">
        <f>ALL!T65</f>
        <v>-7.7649999999999997</v>
      </c>
      <c r="Q84" s="40">
        <f>ALL!U65</f>
        <v>-8.048</v>
      </c>
      <c r="R84" s="40">
        <f>ALL!V65</f>
        <v>-8.1159999999999997</v>
      </c>
      <c r="S84" s="40">
        <f>ALL!W65</f>
        <v>-8.1820000000000004</v>
      </c>
      <c r="T84" s="40">
        <f>ALL!X65</f>
        <v>-8.2479999999999993</v>
      </c>
      <c r="U84" s="40">
        <f>ALL!Y65</f>
        <v>-8.3130000000000006</v>
      </c>
      <c r="V84" s="40">
        <f>ALL!Z65</f>
        <v>-8.5609999999999999</v>
      </c>
      <c r="W84" s="40">
        <f>ALL!AA65</f>
        <v>-8.7949999999999999</v>
      </c>
    </row>
    <row r="85" spans="1:194" ht="21.75" outlineLevel="1" thickBot="1" x14ac:dyDescent="0.4">
      <c r="A85" s="89" t="str">
        <f>ALL!E66</f>
        <v>H (Se)</v>
      </c>
      <c r="B85" s="40">
        <f>ALL!F66</f>
        <v>-22.14</v>
      </c>
      <c r="C85" s="40">
        <f>ALL!G66</f>
        <v>-21.3</v>
      </c>
      <c r="D85" s="40">
        <f>ALL!H66</f>
        <v>-21.39</v>
      </c>
      <c r="E85" s="40">
        <f>ALL!I66</f>
        <v>-21.8</v>
      </c>
      <c r="F85" s="40">
        <f>ALL!J66</f>
        <v>-22.19</v>
      </c>
      <c r="G85" s="40">
        <f>ALL!K66</f>
        <v>-22.48</v>
      </c>
      <c r="H85" s="40">
        <f>ALL!L66</f>
        <v>-22.79</v>
      </c>
      <c r="I85" s="40">
        <f>ALL!M66</f>
        <v>-23.04</v>
      </c>
      <c r="J85" s="40">
        <f>ALL!N66</f>
        <v>-23.53</v>
      </c>
      <c r="K85" s="40">
        <f>ALL!O66</f>
        <v>-24.03</v>
      </c>
      <c r="L85" s="40">
        <f>ALL!P66</f>
        <v>-24.51</v>
      </c>
      <c r="M85" s="40">
        <f>ALL!Q66</f>
        <v>-24.99</v>
      </c>
      <c r="N85" s="40">
        <f>ALL!R66</f>
        <v>-25.47</v>
      </c>
      <c r="O85" s="40">
        <f>ALL!S66</f>
        <v>-27.28</v>
      </c>
      <c r="P85" s="40">
        <f>ALL!T66</f>
        <v>-29</v>
      </c>
      <c r="Q85" s="40">
        <f>ALL!U66</f>
        <v>-30.63</v>
      </c>
      <c r="R85" s="40">
        <f>ALL!V66</f>
        <v>-31.03</v>
      </c>
      <c r="S85" s="40">
        <f>ALL!W66</f>
        <v>-31.42</v>
      </c>
      <c r="T85" s="40">
        <f>ALL!X66</f>
        <v>-31.81</v>
      </c>
      <c r="U85" s="40">
        <f>ALL!Y66</f>
        <v>-32.200000000000003</v>
      </c>
      <c r="V85" s="40">
        <f>ALL!Z66</f>
        <v>-33.729999999999997</v>
      </c>
      <c r="W85" s="40">
        <f>ALL!AA66</f>
        <v>-35.22</v>
      </c>
    </row>
    <row r="86" spans="1:194" ht="21.75" outlineLevel="1" thickBot="1" x14ac:dyDescent="0.4">
      <c r="A86" s="89">
        <f>ALL!E67</f>
        <v>0</v>
      </c>
      <c r="B86" s="40">
        <f>ALL!F67</f>
        <v>0</v>
      </c>
      <c r="C86" s="40">
        <f>ALL!G67</f>
        <v>0</v>
      </c>
      <c r="D86" s="40">
        <f>ALL!H67</f>
        <v>0</v>
      </c>
      <c r="E86" s="40">
        <f>ALL!I67</f>
        <v>0</v>
      </c>
      <c r="F86" s="40">
        <f>ALL!J67</f>
        <v>0</v>
      </c>
      <c r="G86" s="40">
        <f>ALL!K67</f>
        <v>0</v>
      </c>
      <c r="H86" s="40">
        <f>ALL!L67</f>
        <v>0</v>
      </c>
      <c r="I86" s="40">
        <f>ALL!M67</f>
        <v>0</v>
      </c>
      <c r="J86" s="40">
        <f>ALL!N67</f>
        <v>0</v>
      </c>
      <c r="K86" s="40">
        <f>ALL!O67</f>
        <v>0</v>
      </c>
      <c r="L86" s="40">
        <f>ALL!P67</f>
        <v>0</v>
      </c>
      <c r="M86" s="40">
        <f>ALL!Q67</f>
        <v>0</v>
      </c>
      <c r="N86" s="40">
        <f>ALL!R67</f>
        <v>0</v>
      </c>
      <c r="O86" s="40">
        <f>ALL!S67</f>
        <v>0</v>
      </c>
      <c r="P86" s="40">
        <f>ALL!T67</f>
        <v>0</v>
      </c>
      <c r="Q86" s="40">
        <f>ALL!U67</f>
        <v>0</v>
      </c>
      <c r="R86" s="40">
        <f>ALL!V67</f>
        <v>0</v>
      </c>
      <c r="S86" s="40">
        <f>ALL!W67</f>
        <v>0</v>
      </c>
      <c r="T86" s="40">
        <f>ALL!X67</f>
        <v>0</v>
      </c>
      <c r="U86" s="40">
        <f>ALL!Y67</f>
        <v>0</v>
      </c>
      <c r="V86" s="40">
        <f>ALL!Z67</f>
        <v>0</v>
      </c>
      <c r="W86" s="40">
        <f>ALL!AA67</f>
        <v>0</v>
      </c>
    </row>
    <row r="87" spans="1:194" ht="21.75" outlineLevel="1" thickBot="1" x14ac:dyDescent="0.4">
      <c r="A87" s="89">
        <f>ALL!E68</f>
        <v>0</v>
      </c>
      <c r="B87" s="40">
        <f>ALL!F68</f>
        <v>0</v>
      </c>
      <c r="C87" s="40">
        <f>ALL!G68</f>
        <v>0</v>
      </c>
      <c r="D87" s="40">
        <f>ALL!H68</f>
        <v>0</v>
      </c>
      <c r="E87" s="40">
        <f>ALL!I68</f>
        <v>0</v>
      </c>
      <c r="F87" s="40">
        <f>ALL!J68</f>
        <v>0</v>
      </c>
      <c r="G87" s="40">
        <f>ALL!K68</f>
        <v>0</v>
      </c>
      <c r="H87" s="40">
        <f>ALL!L68</f>
        <v>0</v>
      </c>
      <c r="I87" s="40">
        <f>ALL!M68</f>
        <v>0</v>
      </c>
      <c r="J87" s="40">
        <f>ALL!N68</f>
        <v>0</v>
      </c>
      <c r="K87" s="40">
        <f>ALL!O68</f>
        <v>0</v>
      </c>
      <c r="L87" s="40">
        <f>ALL!P68</f>
        <v>0</v>
      </c>
      <c r="M87" s="40">
        <f>ALL!Q68</f>
        <v>0</v>
      </c>
      <c r="N87" s="40">
        <f>ALL!R68</f>
        <v>0</v>
      </c>
      <c r="O87" s="40">
        <f>ALL!S68</f>
        <v>0</v>
      </c>
      <c r="P87" s="40">
        <f>ALL!T68</f>
        <v>0</v>
      </c>
      <c r="Q87" s="40">
        <f>ALL!U68</f>
        <v>0</v>
      </c>
      <c r="R87" s="40">
        <f>ALL!V68</f>
        <v>0</v>
      </c>
      <c r="S87" s="40">
        <f>ALL!W68</f>
        <v>0</v>
      </c>
      <c r="T87" s="40">
        <f>ALL!X68</f>
        <v>0</v>
      </c>
      <c r="U87" s="40">
        <f>ALL!Y68</f>
        <v>0</v>
      </c>
      <c r="V87" s="40">
        <f>ALL!Z68</f>
        <v>0</v>
      </c>
      <c r="W87" s="40">
        <f>ALL!AA68</f>
        <v>0</v>
      </c>
    </row>
    <row r="88" spans="1:194" ht="21.75" outlineLevel="1" thickBot="1" x14ac:dyDescent="0.4">
      <c r="A88" s="89">
        <f>ALL!E69</f>
        <v>0</v>
      </c>
      <c r="B88" s="40">
        <f>ALL!F69</f>
        <v>0</v>
      </c>
      <c r="C88" s="40">
        <f>ALL!G69</f>
        <v>0</v>
      </c>
      <c r="D88" s="40">
        <f>ALL!H69</f>
        <v>0</v>
      </c>
      <c r="E88" s="40">
        <f>ALL!I69</f>
        <v>0</v>
      </c>
      <c r="F88" s="40">
        <f>ALL!J69</f>
        <v>0</v>
      </c>
      <c r="G88" s="40">
        <f>ALL!K69</f>
        <v>0</v>
      </c>
      <c r="H88" s="40">
        <f>ALL!L69</f>
        <v>0</v>
      </c>
      <c r="I88" s="40">
        <f>ALL!M69</f>
        <v>0</v>
      </c>
      <c r="J88" s="40">
        <f>ALL!N69</f>
        <v>0</v>
      </c>
      <c r="K88" s="40">
        <f>ALL!O69</f>
        <v>0</v>
      </c>
      <c r="L88" s="40">
        <f>ALL!P69</f>
        <v>0</v>
      </c>
      <c r="M88" s="40">
        <f>ALL!Q69</f>
        <v>0</v>
      </c>
      <c r="N88" s="40">
        <f>ALL!R69</f>
        <v>0</v>
      </c>
      <c r="O88" s="40">
        <f>ALL!S69</f>
        <v>0</v>
      </c>
      <c r="P88" s="40">
        <f>ALL!T69</f>
        <v>0</v>
      </c>
      <c r="Q88" s="40">
        <f>ALL!U69</f>
        <v>0</v>
      </c>
      <c r="R88" s="40">
        <f>ALL!V69</f>
        <v>0</v>
      </c>
      <c r="S88" s="40">
        <f>ALL!W69</f>
        <v>0</v>
      </c>
      <c r="T88" s="40">
        <f>ALL!X69</f>
        <v>0</v>
      </c>
      <c r="U88" s="40">
        <f>ALL!Y69</f>
        <v>0</v>
      </c>
      <c r="V88" s="40">
        <f>ALL!Z69</f>
        <v>0</v>
      </c>
      <c r="W88" s="40">
        <f>ALL!AA69</f>
        <v>0</v>
      </c>
    </row>
    <row r="89" spans="1:194" ht="21.75" outlineLevel="1" thickBot="1" x14ac:dyDescent="0.4">
      <c r="A89" s="89">
        <f>ALL!E70</f>
        <v>0</v>
      </c>
      <c r="B89" s="40">
        <f>ALL!F70</f>
        <v>0</v>
      </c>
      <c r="C89" s="40">
        <f>ALL!G70</f>
        <v>0</v>
      </c>
      <c r="D89" s="40">
        <f>ALL!H70</f>
        <v>0</v>
      </c>
      <c r="E89" s="40">
        <f>ALL!I70</f>
        <v>0</v>
      </c>
      <c r="F89" s="40">
        <f>ALL!J70</f>
        <v>0</v>
      </c>
      <c r="G89" s="40">
        <f>ALL!K70</f>
        <v>0</v>
      </c>
      <c r="H89" s="40">
        <f>ALL!L70</f>
        <v>0</v>
      </c>
      <c r="I89" s="40">
        <f>ALL!M70</f>
        <v>0</v>
      </c>
      <c r="J89" s="40">
        <f>ALL!N70</f>
        <v>0</v>
      </c>
      <c r="K89" s="40">
        <f>ALL!O70</f>
        <v>0</v>
      </c>
      <c r="L89" s="40">
        <f>ALL!P70</f>
        <v>0</v>
      </c>
      <c r="M89" s="40">
        <f>ALL!Q70</f>
        <v>0</v>
      </c>
      <c r="N89" s="40">
        <f>ALL!R70</f>
        <v>0</v>
      </c>
      <c r="O89" s="40">
        <f>ALL!S70</f>
        <v>0</v>
      </c>
      <c r="P89" s="40">
        <f>ALL!T70</f>
        <v>0</v>
      </c>
      <c r="Q89" s="40">
        <f>ALL!U70</f>
        <v>0</v>
      </c>
      <c r="R89" s="40">
        <f>ALL!V70</f>
        <v>0</v>
      </c>
      <c r="S89" s="40">
        <f>ALL!W70</f>
        <v>0</v>
      </c>
      <c r="T89" s="40">
        <f>ALL!X70</f>
        <v>0</v>
      </c>
      <c r="U89" s="40">
        <f>ALL!Y70</f>
        <v>0</v>
      </c>
      <c r="V89" s="40">
        <f>ALL!Z70</f>
        <v>0</v>
      </c>
      <c r="W89" s="40">
        <f>ALL!AA70</f>
        <v>0</v>
      </c>
    </row>
    <row r="90" spans="1:194" ht="21.75" outlineLevel="1" thickBot="1" x14ac:dyDescent="0.4">
      <c r="A90" s="89">
        <f>ALL!E71</f>
        <v>0</v>
      </c>
      <c r="B90" s="40">
        <f>ALL!F71</f>
        <v>0</v>
      </c>
      <c r="C90" s="40">
        <f>ALL!G71</f>
        <v>0</v>
      </c>
      <c r="D90" s="40">
        <f>ALL!H71</f>
        <v>0</v>
      </c>
      <c r="E90" s="40">
        <f>ALL!I71</f>
        <v>0</v>
      </c>
      <c r="F90" s="40">
        <f>ALL!J71</f>
        <v>0</v>
      </c>
      <c r="G90" s="40">
        <f>ALL!K71</f>
        <v>0</v>
      </c>
      <c r="H90" s="40">
        <f>ALL!L71</f>
        <v>0</v>
      </c>
      <c r="I90" s="40">
        <f>ALL!M71</f>
        <v>0</v>
      </c>
      <c r="J90" s="40">
        <f>ALL!N71</f>
        <v>0</v>
      </c>
      <c r="K90" s="40">
        <f>ALL!O71</f>
        <v>0</v>
      </c>
      <c r="L90" s="40">
        <f>ALL!P71</f>
        <v>0</v>
      </c>
      <c r="M90" s="40">
        <f>ALL!Q71</f>
        <v>0</v>
      </c>
      <c r="N90" s="40">
        <f>ALL!R71</f>
        <v>0</v>
      </c>
      <c r="O90" s="40">
        <f>ALL!S71</f>
        <v>0</v>
      </c>
      <c r="P90" s="40">
        <f>ALL!T71</f>
        <v>0</v>
      </c>
      <c r="Q90" s="40">
        <f>ALL!U71</f>
        <v>0</v>
      </c>
      <c r="R90" s="40">
        <f>ALL!V71</f>
        <v>0</v>
      </c>
      <c r="S90" s="40">
        <f>ALL!W71</f>
        <v>0</v>
      </c>
      <c r="T90" s="40">
        <f>ALL!X71</f>
        <v>0</v>
      </c>
      <c r="U90" s="40">
        <f>ALL!Y71</f>
        <v>0</v>
      </c>
      <c r="V90" s="40">
        <f>ALL!Z71</f>
        <v>0</v>
      </c>
      <c r="W90" s="40">
        <f>ALL!AA71</f>
        <v>0</v>
      </c>
    </row>
    <row r="91" spans="1:194" ht="21.75" outlineLevel="1" thickBot="1" x14ac:dyDescent="0.4">
      <c r="A91" s="89">
        <f>ALL!E72</f>
        <v>0</v>
      </c>
      <c r="B91" s="40">
        <f>ALL!F72</f>
        <v>0</v>
      </c>
      <c r="C91" s="40">
        <f>ALL!G72</f>
        <v>0</v>
      </c>
      <c r="D91" s="40">
        <f>ALL!H72</f>
        <v>0</v>
      </c>
      <c r="E91" s="40">
        <f>ALL!I72</f>
        <v>0</v>
      </c>
      <c r="F91" s="40">
        <f>ALL!J72</f>
        <v>0</v>
      </c>
      <c r="G91" s="40">
        <f>ALL!K72</f>
        <v>0</v>
      </c>
      <c r="H91" s="40">
        <f>ALL!L72</f>
        <v>0</v>
      </c>
      <c r="I91" s="40">
        <f>ALL!M72</f>
        <v>0</v>
      </c>
      <c r="J91" s="40">
        <f>ALL!N72</f>
        <v>0</v>
      </c>
      <c r="K91" s="40">
        <f>ALL!O72</f>
        <v>0</v>
      </c>
      <c r="L91" s="40">
        <f>ALL!P72</f>
        <v>0</v>
      </c>
      <c r="M91" s="40">
        <f>ALL!Q72</f>
        <v>0</v>
      </c>
      <c r="N91" s="40">
        <f>ALL!R72</f>
        <v>0</v>
      </c>
      <c r="O91" s="40">
        <f>ALL!S72</f>
        <v>0</v>
      </c>
      <c r="P91" s="40">
        <f>ALL!T72</f>
        <v>0</v>
      </c>
      <c r="Q91" s="40">
        <f>ALL!U72</f>
        <v>0</v>
      </c>
      <c r="R91" s="40">
        <f>ALL!V72</f>
        <v>0</v>
      </c>
      <c r="S91" s="40">
        <f>ALL!W72</f>
        <v>0</v>
      </c>
      <c r="T91" s="40">
        <f>ALL!X72</f>
        <v>0</v>
      </c>
      <c r="U91" s="40">
        <f>ALL!Y72</f>
        <v>0</v>
      </c>
      <c r="V91" s="40">
        <f>ALL!Z72</f>
        <v>0</v>
      </c>
      <c r="W91" s="40">
        <f>ALL!AA72</f>
        <v>0</v>
      </c>
    </row>
    <row r="92" spans="1:194" ht="21.75" outlineLevel="1" thickBot="1" x14ac:dyDescent="0.4">
      <c r="A92" s="89">
        <f>ALL!E73</f>
        <v>0</v>
      </c>
      <c r="B92" s="40">
        <f>ALL!F73</f>
        <v>0</v>
      </c>
      <c r="C92" s="40">
        <f>ALL!G73</f>
        <v>0</v>
      </c>
      <c r="D92" s="40">
        <f>ALL!H73</f>
        <v>0</v>
      </c>
      <c r="E92" s="40">
        <f>ALL!I73</f>
        <v>0</v>
      </c>
      <c r="F92" s="40">
        <f>ALL!J73</f>
        <v>0</v>
      </c>
      <c r="G92" s="40">
        <f>ALL!K73</f>
        <v>0</v>
      </c>
      <c r="H92" s="40">
        <f>ALL!L73</f>
        <v>0</v>
      </c>
      <c r="I92" s="40">
        <f>ALL!M73</f>
        <v>0</v>
      </c>
      <c r="J92" s="40">
        <f>ALL!N73</f>
        <v>0</v>
      </c>
      <c r="K92" s="40">
        <f>ALL!O73</f>
        <v>0</v>
      </c>
      <c r="L92" s="40">
        <f>ALL!P73</f>
        <v>0</v>
      </c>
      <c r="M92" s="40">
        <f>ALL!Q73</f>
        <v>0</v>
      </c>
      <c r="N92" s="40">
        <f>ALL!R73</f>
        <v>0</v>
      </c>
      <c r="O92" s="40">
        <f>ALL!S73</f>
        <v>0</v>
      </c>
      <c r="P92" s="40">
        <f>ALL!T73</f>
        <v>0</v>
      </c>
      <c r="Q92" s="40">
        <f>ALL!U73</f>
        <v>0</v>
      </c>
      <c r="R92" s="40">
        <f>ALL!V73</f>
        <v>0</v>
      </c>
      <c r="S92" s="40">
        <f>ALL!W73</f>
        <v>0</v>
      </c>
      <c r="T92" s="40">
        <f>ALL!X73</f>
        <v>0</v>
      </c>
      <c r="U92" s="40">
        <f>ALL!Y73</f>
        <v>0</v>
      </c>
      <c r="V92" s="40">
        <f>ALL!Z73</f>
        <v>0</v>
      </c>
      <c r="W92" s="40">
        <f>ALL!AA73</f>
        <v>0</v>
      </c>
    </row>
    <row r="93" spans="1:194" ht="21.75" outlineLevel="1" thickBot="1" x14ac:dyDescent="0.4">
      <c r="A93" s="89">
        <f>ALL!E74</f>
        <v>0</v>
      </c>
      <c r="B93" s="40">
        <f>ALL!F74</f>
        <v>0</v>
      </c>
      <c r="C93" s="40">
        <f>ALL!G74</f>
        <v>0</v>
      </c>
      <c r="D93" s="40">
        <f>ALL!H74</f>
        <v>0</v>
      </c>
      <c r="E93" s="40">
        <f>ALL!I74</f>
        <v>0</v>
      </c>
      <c r="F93" s="40">
        <f>ALL!J74</f>
        <v>0</v>
      </c>
      <c r="G93" s="40">
        <f>ALL!K74</f>
        <v>0</v>
      </c>
      <c r="H93" s="40">
        <f>ALL!L74</f>
        <v>0</v>
      </c>
      <c r="I93" s="40">
        <f>ALL!M74</f>
        <v>0</v>
      </c>
      <c r="J93" s="40">
        <f>ALL!N74</f>
        <v>0</v>
      </c>
      <c r="K93" s="40">
        <f>ALL!O74</f>
        <v>0</v>
      </c>
      <c r="L93" s="40">
        <f>ALL!P74</f>
        <v>0</v>
      </c>
      <c r="M93" s="40">
        <f>ALL!Q74</f>
        <v>0</v>
      </c>
      <c r="N93" s="40">
        <f>ALL!R74</f>
        <v>0</v>
      </c>
      <c r="O93" s="40">
        <f>ALL!S74</f>
        <v>0</v>
      </c>
      <c r="P93" s="40">
        <f>ALL!T74</f>
        <v>0</v>
      </c>
      <c r="Q93" s="40">
        <f>ALL!U74</f>
        <v>0</v>
      </c>
      <c r="R93" s="40">
        <f>ALL!V74</f>
        <v>0</v>
      </c>
      <c r="S93" s="40">
        <f>ALL!W74</f>
        <v>0</v>
      </c>
      <c r="T93" s="40">
        <f>ALL!X74</f>
        <v>0</v>
      </c>
      <c r="U93" s="40">
        <f>ALL!Y74</f>
        <v>0</v>
      </c>
      <c r="V93" s="40">
        <f>ALL!Z74</f>
        <v>0</v>
      </c>
      <c r="W93" s="40">
        <f>ALL!AA74</f>
        <v>0</v>
      </c>
    </row>
    <row r="94" spans="1:194" ht="21.75" outlineLevel="1" thickBot="1" x14ac:dyDescent="0.4">
      <c r="A94" s="89">
        <f>ALL!E75</f>
        <v>0</v>
      </c>
      <c r="B94" s="40">
        <f>ALL!F75</f>
        <v>0</v>
      </c>
      <c r="C94" s="40">
        <f>ALL!G75</f>
        <v>0</v>
      </c>
      <c r="D94" s="40">
        <f>ALL!H75</f>
        <v>0</v>
      </c>
      <c r="E94" s="40">
        <f>ALL!I75</f>
        <v>0</v>
      </c>
      <c r="F94" s="40">
        <f>ALL!J75</f>
        <v>0</v>
      </c>
      <c r="G94" s="40">
        <f>ALL!K75</f>
        <v>0</v>
      </c>
      <c r="H94" s="40">
        <f>ALL!L75</f>
        <v>0</v>
      </c>
      <c r="I94" s="40">
        <f>ALL!M75</f>
        <v>0</v>
      </c>
      <c r="J94" s="40">
        <f>ALL!N75</f>
        <v>0</v>
      </c>
      <c r="K94" s="40">
        <f>ALL!O75</f>
        <v>0</v>
      </c>
      <c r="L94" s="40">
        <f>ALL!P75</f>
        <v>0</v>
      </c>
      <c r="M94" s="40">
        <f>ALL!Q75</f>
        <v>0</v>
      </c>
      <c r="N94" s="40">
        <f>ALL!R75</f>
        <v>0</v>
      </c>
      <c r="O94" s="40">
        <f>ALL!S75</f>
        <v>0</v>
      </c>
      <c r="P94" s="40">
        <f>ALL!T75</f>
        <v>0</v>
      </c>
      <c r="Q94" s="40">
        <f>ALL!U75</f>
        <v>0</v>
      </c>
      <c r="R94" s="40">
        <f>ALL!V75</f>
        <v>0</v>
      </c>
      <c r="S94" s="40">
        <f>ALL!W75</f>
        <v>0</v>
      </c>
      <c r="T94" s="40">
        <f>ALL!X75</f>
        <v>0</v>
      </c>
      <c r="U94" s="40">
        <f>ALL!Y75</f>
        <v>0</v>
      </c>
      <c r="V94" s="40">
        <f>ALL!Z75</f>
        <v>0</v>
      </c>
      <c r="W94" s="40">
        <f>ALL!AA75</f>
        <v>0</v>
      </c>
    </row>
    <row r="95" spans="1:194" ht="21.75" outlineLevel="1" thickBot="1" x14ac:dyDescent="0.4">
      <c r="A95" s="89">
        <f>ALL!E76</f>
        <v>0</v>
      </c>
      <c r="B95" s="40">
        <f>ALL!F76</f>
        <v>0</v>
      </c>
      <c r="C95" s="40">
        <f>ALL!G76</f>
        <v>0</v>
      </c>
      <c r="D95" s="40">
        <f>ALL!H76</f>
        <v>0</v>
      </c>
      <c r="E95" s="40">
        <f>ALL!I76</f>
        <v>0</v>
      </c>
      <c r="F95" s="40">
        <f>ALL!J76</f>
        <v>0</v>
      </c>
      <c r="G95" s="40">
        <f>ALL!K76</f>
        <v>0</v>
      </c>
      <c r="H95" s="40">
        <f>ALL!L76</f>
        <v>0</v>
      </c>
      <c r="I95" s="40">
        <f>ALL!M76</f>
        <v>0</v>
      </c>
      <c r="J95" s="40">
        <f>ALL!N76</f>
        <v>0</v>
      </c>
      <c r="K95" s="40">
        <f>ALL!O76</f>
        <v>0</v>
      </c>
      <c r="L95" s="40">
        <f>ALL!P76</f>
        <v>0</v>
      </c>
      <c r="M95" s="40">
        <f>ALL!Q76</f>
        <v>0</v>
      </c>
      <c r="N95" s="40">
        <f>ALL!R76</f>
        <v>0</v>
      </c>
      <c r="O95" s="40">
        <f>ALL!S76</f>
        <v>0</v>
      </c>
      <c r="P95" s="40">
        <f>ALL!T76</f>
        <v>0</v>
      </c>
      <c r="Q95" s="40">
        <f>ALL!U76</f>
        <v>0</v>
      </c>
      <c r="R95" s="40">
        <f>ALL!V76</f>
        <v>0</v>
      </c>
      <c r="S95" s="40">
        <f>ALL!W76</f>
        <v>0</v>
      </c>
      <c r="T95" s="40">
        <f>ALL!X76</f>
        <v>0</v>
      </c>
      <c r="U95" s="40">
        <f>ALL!Y76</f>
        <v>0</v>
      </c>
      <c r="V95" s="40">
        <f>ALL!Z76</f>
        <v>0</v>
      </c>
      <c r="W95" s="40">
        <f>ALL!AA76</f>
        <v>0</v>
      </c>
    </row>
    <row r="96" spans="1:194" ht="21.75" outlineLevel="1" thickBot="1" x14ac:dyDescent="0.4">
      <c r="A96" s="89">
        <f>ALL!E77</f>
        <v>1</v>
      </c>
      <c r="B96" s="40">
        <f>ALL!F77</f>
        <v>0</v>
      </c>
      <c r="C96" s="40">
        <f>ALL!G77</f>
        <v>0</v>
      </c>
      <c r="D96" s="40">
        <f>ALL!H77</f>
        <v>0</v>
      </c>
      <c r="E96" s="40">
        <f>ALL!I77</f>
        <v>0</v>
      </c>
      <c r="F96" s="40">
        <f>ALL!J77</f>
        <v>0</v>
      </c>
      <c r="G96" s="40">
        <f>ALL!K77</f>
        <v>0</v>
      </c>
      <c r="H96" s="40">
        <f>ALL!L77</f>
        <v>0</v>
      </c>
      <c r="I96" s="40">
        <f>ALL!M77</f>
        <v>0</v>
      </c>
      <c r="J96" s="40">
        <f>ALL!N77</f>
        <v>0</v>
      </c>
      <c r="K96" s="40">
        <f>ALL!O77</f>
        <v>0</v>
      </c>
      <c r="L96" s="40">
        <f>ALL!P77</f>
        <v>0</v>
      </c>
      <c r="M96" s="40">
        <f>ALL!Q77</f>
        <v>0</v>
      </c>
      <c r="N96" s="40">
        <f>ALL!R77</f>
        <v>0</v>
      </c>
      <c r="O96" s="40">
        <f>ALL!S77</f>
        <v>0</v>
      </c>
      <c r="P96" s="40">
        <f>ALL!T77</f>
        <v>0</v>
      </c>
      <c r="Q96" s="40">
        <f>ALL!U77</f>
        <v>0</v>
      </c>
      <c r="R96" s="40">
        <f>ALL!V77</f>
        <v>0</v>
      </c>
      <c r="S96" s="40">
        <f>ALL!W77</f>
        <v>0</v>
      </c>
      <c r="T96" s="40">
        <f>ALL!X77</f>
        <v>0</v>
      </c>
      <c r="U96" s="40">
        <f>ALL!Y77</f>
        <v>0</v>
      </c>
      <c r="V96" s="40">
        <f>ALL!Z77</f>
        <v>0</v>
      </c>
      <c r="W96" s="40">
        <f>ALL!AA77</f>
        <v>0</v>
      </c>
    </row>
  </sheetData>
  <conditionalFormatting sqref="A1:XFD1048576">
    <cfRule type="expression" dxfId="2" priority="1">
      <formula>ROW(A1)=$H$1</formula>
    </cfRule>
    <cfRule type="expression" dxfId="1" priority="2">
      <formula>ROW(A1)=$J$1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9" r:id="rId4" name="Button 5">
              <controlPr defaultSize="0" print="0" autoFill="0" autoPict="0" macro="[0]!Лист3.Eval">
                <anchor moveWithCells="1" sizeWithCells="1">
                  <from>
                    <xdr:col>10</xdr:col>
                    <xdr:colOff>685800</xdr:colOff>
                    <xdr:row>0</xdr:row>
                    <xdr:rowOff>9525</xdr:rowOff>
                  </from>
                  <to>
                    <xdr:col>18</xdr:col>
                    <xdr:colOff>666750</xdr:colOff>
                    <xdr:row>0</xdr:row>
                    <xdr:rowOff>390525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C490E-50F8-4F55-9E3C-0E02082BE6DE}">
  <sheetPr codeName="Лист6"/>
  <dimension ref="A1:CO15"/>
  <sheetViews>
    <sheetView topLeftCell="A16" zoomScale="85" zoomScaleNormal="85" workbookViewId="0">
      <selection activeCell="CT14" sqref="CT14"/>
    </sheetView>
  </sheetViews>
  <sheetFormatPr defaultRowHeight="21" x14ac:dyDescent="0.35"/>
  <cols>
    <col min="2" max="2" width="8.7265625" customWidth="1"/>
    <col min="4" max="92" width="8.7265625" hidden="1" customWidth="1"/>
    <col min="93" max="100" width="8.7265625" customWidth="1"/>
  </cols>
  <sheetData>
    <row r="1" spans="1:93" x14ac:dyDescent="0.35">
      <c r="A1">
        <v>460</v>
      </c>
      <c r="B1">
        <v>-100</v>
      </c>
    </row>
    <row r="2" spans="1:93" ht="21.75" thickBot="1" x14ac:dyDescent="0.4">
      <c r="A2">
        <v>460</v>
      </c>
      <c r="B2">
        <v>100</v>
      </c>
    </row>
    <row r="3" spans="1:93" ht="22.5" thickTop="1" thickBot="1" x14ac:dyDescent="0.4">
      <c r="B3" s="99" t="s">
        <v>56</v>
      </c>
      <c r="C3" s="99">
        <v>290</v>
      </c>
      <c r="D3" s="99">
        <v>303.4444580078125</v>
      </c>
      <c r="E3" s="99">
        <v>316.88888549804688</v>
      </c>
      <c r="F3" s="99">
        <v>330.33334350585938</v>
      </c>
      <c r="G3" s="99">
        <v>343.77777099609375</v>
      </c>
      <c r="H3" s="99">
        <v>357.22222900390625</v>
      </c>
      <c r="I3" s="99">
        <v>370.66665649414063</v>
      </c>
      <c r="J3" s="99">
        <v>384.11111450195313</v>
      </c>
      <c r="K3" s="99">
        <v>397.5555419921875</v>
      </c>
      <c r="L3" s="99">
        <v>411</v>
      </c>
      <c r="M3" s="99">
        <v>424.4444580078125</v>
      </c>
      <c r="N3" s="99">
        <v>437.88888549804688</v>
      </c>
      <c r="O3" s="99">
        <v>451.33334350585938</v>
      </c>
      <c r="P3" s="99">
        <v>464.77777099609375</v>
      </c>
      <c r="Q3" s="99">
        <v>478.22222900390625</v>
      </c>
      <c r="R3" s="99">
        <v>491.66665649414063</v>
      </c>
      <c r="S3" s="99">
        <v>505.11111450195313</v>
      </c>
      <c r="T3" s="99">
        <v>518.5555419921875</v>
      </c>
      <c r="U3" s="99">
        <v>532</v>
      </c>
      <c r="V3" s="99">
        <v>545.4444580078125</v>
      </c>
      <c r="W3" s="99">
        <v>558.888916015625</v>
      </c>
      <c r="X3" s="99">
        <v>572.33331298828125</v>
      </c>
      <c r="Y3" s="99">
        <v>585.77777099609375</v>
      </c>
      <c r="Z3" s="99">
        <v>599.22222900390625</v>
      </c>
      <c r="AA3" s="99">
        <v>612.66668701171875</v>
      </c>
      <c r="AB3" s="99">
        <v>626.111083984375</v>
      </c>
      <c r="AC3" s="99">
        <v>639.5555419921875</v>
      </c>
      <c r="AD3" s="99">
        <v>653</v>
      </c>
      <c r="AE3" s="99">
        <v>666.4444580078125</v>
      </c>
      <c r="AF3" s="99">
        <v>679.888916015625</v>
      </c>
      <c r="AG3" s="99">
        <v>693.33331298828125</v>
      </c>
      <c r="AH3" s="99">
        <v>706.77777099609375</v>
      </c>
      <c r="AI3" s="99">
        <v>720.22222900390625</v>
      </c>
      <c r="AJ3" s="99">
        <v>733.66668701171875</v>
      </c>
      <c r="AK3" s="99">
        <v>747.111083984375</v>
      </c>
      <c r="AL3" s="99">
        <v>760.5555419921875</v>
      </c>
      <c r="AM3" s="99">
        <v>774</v>
      </c>
      <c r="AN3" s="99">
        <v>787.4444580078125</v>
      </c>
      <c r="AO3" s="99">
        <v>800.888916015625</v>
      </c>
      <c r="AP3" s="99">
        <v>814.33331298828125</v>
      </c>
      <c r="AQ3" s="99">
        <v>827.77777099609375</v>
      </c>
      <c r="AR3" s="99">
        <v>841.22222900390625</v>
      </c>
      <c r="AS3" s="99">
        <v>854.66668701171875</v>
      </c>
      <c r="AT3" s="99">
        <v>868.111083984375</v>
      </c>
      <c r="AU3" s="99">
        <v>881.5555419921875</v>
      </c>
      <c r="AV3" s="99">
        <v>895</v>
      </c>
      <c r="AW3" s="99">
        <v>908.4444580078125</v>
      </c>
      <c r="AX3" s="99">
        <v>921.888916015625</v>
      </c>
      <c r="AY3" s="99">
        <v>935.33331298828125</v>
      </c>
      <c r="AZ3" s="99">
        <v>948.77777099609375</v>
      </c>
      <c r="BA3" s="99">
        <v>962.22222900390625</v>
      </c>
      <c r="BB3" s="99">
        <v>975.66668701171875</v>
      </c>
      <c r="BC3" s="99">
        <v>989.111083984375</v>
      </c>
      <c r="BD3" s="99">
        <v>1002.5555419921875</v>
      </c>
      <c r="BE3" s="99">
        <v>1016</v>
      </c>
      <c r="BF3" s="99">
        <v>1029.4444580078125</v>
      </c>
      <c r="BG3" s="99">
        <v>1042.888916015625</v>
      </c>
      <c r="BH3" s="99">
        <v>1056.3333740234375</v>
      </c>
      <c r="BI3" s="99">
        <v>1069.77783203125</v>
      </c>
      <c r="BJ3" s="99">
        <v>1083.22216796875</v>
      </c>
      <c r="BK3" s="99">
        <v>1096.6666259765625</v>
      </c>
      <c r="BL3" s="99">
        <v>1110.111083984375</v>
      </c>
      <c r="BM3" s="99">
        <v>1123.5555419921875</v>
      </c>
      <c r="BN3" s="99">
        <v>1137</v>
      </c>
      <c r="BO3" s="99">
        <v>1150.4444580078125</v>
      </c>
      <c r="BP3" s="99">
        <v>1163.888916015625</v>
      </c>
      <c r="BQ3" s="99">
        <v>1177.3333740234375</v>
      </c>
      <c r="BR3" s="99">
        <v>1190.77783203125</v>
      </c>
      <c r="BS3" s="99">
        <v>1204.22216796875</v>
      </c>
      <c r="BT3" s="99">
        <v>1217.6666259765625</v>
      </c>
      <c r="BU3" s="99">
        <v>1231.111083984375</v>
      </c>
      <c r="BV3" s="99">
        <v>1244.5555419921875</v>
      </c>
      <c r="BW3" s="99">
        <v>1258</v>
      </c>
      <c r="BX3" s="99">
        <v>1271.4444580078125</v>
      </c>
      <c r="BY3" s="99">
        <v>1284.888916015625</v>
      </c>
      <c r="BZ3" s="99">
        <v>1298.3333740234375</v>
      </c>
      <c r="CA3" s="99">
        <v>1311.77783203125</v>
      </c>
      <c r="CB3" s="99">
        <v>1325.22216796875</v>
      </c>
      <c r="CC3" s="99">
        <v>1338.6666259765625</v>
      </c>
      <c r="CD3" s="99">
        <v>1352.111083984375</v>
      </c>
      <c r="CE3" s="99">
        <v>1365.5555419921875</v>
      </c>
      <c r="CF3" s="99">
        <v>1379</v>
      </c>
      <c r="CG3" s="99">
        <v>1392.4444580078125</v>
      </c>
      <c r="CH3" s="99">
        <v>1405.888916015625</v>
      </c>
      <c r="CI3" s="99">
        <v>1419.3333740234375</v>
      </c>
      <c r="CJ3" s="99">
        <v>1432.77783203125</v>
      </c>
      <c r="CK3" s="99">
        <v>1446.22216796875</v>
      </c>
      <c r="CL3" s="99">
        <v>1459.6666259765625</v>
      </c>
      <c r="CM3" s="99">
        <v>1473.111083984375</v>
      </c>
      <c r="CN3" s="99">
        <v>1486.5555419921875</v>
      </c>
      <c r="CO3" s="99">
        <v>1500</v>
      </c>
    </row>
    <row r="4" spans="1:93" ht="21.75" thickBot="1" x14ac:dyDescent="0.4">
      <c r="A4" s="107" t="s">
        <v>284</v>
      </c>
      <c r="B4" s="92" t="s">
        <v>23</v>
      </c>
      <c r="C4" s="93">
        <v>-14.927900314331055</v>
      </c>
      <c r="D4" s="93">
        <v>-15.194084167480469</v>
      </c>
      <c r="E4" s="93">
        <v>-14.794384956359863</v>
      </c>
      <c r="F4" s="93">
        <v>-14.394683837890625</v>
      </c>
      <c r="G4" s="93">
        <v>-13.602747917175293</v>
      </c>
      <c r="H4" s="93">
        <v>-12.773538589477539</v>
      </c>
      <c r="I4" s="93">
        <v>-11.904621124267578</v>
      </c>
      <c r="J4" s="93">
        <v>-10.982830047607422</v>
      </c>
      <c r="K4" s="93">
        <v>-10.061041831970215</v>
      </c>
      <c r="L4" s="93">
        <v>-9.2537031173706055</v>
      </c>
      <c r="M4" s="93">
        <v>-8.4530744552612305</v>
      </c>
      <c r="N4" s="93">
        <v>-7.6984000205993652</v>
      </c>
      <c r="O4" s="93">
        <v>-6.9975976943969727</v>
      </c>
      <c r="P4" s="93">
        <v>-6.2967967987060547</v>
      </c>
      <c r="Q4" s="93">
        <v>-5.6733918190002441</v>
      </c>
      <c r="R4" s="93">
        <v>-5.0518889427185059</v>
      </c>
      <c r="S4" s="93">
        <v>-4.6178736686706543</v>
      </c>
      <c r="T4" s="93">
        <v>-4.3776497840881348</v>
      </c>
      <c r="U4" s="93">
        <v>-4.1414909362792969</v>
      </c>
      <c r="V4" s="93">
        <v>-4.1744980812072754</v>
      </c>
      <c r="W4" s="93">
        <v>-4.2075057029724121</v>
      </c>
      <c r="X4" s="93">
        <v>-4.2406196594238281</v>
      </c>
      <c r="Y4" s="93">
        <v>-4.2738285064697266</v>
      </c>
      <c r="Z4" s="93">
        <v>-4.3070368766784668</v>
      </c>
      <c r="AA4" s="93">
        <v>-4.3402457237243652</v>
      </c>
      <c r="AB4" s="93">
        <v>-4.3734540939331055</v>
      </c>
      <c r="AC4" s="93">
        <v>-4.4066624641418457</v>
      </c>
      <c r="AD4" s="93">
        <v>-4.4398713111877441</v>
      </c>
      <c r="AE4" s="93">
        <v>-4.4730796813964844</v>
      </c>
      <c r="AF4" s="93">
        <v>-4.5062885284423828</v>
      </c>
      <c r="AG4" s="93">
        <v>-4.539496898651123</v>
      </c>
      <c r="AH4" s="93">
        <v>-4.5721225738525391</v>
      </c>
      <c r="AI4" s="93">
        <v>-4.6043491363525391</v>
      </c>
      <c r="AJ4" s="93">
        <v>-4.6365756988525391</v>
      </c>
      <c r="AK4" s="93">
        <v>-4.6688017845153809</v>
      </c>
      <c r="AL4" s="93">
        <v>-4.7010283470153809</v>
      </c>
      <c r="AM4" s="93">
        <v>-4.7332549095153809</v>
      </c>
      <c r="AN4" s="93">
        <v>-4.7654809951782227</v>
      </c>
      <c r="AO4" s="93">
        <v>-4.7977075576782227</v>
      </c>
      <c r="AP4" s="93">
        <v>-4.8299341201782227</v>
      </c>
      <c r="AQ4" s="93">
        <v>-4.8621602058410645</v>
      </c>
      <c r="AR4" s="93">
        <v>-4.893183708190918</v>
      </c>
      <c r="AS4" s="93">
        <v>-4.9235973358154297</v>
      </c>
      <c r="AT4" s="93">
        <v>-4.9540109634399414</v>
      </c>
      <c r="AU4" s="93">
        <v>-4.9844245910644531</v>
      </c>
      <c r="AV4" s="93">
        <v>-5.0148382186889648</v>
      </c>
      <c r="AW4" s="93">
        <v>-5.0452518463134766</v>
      </c>
      <c r="AX4" s="93">
        <v>-5.0756659507751465</v>
      </c>
      <c r="AY4" s="93">
        <v>-5.1060791015625</v>
      </c>
      <c r="AZ4" s="93">
        <v>-5.1364932060241699</v>
      </c>
      <c r="BA4" s="93">
        <v>-5.1669068336486816</v>
      </c>
      <c r="BB4" s="93">
        <v>-5.1962695121765137</v>
      </c>
      <c r="BC4" s="93">
        <v>-5.2252516746520996</v>
      </c>
      <c r="BD4" s="93">
        <v>-5.2540488243103027</v>
      </c>
      <c r="BE4" s="93">
        <v>-5.282289981842041</v>
      </c>
      <c r="BF4" s="93">
        <v>-5.3105311393737793</v>
      </c>
      <c r="BG4" s="93">
        <v>-5.3392758369445801</v>
      </c>
      <c r="BH4" s="93">
        <v>-5.3682022094726563</v>
      </c>
      <c r="BI4" s="93">
        <v>-5.3968992233276367</v>
      </c>
      <c r="BJ4" s="93">
        <v>-5.4250102043151855</v>
      </c>
      <c r="BK4" s="93">
        <v>-5.4531211853027344</v>
      </c>
      <c r="BL4" s="93">
        <v>-5.4852805137634277</v>
      </c>
      <c r="BM4" s="93">
        <v>-5.5182895660400391</v>
      </c>
      <c r="BN4" s="93">
        <v>-5.5512986183166504</v>
      </c>
      <c r="BO4" s="93">
        <v>-5.5843076705932617</v>
      </c>
      <c r="BP4" s="93">
        <v>-5.6173171997070313</v>
      </c>
      <c r="BQ4" s="93">
        <v>-5.6503262519836426</v>
      </c>
      <c r="BR4" s="93">
        <v>-5.6833353042602539</v>
      </c>
      <c r="BS4" s="93">
        <v>-5.7163443565368652</v>
      </c>
      <c r="BT4" s="93">
        <v>-5.7493534088134766</v>
      </c>
      <c r="BU4" s="93">
        <v>-5.7823624610900879</v>
      </c>
      <c r="BV4" s="93">
        <v>-5.8392171859741211</v>
      </c>
      <c r="BW4" s="93">
        <v>-5.8999700546264648</v>
      </c>
      <c r="BX4" s="93">
        <v>-5.9607229232788086</v>
      </c>
      <c r="BY4" s="93">
        <v>-6.0214757919311523</v>
      </c>
      <c r="BZ4" s="93">
        <v>-6.0822281837463379</v>
      </c>
      <c r="CA4" s="93">
        <v>-6.1429810523986816</v>
      </c>
      <c r="CB4" s="93">
        <v>-6.2037334442138672</v>
      </c>
      <c r="CC4" s="93">
        <v>-6.2644863128662109</v>
      </c>
      <c r="CD4" s="93">
        <v>-6.3252387046813965</v>
      </c>
      <c r="CE4" s="93">
        <v>-6.3859915733337402</v>
      </c>
      <c r="CF4" s="93">
        <v>-6.4403824806213379</v>
      </c>
      <c r="CG4" s="93">
        <v>-6.4945554733276367</v>
      </c>
      <c r="CH4" s="93">
        <v>-6.548734188079834</v>
      </c>
      <c r="CI4" s="93">
        <v>-6.6029195785522461</v>
      </c>
      <c r="CJ4" s="93">
        <v>-6.6571044921875</v>
      </c>
      <c r="CK4" s="93">
        <v>-6.7081665992736816</v>
      </c>
      <c r="CL4" s="93">
        <v>-6.7591762542724609</v>
      </c>
      <c r="CM4" s="93">
        <v>-6.8099627494812012</v>
      </c>
      <c r="CN4" s="93">
        <v>-6.8604812622070313</v>
      </c>
      <c r="CO4" s="94">
        <v>-6.9109997749328613</v>
      </c>
    </row>
    <row r="5" spans="1:93" ht="21.75" thickBot="1" x14ac:dyDescent="0.4">
      <c r="A5" s="106"/>
      <c r="B5" s="92" t="s">
        <v>39</v>
      </c>
      <c r="C5" s="95">
        <v>-14.927900314331055</v>
      </c>
      <c r="D5" s="95">
        <v>-15.194084167480469</v>
      </c>
      <c r="E5" s="95">
        <v>-14.794384956359863</v>
      </c>
      <c r="F5" s="95">
        <v>-14.394683837890625</v>
      </c>
      <c r="G5" s="95">
        <v>-13.602747917175293</v>
      </c>
      <c r="H5" s="95">
        <v>-12.773538589477539</v>
      </c>
      <c r="I5" s="95">
        <v>-11.904621124267578</v>
      </c>
      <c r="J5" s="95">
        <v>-10.982830047607422</v>
      </c>
      <c r="K5" s="95">
        <v>-10.061041831970215</v>
      </c>
      <c r="L5" s="95">
        <v>-9.2537031173706055</v>
      </c>
      <c r="M5" s="95">
        <v>-8.4530744552612305</v>
      </c>
      <c r="N5" s="95">
        <v>-7.6984000205993652</v>
      </c>
      <c r="O5" s="95">
        <v>-6.9975976943969727</v>
      </c>
      <c r="P5" s="95">
        <v>-6.2967967987060547</v>
      </c>
      <c r="Q5" s="95">
        <v>-5.6733918190002441</v>
      </c>
      <c r="R5" s="95">
        <v>-5.0518889427185059</v>
      </c>
      <c r="S5" s="95">
        <v>-4.6178736686706543</v>
      </c>
      <c r="T5" s="95">
        <v>-4.3776497840881348</v>
      </c>
      <c r="U5" s="95">
        <v>-4.1414909362792969</v>
      </c>
      <c r="V5" s="95">
        <v>-4.1744980812072754</v>
      </c>
      <c r="W5" s="95">
        <v>-4.2075057029724121</v>
      </c>
      <c r="X5" s="95">
        <v>-4.2406196594238281</v>
      </c>
      <c r="Y5" s="95">
        <v>-4.2738285064697266</v>
      </c>
      <c r="Z5" s="95">
        <v>-4.3070368766784668</v>
      </c>
      <c r="AA5" s="95">
        <v>-4.3402457237243652</v>
      </c>
      <c r="AB5" s="95">
        <v>-4.3734540939331055</v>
      </c>
      <c r="AC5" s="95">
        <v>-4.4066624641418457</v>
      </c>
      <c r="AD5" s="95">
        <v>-4.4398713111877441</v>
      </c>
      <c r="AE5" s="95">
        <v>-4.4730796813964844</v>
      </c>
      <c r="AF5" s="95">
        <v>-4.5062885284423828</v>
      </c>
      <c r="AG5" s="95">
        <v>-4.539496898651123</v>
      </c>
      <c r="AH5" s="95">
        <v>-4.5721225738525391</v>
      </c>
      <c r="AI5" s="95">
        <v>-4.6043491363525391</v>
      </c>
      <c r="AJ5" s="95">
        <v>-4.6365756988525391</v>
      </c>
      <c r="AK5" s="95">
        <v>-4.6688017845153809</v>
      </c>
      <c r="AL5" s="95">
        <v>-4.7010283470153809</v>
      </c>
      <c r="AM5" s="95">
        <v>-4.7332549095153809</v>
      </c>
      <c r="AN5" s="95">
        <v>-4.7654809951782227</v>
      </c>
      <c r="AO5" s="95">
        <v>-4.7977075576782227</v>
      </c>
      <c r="AP5" s="95">
        <v>-4.8299341201782227</v>
      </c>
      <c r="AQ5" s="95">
        <v>-4.8621602058410645</v>
      </c>
      <c r="AR5" s="95">
        <v>-4.893183708190918</v>
      </c>
      <c r="AS5" s="95">
        <v>-4.9235973358154297</v>
      </c>
      <c r="AT5" s="95">
        <v>-4.9540109634399414</v>
      </c>
      <c r="AU5" s="95">
        <v>-4.9844245910644531</v>
      </c>
      <c r="AV5" s="95">
        <v>-5.0148382186889648</v>
      </c>
      <c r="AW5" s="95">
        <v>-5.0452518463134766</v>
      </c>
      <c r="AX5" s="95">
        <v>-5.0756659507751465</v>
      </c>
      <c r="AY5" s="95">
        <v>-5.1060791015625</v>
      </c>
      <c r="AZ5" s="95">
        <v>-5.1364932060241699</v>
      </c>
      <c r="BA5" s="95">
        <v>-5.1669068336486816</v>
      </c>
      <c r="BB5" s="95">
        <v>-5.1962695121765137</v>
      </c>
      <c r="BC5" s="95">
        <v>-5.2252516746520996</v>
      </c>
      <c r="BD5" s="95">
        <v>-5.2540488243103027</v>
      </c>
      <c r="BE5" s="95">
        <v>-5.282289981842041</v>
      </c>
      <c r="BF5" s="95">
        <v>-5.3105311393737793</v>
      </c>
      <c r="BG5" s="95">
        <v>-5.3392758369445801</v>
      </c>
      <c r="BH5" s="95">
        <v>-5.3682022094726563</v>
      </c>
      <c r="BI5" s="95">
        <v>-5.3968992233276367</v>
      </c>
      <c r="BJ5" s="95">
        <v>-5.4250102043151855</v>
      </c>
      <c r="BK5" s="95">
        <v>-5.4531211853027344</v>
      </c>
      <c r="BL5" s="95">
        <v>-5.4852805137634277</v>
      </c>
      <c r="BM5" s="95">
        <v>-5.5182895660400391</v>
      </c>
      <c r="BN5" s="95">
        <v>-5.5512986183166504</v>
      </c>
      <c r="BO5" s="95">
        <v>-5.5843076705932617</v>
      </c>
      <c r="BP5" s="95">
        <v>-5.6173171997070313</v>
      </c>
      <c r="BQ5" s="95">
        <v>-5.6503262519836426</v>
      </c>
      <c r="BR5" s="95">
        <v>-5.6833353042602539</v>
      </c>
      <c r="BS5" s="95">
        <v>-5.7163443565368652</v>
      </c>
      <c r="BT5" s="95">
        <v>-5.7493534088134766</v>
      </c>
      <c r="BU5" s="95">
        <v>-5.7823624610900879</v>
      </c>
      <c r="BV5" s="95">
        <v>-5.8392171859741211</v>
      </c>
      <c r="BW5" s="95">
        <v>-5.8999700546264648</v>
      </c>
      <c r="BX5" s="95">
        <v>-5.9607229232788086</v>
      </c>
      <c r="BY5" s="95">
        <v>-6.0214757919311523</v>
      </c>
      <c r="BZ5" s="95">
        <v>-6.0822281837463379</v>
      </c>
      <c r="CA5" s="95">
        <v>-6.1429810523986816</v>
      </c>
      <c r="CB5" s="95">
        <v>-6.2037334442138672</v>
      </c>
      <c r="CC5" s="95">
        <v>-6.2644863128662109</v>
      </c>
      <c r="CD5" s="95">
        <v>-6.3252387046813965</v>
      </c>
      <c r="CE5" s="95">
        <v>-6.3859915733337402</v>
      </c>
      <c r="CF5" s="95">
        <v>-6.4403824806213379</v>
      </c>
      <c r="CG5" s="95">
        <v>-6.4945554733276367</v>
      </c>
      <c r="CH5" s="95">
        <v>-6.548734188079834</v>
      </c>
      <c r="CI5" s="95">
        <v>-6.6029195785522461</v>
      </c>
      <c r="CJ5" s="95">
        <v>-6.6571044921875</v>
      </c>
      <c r="CK5" s="95">
        <v>-6.7081665992736816</v>
      </c>
      <c r="CL5" s="95">
        <v>-6.7591762542724609</v>
      </c>
      <c r="CM5" s="95">
        <v>-6.8099627494812012</v>
      </c>
      <c r="CN5" s="95">
        <v>-6.8604812622070313</v>
      </c>
      <c r="CO5" s="96">
        <v>-6.9109997749328613</v>
      </c>
    </row>
    <row r="6" spans="1:93" ht="21.75" thickBot="1" x14ac:dyDescent="0.4">
      <c r="A6" s="106"/>
      <c r="B6" s="92" t="s">
        <v>68</v>
      </c>
      <c r="C6" s="95">
        <v>-36.215961456298828</v>
      </c>
      <c r="D6" s="95">
        <v>-36.803752899169922</v>
      </c>
      <c r="E6" s="95">
        <v>-35.685401916503906</v>
      </c>
      <c r="F6" s="95">
        <v>-34.567047119140625</v>
      </c>
      <c r="G6" s="95">
        <v>-33.661285400390625</v>
      </c>
      <c r="H6" s="95">
        <v>-32.775722503662109</v>
      </c>
      <c r="I6" s="95">
        <v>-31.960948944091797</v>
      </c>
      <c r="J6" s="95">
        <v>-31.240421295166016</v>
      </c>
      <c r="K6" s="95">
        <v>-30.5198974609375</v>
      </c>
      <c r="L6" s="95">
        <v>-29.917625427246094</v>
      </c>
      <c r="M6" s="95">
        <v>-29.322284698486328</v>
      </c>
      <c r="N6" s="95">
        <v>-28.77290153503418</v>
      </c>
      <c r="O6" s="95">
        <v>-28.277387619018555</v>
      </c>
      <c r="P6" s="95">
        <v>-27.781877517700195</v>
      </c>
      <c r="Q6" s="95">
        <v>-27.367691040039063</v>
      </c>
      <c r="R6" s="95">
        <v>-26.955501556396484</v>
      </c>
      <c r="S6" s="95">
        <v>-26.727140426635742</v>
      </c>
      <c r="T6" s="95">
        <v>-26.688783645629883</v>
      </c>
      <c r="U6" s="95">
        <v>-26.654544830322266</v>
      </c>
      <c r="V6" s="95">
        <v>-26.892841339111328</v>
      </c>
      <c r="W6" s="95">
        <v>-27.131137847900391</v>
      </c>
      <c r="X6" s="95">
        <v>-27.364202499389648</v>
      </c>
      <c r="Y6" s="95">
        <v>-27.59263801574707</v>
      </c>
      <c r="Z6" s="95">
        <v>-27.821071624755859</v>
      </c>
      <c r="AA6" s="95">
        <v>-28.049507141113281</v>
      </c>
      <c r="AB6" s="95">
        <v>-28.27794075012207</v>
      </c>
      <c r="AC6" s="95">
        <v>-28.506376266479492</v>
      </c>
      <c r="AD6" s="95">
        <v>-28.734811782836914</v>
      </c>
      <c r="AE6" s="95">
        <v>-28.963247299194336</v>
      </c>
      <c r="AF6" s="95">
        <v>-29.191682815551758</v>
      </c>
      <c r="AG6" s="95">
        <v>-29.420116424560547</v>
      </c>
      <c r="AH6" s="95">
        <v>-29.640285491943359</v>
      </c>
      <c r="AI6" s="95">
        <v>-29.854793548583984</v>
      </c>
      <c r="AJ6" s="95">
        <v>-30.069299697875977</v>
      </c>
      <c r="AK6" s="95">
        <v>-30.283805847167969</v>
      </c>
      <c r="AL6" s="95">
        <v>-30.498313903808594</v>
      </c>
      <c r="AM6" s="95">
        <v>-30.712820053100586</v>
      </c>
      <c r="AN6" s="95">
        <v>-30.927328109741211</v>
      </c>
      <c r="AO6" s="95">
        <v>-31.141834259033203</v>
      </c>
      <c r="AP6" s="95">
        <v>-31.356340408325195</v>
      </c>
      <c r="AQ6" s="95">
        <v>-31.570846557617188</v>
      </c>
      <c r="AR6" s="95">
        <v>-31.77813720703125</v>
      </c>
      <c r="AS6" s="95">
        <v>-31.981767654418945</v>
      </c>
      <c r="AT6" s="95">
        <v>-32.185398101806641</v>
      </c>
      <c r="AU6" s="95">
        <v>-32.389026641845703</v>
      </c>
      <c r="AV6" s="95">
        <v>-32.592658996582031</v>
      </c>
      <c r="AW6" s="95">
        <v>-32.796291351318359</v>
      </c>
      <c r="AX6" s="95">
        <v>-32.999919891357422</v>
      </c>
      <c r="AY6" s="95">
        <v>-33.203548431396484</v>
      </c>
      <c r="AZ6" s="95">
        <v>-33.407180786132813</v>
      </c>
      <c r="BA6" s="95">
        <v>-33.610813140869141</v>
      </c>
      <c r="BB6" s="95">
        <v>-33.807388305664063</v>
      </c>
      <c r="BC6" s="95">
        <v>-34.00140380859375</v>
      </c>
      <c r="BD6" s="95">
        <v>-34.194751739501953</v>
      </c>
      <c r="BE6" s="95">
        <v>-34.386074066162109</v>
      </c>
      <c r="BF6" s="95">
        <v>-34.577400207519531</v>
      </c>
      <c r="BG6" s="95">
        <v>-34.772136688232422</v>
      </c>
      <c r="BH6" s="95">
        <v>-34.968101501464844</v>
      </c>
      <c r="BI6" s="95">
        <v>-35.162693023681641</v>
      </c>
      <c r="BJ6" s="95">
        <v>-35.353763580322266</v>
      </c>
      <c r="BK6" s="95">
        <v>-35.544837951660156</v>
      </c>
      <c r="BL6" s="95">
        <v>-35.735462188720703</v>
      </c>
      <c r="BM6" s="95">
        <v>-35.925991058349609</v>
      </c>
      <c r="BN6" s="95">
        <v>-36.116523742675781</v>
      </c>
      <c r="BO6" s="95">
        <v>-36.307052612304688</v>
      </c>
      <c r="BP6" s="95">
        <v>-36.497581481933594</v>
      </c>
      <c r="BQ6" s="95">
        <v>-36.688114166259766</v>
      </c>
      <c r="BR6" s="95">
        <v>-36.878643035888672</v>
      </c>
      <c r="BS6" s="95">
        <v>-37.069171905517578</v>
      </c>
      <c r="BT6" s="95">
        <v>-37.259700775146484</v>
      </c>
      <c r="BU6" s="95">
        <v>-37.450233459472656</v>
      </c>
      <c r="BV6" s="95">
        <v>-37.662151336669922</v>
      </c>
      <c r="BW6" s="95">
        <v>-37.8775634765625</v>
      </c>
      <c r="BX6" s="95">
        <v>-38.092979431152344</v>
      </c>
      <c r="BY6" s="95">
        <v>-38.308395385742188</v>
      </c>
      <c r="BZ6" s="95">
        <v>-38.523807525634766</v>
      </c>
      <c r="CA6" s="95">
        <v>-38.739223480224609</v>
      </c>
      <c r="CB6" s="95">
        <v>-38.954635620117188</v>
      </c>
      <c r="CC6" s="95">
        <v>-39.170051574707031</v>
      </c>
      <c r="CD6" s="95">
        <v>-39.385467529296875</v>
      </c>
      <c r="CE6" s="95">
        <v>-39.600879669189453</v>
      </c>
      <c r="CF6" s="95">
        <v>-39.801853179931641</v>
      </c>
      <c r="CG6" s="95">
        <v>-40.002334594726563</v>
      </c>
      <c r="CH6" s="95">
        <v>-40.206546783447266</v>
      </c>
      <c r="CI6" s="95">
        <v>-40.415546417236328</v>
      </c>
      <c r="CJ6" s="95">
        <v>-40.624546051025391</v>
      </c>
      <c r="CK6" s="95">
        <v>-40.822052001953125</v>
      </c>
      <c r="CL6" s="95">
        <v>-41.019371032714844</v>
      </c>
      <c r="CM6" s="95">
        <v>-41.218479156494141</v>
      </c>
      <c r="CN6" s="95">
        <v>-41.41973876953125</v>
      </c>
      <c r="CO6" s="96">
        <v>-41.620998382568359</v>
      </c>
    </row>
    <row r="7" spans="1:93" ht="21.75" thickBot="1" x14ac:dyDescent="0.4">
      <c r="A7" s="106"/>
      <c r="B7" s="92" t="s">
        <v>1</v>
      </c>
      <c r="C7" s="95">
        <v>-59.312877655029297</v>
      </c>
      <c r="D7" s="95">
        <v>-60.108051300048828</v>
      </c>
      <c r="E7" s="95">
        <v>-57.847126007080078</v>
      </c>
      <c r="F7" s="95">
        <v>-55.586193084716797</v>
      </c>
      <c r="G7" s="95">
        <v>-53.011638641357422</v>
      </c>
      <c r="H7" s="95">
        <v>-50.407279968261719</v>
      </c>
      <c r="I7" s="95">
        <v>-47.839179992675781</v>
      </c>
      <c r="J7" s="95">
        <v>-45.319351196289063</v>
      </c>
      <c r="K7" s="95">
        <v>-42.799526214599609</v>
      </c>
      <c r="L7" s="95">
        <v>-40.614311218261719</v>
      </c>
      <c r="M7" s="95">
        <v>-38.448707580566406</v>
      </c>
      <c r="N7" s="95">
        <v>-36.412815093994141</v>
      </c>
      <c r="O7" s="95">
        <v>-34.528980255126953</v>
      </c>
      <c r="P7" s="95">
        <v>-32.645149230957031</v>
      </c>
      <c r="Q7" s="95">
        <v>-30.981328964233398</v>
      </c>
      <c r="R7" s="95">
        <v>-29.322914123535156</v>
      </c>
      <c r="S7" s="95">
        <v>-27.870506286621094</v>
      </c>
      <c r="T7" s="95">
        <v>-26.631034851074219</v>
      </c>
      <c r="U7" s="95">
        <v>-25.417903900146484</v>
      </c>
      <c r="V7" s="95">
        <v>-25.949241638183594</v>
      </c>
      <c r="W7" s="95">
        <v>-26.480579376220703</v>
      </c>
      <c r="X7" s="95">
        <v>-26.9996337890625</v>
      </c>
      <c r="Y7" s="95">
        <v>-27.507827758789063</v>
      </c>
      <c r="Z7" s="95">
        <v>-28.016019821166992</v>
      </c>
      <c r="AA7" s="95">
        <v>-28.524211883544922</v>
      </c>
      <c r="AB7" s="95">
        <v>-29.032402038574219</v>
      </c>
      <c r="AC7" s="95">
        <v>-29.540596008300781</v>
      </c>
      <c r="AD7" s="95">
        <v>-30.048788070678711</v>
      </c>
      <c r="AE7" s="95">
        <v>-30.556980133056641</v>
      </c>
      <c r="AF7" s="95">
        <v>-31.065174102783203</v>
      </c>
      <c r="AG7" s="95">
        <v>-31.5733642578125</v>
      </c>
      <c r="AH7" s="95">
        <v>-32.048915863037109</v>
      </c>
      <c r="AI7" s="95">
        <v>-32.502098083496094</v>
      </c>
      <c r="AJ7" s="95">
        <v>-32.955280303955078</v>
      </c>
      <c r="AK7" s="95">
        <v>-33.408462524414063</v>
      </c>
      <c r="AL7" s="95">
        <v>-33.861648559570313</v>
      </c>
      <c r="AM7" s="95">
        <v>-34.314830780029297</v>
      </c>
      <c r="AN7" s="95">
        <v>-34.768016815185547</v>
      </c>
      <c r="AO7" s="95">
        <v>-35.221199035644531</v>
      </c>
      <c r="AP7" s="95">
        <v>-35.674381256103516</v>
      </c>
      <c r="AQ7" s="95">
        <v>-36.1275634765625</v>
      </c>
      <c r="AR7" s="95">
        <v>-36.531959533691406</v>
      </c>
      <c r="AS7" s="95">
        <v>-36.911628723144531</v>
      </c>
      <c r="AT7" s="95">
        <v>-37.291294097900391</v>
      </c>
      <c r="AU7" s="95">
        <v>-37.67095947265625</v>
      </c>
      <c r="AV7" s="95">
        <v>-38.050628662109375</v>
      </c>
      <c r="AW7" s="95">
        <v>-38.4302978515625</v>
      </c>
      <c r="AX7" s="95">
        <v>-38.809963226318359</v>
      </c>
      <c r="AY7" s="95">
        <v>-39.189628601074219</v>
      </c>
      <c r="AZ7" s="95">
        <v>-39.569297790527344</v>
      </c>
      <c r="BA7" s="95">
        <v>-39.948963165283203</v>
      </c>
      <c r="BB7" s="95">
        <v>-40.289279937744141</v>
      </c>
      <c r="BC7" s="95">
        <v>-40.615329742431641</v>
      </c>
      <c r="BD7" s="95">
        <v>-40.934455871582031</v>
      </c>
      <c r="BE7" s="95">
        <v>-41.232780456542969</v>
      </c>
      <c r="BF7" s="95">
        <v>-41.531105041503906</v>
      </c>
      <c r="BG7" s="95">
        <v>-41.819766998291016</v>
      </c>
      <c r="BH7" s="95">
        <v>-42.104949951171875</v>
      </c>
      <c r="BI7" s="95">
        <v>-42.382122039794922</v>
      </c>
      <c r="BJ7" s="95">
        <v>-42.638786315917969</v>
      </c>
      <c r="BK7" s="95">
        <v>-42.895454406738281</v>
      </c>
      <c r="BL7" s="95">
        <v>-43.099201202392578</v>
      </c>
      <c r="BM7" s="95">
        <v>-43.291839599609375</v>
      </c>
      <c r="BN7" s="95">
        <v>-43.484477996826172</v>
      </c>
      <c r="BO7" s="95">
        <v>-43.677112579345703</v>
      </c>
      <c r="BP7" s="95">
        <v>-43.8697509765625</v>
      </c>
      <c r="BQ7" s="95">
        <v>-44.062389373779297</v>
      </c>
      <c r="BR7" s="95">
        <v>-44.255023956298828</v>
      </c>
      <c r="BS7" s="95">
        <v>-44.447662353515625</v>
      </c>
      <c r="BT7" s="95">
        <v>-44.640296936035156</v>
      </c>
      <c r="BU7" s="95">
        <v>-44.832935333251953</v>
      </c>
      <c r="BV7" s="95">
        <v>-44.934719085693359</v>
      </c>
      <c r="BW7" s="95">
        <v>-45.021656036376953</v>
      </c>
      <c r="BX7" s="95">
        <v>-45.108589172363281</v>
      </c>
      <c r="BY7" s="95">
        <v>-45.195522308349609</v>
      </c>
      <c r="BZ7" s="95">
        <v>-45.282455444335938</v>
      </c>
      <c r="CA7" s="95">
        <v>-45.369392395019531</v>
      </c>
      <c r="CB7" s="95">
        <v>-45.456325531005859</v>
      </c>
      <c r="CC7" s="95">
        <v>-45.543258666992188</v>
      </c>
      <c r="CD7" s="95">
        <v>-45.630191802978516</v>
      </c>
      <c r="CE7" s="95">
        <v>-45.717128753662109</v>
      </c>
      <c r="CF7" s="95">
        <v>-45.735294342041016</v>
      </c>
      <c r="CG7" s="95">
        <v>-45.751110076904297</v>
      </c>
      <c r="CH7" s="95">
        <v>-45.756431579589844</v>
      </c>
      <c r="CI7" s="95">
        <v>-45.748283386230469</v>
      </c>
      <c r="CJ7" s="95">
        <v>-45.740135192871094</v>
      </c>
      <c r="CK7" s="95">
        <v>-45.70111083984375</v>
      </c>
      <c r="CL7" s="95">
        <v>-45.661567687988281</v>
      </c>
      <c r="CM7" s="95">
        <v>-45.608516693115234</v>
      </c>
      <c r="CN7" s="95">
        <v>-45.539260864257813</v>
      </c>
      <c r="CO7" s="96">
        <v>-45.470001220703125</v>
      </c>
    </row>
    <row r="8" spans="1:93" ht="21.75" thickBot="1" x14ac:dyDescent="0.4">
      <c r="A8" s="106"/>
      <c r="B8" s="92" t="s">
        <v>0</v>
      </c>
      <c r="C8" s="95">
        <v>-21.288061141967773</v>
      </c>
      <c r="D8" s="95">
        <v>-21.609664916992188</v>
      </c>
      <c r="E8" s="95">
        <v>-20.891014099121094</v>
      </c>
      <c r="F8" s="95">
        <v>-20.17236328125</v>
      </c>
      <c r="G8" s="95">
        <v>-20.058536529541016</v>
      </c>
      <c r="H8" s="95">
        <v>-20.002182006835938</v>
      </c>
      <c r="I8" s="95">
        <v>-20.056325912475586</v>
      </c>
      <c r="J8" s="95">
        <v>-20.257591247558594</v>
      </c>
      <c r="K8" s="95">
        <v>-20.458854675292969</v>
      </c>
      <c r="L8" s="95">
        <v>-20.663921356201172</v>
      </c>
      <c r="M8" s="95">
        <v>-20.869211196899414</v>
      </c>
      <c r="N8" s="95">
        <v>-21.074501037597656</v>
      </c>
      <c r="O8" s="95">
        <v>-21.279790878295898</v>
      </c>
      <c r="P8" s="95">
        <v>-21.485078811645508</v>
      </c>
      <c r="Q8" s="95">
        <v>-21.694297790527344</v>
      </c>
      <c r="R8" s="95">
        <v>-21.90361213684082</v>
      </c>
      <c r="S8" s="95">
        <v>-22.10926628112793</v>
      </c>
      <c r="T8" s="95">
        <v>-22.311134338378906</v>
      </c>
      <c r="U8" s="95">
        <v>-22.513053894042969</v>
      </c>
      <c r="V8" s="95">
        <v>-22.718343734741211</v>
      </c>
      <c r="W8" s="95">
        <v>-22.923633575439453</v>
      </c>
      <c r="X8" s="95">
        <v>-23.12358283996582</v>
      </c>
      <c r="Y8" s="95">
        <v>-23.318809509277344</v>
      </c>
      <c r="Z8" s="95">
        <v>-23.514036178588867</v>
      </c>
      <c r="AA8" s="95">
        <v>-23.709260940551758</v>
      </c>
      <c r="AB8" s="95">
        <v>-23.904487609863281</v>
      </c>
      <c r="AC8" s="95">
        <v>-24.099714279174805</v>
      </c>
      <c r="AD8" s="95">
        <v>-24.294939041137695</v>
      </c>
      <c r="AE8" s="95">
        <v>-24.490165710449219</v>
      </c>
      <c r="AF8" s="95">
        <v>-24.685392379760742</v>
      </c>
      <c r="AG8" s="95">
        <v>-24.880617141723633</v>
      </c>
      <c r="AH8" s="95">
        <v>-25.06816291809082</v>
      </c>
      <c r="AI8" s="95">
        <v>-25.250442504882813</v>
      </c>
      <c r="AJ8" s="95">
        <v>-25.432723999023438</v>
      </c>
      <c r="AK8" s="95">
        <v>-25.61500358581543</v>
      </c>
      <c r="AL8" s="95">
        <v>-25.797285079956055</v>
      </c>
      <c r="AM8" s="95">
        <v>-25.979564666748047</v>
      </c>
      <c r="AN8" s="95">
        <v>-26.161846160888672</v>
      </c>
      <c r="AO8" s="95">
        <v>-26.344127655029297</v>
      </c>
      <c r="AP8" s="95">
        <v>-26.526407241821289</v>
      </c>
      <c r="AQ8" s="95">
        <v>-26.708688735961914</v>
      </c>
      <c r="AR8" s="95">
        <v>-26.884954452514648</v>
      </c>
      <c r="AS8" s="95">
        <v>-27.058170318603516</v>
      </c>
      <c r="AT8" s="95">
        <v>-27.231386184692383</v>
      </c>
      <c r="AU8" s="95">
        <v>-27.404603958129883</v>
      </c>
      <c r="AV8" s="95">
        <v>-27.57781982421875</v>
      </c>
      <c r="AW8" s="95">
        <v>-27.75103759765625</v>
      </c>
      <c r="AX8" s="95">
        <v>-27.924253463745117</v>
      </c>
      <c r="AY8" s="95">
        <v>-28.097471237182617</v>
      </c>
      <c r="AZ8" s="95">
        <v>-28.270687103271484</v>
      </c>
      <c r="BA8" s="95">
        <v>-28.443904876708984</v>
      </c>
      <c r="BB8" s="95">
        <v>-28.611118316650391</v>
      </c>
      <c r="BC8" s="95">
        <v>-28.776153564453125</v>
      </c>
      <c r="BD8" s="95">
        <v>-28.940702438354492</v>
      </c>
      <c r="BE8" s="95">
        <v>-29.103786468505859</v>
      </c>
      <c r="BF8" s="95">
        <v>-29.266870498657227</v>
      </c>
      <c r="BG8" s="95">
        <v>-29.432861328125</v>
      </c>
      <c r="BH8" s="95">
        <v>-29.599899291992188</v>
      </c>
      <c r="BI8" s="95">
        <v>-29.765790939331055</v>
      </c>
      <c r="BJ8" s="95">
        <v>-29.928752899169922</v>
      </c>
      <c r="BK8" s="95">
        <v>-30.091716766357422</v>
      </c>
      <c r="BL8" s="95">
        <v>-30.25018310546875</v>
      </c>
      <c r="BM8" s="95">
        <v>-30.407703399658203</v>
      </c>
      <c r="BN8" s="95">
        <v>-30.565223693847656</v>
      </c>
      <c r="BO8" s="95">
        <v>-30.722745895385742</v>
      </c>
      <c r="BP8" s="95">
        <v>-30.880266189575195</v>
      </c>
      <c r="BQ8" s="95">
        <v>-31.037786483764648</v>
      </c>
      <c r="BR8" s="95">
        <v>-31.195308685302734</v>
      </c>
      <c r="BS8" s="95">
        <v>-31.352827072143555</v>
      </c>
      <c r="BT8" s="95">
        <v>-31.510349273681641</v>
      </c>
      <c r="BU8" s="95">
        <v>-31.667869567871094</v>
      </c>
      <c r="BV8" s="95">
        <v>-31.822933197021484</v>
      </c>
      <c r="BW8" s="95">
        <v>-31.977594375610352</v>
      </c>
      <c r="BX8" s="95">
        <v>-32.132255554199219</v>
      </c>
      <c r="BY8" s="95">
        <v>-32.286918640136719</v>
      </c>
      <c r="BZ8" s="95">
        <v>-32.441581726074219</v>
      </c>
      <c r="CA8" s="95">
        <v>-32.596240997314453</v>
      </c>
      <c r="CB8" s="95">
        <v>-32.750904083251953</v>
      </c>
      <c r="CC8" s="95">
        <v>-32.905563354492188</v>
      </c>
      <c r="CD8" s="95">
        <v>-33.060226440429688</v>
      </c>
      <c r="CE8" s="95">
        <v>-33.214889526367188</v>
      </c>
      <c r="CF8" s="95">
        <v>-33.361473083496094</v>
      </c>
      <c r="CG8" s="95">
        <v>-33.507778167724609</v>
      </c>
      <c r="CH8" s="95">
        <v>-33.657810211181641</v>
      </c>
      <c r="CI8" s="95">
        <v>-33.812625885009766</v>
      </c>
      <c r="CJ8" s="95">
        <v>-33.967441558837891</v>
      </c>
      <c r="CK8" s="95">
        <v>-34.113887786865234</v>
      </c>
      <c r="CL8" s="95">
        <v>-34.260196685791016</v>
      </c>
      <c r="CM8" s="95">
        <v>-34.408519744873047</v>
      </c>
      <c r="CN8" s="95">
        <v>-34.559257507324219</v>
      </c>
      <c r="CO8" s="96">
        <v>-34.709999084472656</v>
      </c>
    </row>
    <row r="9" spans="1:93" ht="21.75" thickBot="1" x14ac:dyDescent="0.4">
      <c r="A9" s="108"/>
      <c r="B9" s="92" t="s">
        <v>40</v>
      </c>
      <c r="C9" s="97">
        <v>-57.504024505615234</v>
      </c>
      <c r="D9" s="97">
        <v>-58.413417816162109</v>
      </c>
      <c r="E9" s="97">
        <v>-56.576416015625</v>
      </c>
      <c r="F9" s="97">
        <v>-54.739410400390625</v>
      </c>
      <c r="G9" s="97">
        <v>-53.719821929931641</v>
      </c>
      <c r="H9" s="97">
        <v>-52.777904510498047</v>
      </c>
      <c r="I9" s="97">
        <v>-52.017276763916016</v>
      </c>
      <c r="J9" s="97">
        <v>-51.498016357421875</v>
      </c>
      <c r="K9" s="97">
        <v>-50.978752136230469</v>
      </c>
      <c r="L9" s="97">
        <v>-50.581546783447266</v>
      </c>
      <c r="M9" s="97">
        <v>-50.191497802734375</v>
      </c>
      <c r="N9" s="97">
        <v>-49.847400665283203</v>
      </c>
      <c r="O9" s="97">
        <v>-49.557178497314453</v>
      </c>
      <c r="P9" s="97">
        <v>-49.266952514648438</v>
      </c>
      <c r="Q9" s="97">
        <v>-49.061988830566406</v>
      </c>
      <c r="R9" s="97">
        <v>-48.859115600585938</v>
      </c>
      <c r="S9" s="97">
        <v>-48.836406707763672</v>
      </c>
      <c r="T9" s="97">
        <v>-48.999919891357422</v>
      </c>
      <c r="U9" s="97">
        <v>-49.167598724365234</v>
      </c>
      <c r="V9" s="97">
        <v>-49.611186981201172</v>
      </c>
      <c r="W9" s="97">
        <v>-50.054771423339844</v>
      </c>
      <c r="X9" s="97">
        <v>-50.487785339355469</v>
      </c>
      <c r="Y9" s="97">
        <v>-50.911445617675781</v>
      </c>
      <c r="Z9" s="97">
        <v>-51.335105895996094</v>
      </c>
      <c r="AA9" s="97">
        <v>-51.758769989013672</v>
      </c>
      <c r="AB9" s="97">
        <v>-52.182430267333984</v>
      </c>
      <c r="AC9" s="97">
        <v>-52.606090545654297</v>
      </c>
      <c r="AD9" s="97">
        <v>-53.029750823974609</v>
      </c>
      <c r="AE9" s="97">
        <v>-53.453411102294922</v>
      </c>
      <c r="AF9" s="97">
        <v>-53.8770751953125</v>
      </c>
      <c r="AG9" s="97">
        <v>-54.300735473632813</v>
      </c>
      <c r="AH9" s="97">
        <v>-54.708450317382813</v>
      </c>
      <c r="AI9" s="97">
        <v>-55.105236053466797</v>
      </c>
      <c r="AJ9" s="97">
        <v>-55.502025604248047</v>
      </c>
      <c r="AK9" s="97">
        <v>-55.898811340332031</v>
      </c>
      <c r="AL9" s="97">
        <v>-56.295597076416016</v>
      </c>
      <c r="AM9" s="97">
        <v>-56.692386627197266</v>
      </c>
      <c r="AN9" s="97">
        <v>-57.08917236328125</v>
      </c>
      <c r="AO9" s="97">
        <v>-57.4859619140625</v>
      </c>
      <c r="AP9" s="97">
        <v>-57.882747650146484</v>
      </c>
      <c r="AQ9" s="97">
        <v>-58.279533386230469</v>
      </c>
      <c r="AR9" s="97">
        <v>-58.663089752197266</v>
      </c>
      <c r="AS9" s="97">
        <v>-59.039936065673828</v>
      </c>
      <c r="AT9" s="97">
        <v>-59.416782379150391</v>
      </c>
      <c r="AU9" s="97">
        <v>-59.793628692626953</v>
      </c>
      <c r="AV9" s="97">
        <v>-60.170478820800781</v>
      </c>
      <c r="AW9" s="97">
        <v>-60.547325134277344</v>
      </c>
      <c r="AX9" s="97">
        <v>-60.924171447753906</v>
      </c>
      <c r="AY9" s="97">
        <v>-61.301017761230469</v>
      </c>
      <c r="AZ9" s="97">
        <v>-61.677867889404297</v>
      </c>
      <c r="BA9" s="97">
        <v>-62.054714202880859</v>
      </c>
      <c r="BB9" s="97">
        <v>-62.418506622314453</v>
      </c>
      <c r="BC9" s="97">
        <v>-62.777561187744141</v>
      </c>
      <c r="BD9" s="97">
        <v>-63.135456085205078</v>
      </c>
      <c r="BE9" s="97">
        <v>-63.489864349365234</v>
      </c>
      <c r="BF9" s="97">
        <v>-63.844272613525391</v>
      </c>
      <c r="BG9" s="97">
        <v>-64.205001831054688</v>
      </c>
      <c r="BH9" s="97">
        <v>-64.568000793457031</v>
      </c>
      <c r="BI9" s="97">
        <v>-64.928482055664063</v>
      </c>
      <c r="BJ9" s="97">
        <v>-65.282516479492188</v>
      </c>
      <c r="BK9" s="97">
        <v>-65.636550903320313</v>
      </c>
      <c r="BL9" s="97">
        <v>-65.985641479492188</v>
      </c>
      <c r="BM9" s="97">
        <v>-66.333694458007813</v>
      </c>
      <c r="BN9" s="97">
        <v>-66.681747436523438</v>
      </c>
      <c r="BO9" s="97">
        <v>-67.029792785644531</v>
      </c>
      <c r="BP9" s="97">
        <v>-67.377845764160156</v>
      </c>
      <c r="BQ9" s="97">
        <v>-67.725898742675781</v>
      </c>
      <c r="BR9" s="97">
        <v>-68.073951721191406</v>
      </c>
      <c r="BS9" s="97">
        <v>-68.4219970703125</v>
      </c>
      <c r="BT9" s="97">
        <v>-68.770050048828125</v>
      </c>
      <c r="BU9" s="97">
        <v>-69.11810302734375</v>
      </c>
      <c r="BV9" s="97">
        <v>-69.485084533691406</v>
      </c>
      <c r="BW9" s="97">
        <v>-69.855155944824219</v>
      </c>
      <c r="BX9" s="97">
        <v>-70.225234985351563</v>
      </c>
      <c r="BY9" s="97">
        <v>-70.595314025878906</v>
      </c>
      <c r="BZ9" s="97">
        <v>-70.965385437011719</v>
      </c>
      <c r="CA9" s="97">
        <v>-71.335464477539063</v>
      </c>
      <c r="CB9" s="97">
        <v>-71.705535888671875</v>
      </c>
      <c r="CC9" s="97">
        <v>-72.075614929199219</v>
      </c>
      <c r="CD9" s="97">
        <v>-72.445693969726563</v>
      </c>
      <c r="CE9" s="97">
        <v>-72.815765380859375</v>
      </c>
      <c r="CF9" s="97">
        <v>-73.163322448730469</v>
      </c>
      <c r="CG9" s="97">
        <v>-73.510116577148438</v>
      </c>
      <c r="CH9" s="97">
        <v>-73.864356994628906</v>
      </c>
      <c r="CI9" s="97">
        <v>-74.228172302246094</v>
      </c>
      <c r="CJ9" s="97">
        <v>-74.591987609863281</v>
      </c>
      <c r="CK9" s="97">
        <v>-74.935943603515625</v>
      </c>
      <c r="CL9" s="97">
        <v>-75.279571533203125</v>
      </c>
      <c r="CM9" s="97">
        <v>-75.626998901367188</v>
      </c>
      <c r="CN9" s="97">
        <v>-75.97900390625</v>
      </c>
      <c r="CO9" s="98">
        <v>-76.331001281738281</v>
      </c>
    </row>
    <row r="10" spans="1:93" ht="21.75" thickBot="1" x14ac:dyDescent="0.4">
      <c r="A10" s="106" t="s">
        <v>283</v>
      </c>
      <c r="B10" s="100" t="s">
        <v>42</v>
      </c>
      <c r="C10" s="95">
        <v>-21.531185150146484</v>
      </c>
      <c r="D10" s="95">
        <v>-22.007707595825195</v>
      </c>
      <c r="E10" s="95">
        <v>-21.668567657470703</v>
      </c>
      <c r="F10" s="95">
        <v>-21.329427719116211</v>
      </c>
      <c r="G10" s="95">
        <v>-21.33308219909668</v>
      </c>
      <c r="H10" s="95">
        <v>-21.36931037902832</v>
      </c>
      <c r="I10" s="95">
        <v>-21.460786819458008</v>
      </c>
      <c r="J10" s="95">
        <v>-21.625823974609375</v>
      </c>
      <c r="K10" s="95">
        <v>-21.790861129760742</v>
      </c>
      <c r="L10" s="95">
        <v>-21.948293685913086</v>
      </c>
      <c r="M10" s="95">
        <v>-22.105279922485352</v>
      </c>
      <c r="N10" s="95">
        <v>-22.243736267089844</v>
      </c>
      <c r="O10" s="95">
        <v>-22.360469818115234</v>
      </c>
      <c r="P10" s="95">
        <v>-22.477201461791992</v>
      </c>
      <c r="Q10" s="95">
        <v>-22.60179328918457</v>
      </c>
      <c r="R10" s="95">
        <v>-22.726577758789063</v>
      </c>
      <c r="S10" s="95">
        <v>-22.839633941650391</v>
      </c>
      <c r="T10" s="95">
        <v>-22.940568923950195</v>
      </c>
      <c r="U10" s="95">
        <v>-23.042934417724609</v>
      </c>
      <c r="V10" s="95">
        <v>-23.24017333984375</v>
      </c>
      <c r="W10" s="95">
        <v>-23.437412261962891</v>
      </c>
      <c r="X10" s="95">
        <v>-23.636787414550781</v>
      </c>
      <c r="Y10" s="95">
        <v>-23.838050842285156</v>
      </c>
      <c r="Z10" s="95">
        <v>-24.038942337036133</v>
      </c>
      <c r="AA10" s="95">
        <v>-24.232156753540039</v>
      </c>
      <c r="AB10" s="95">
        <v>-24.425369262695313</v>
      </c>
      <c r="AC10" s="95">
        <v>-24.618581771850586</v>
      </c>
      <c r="AD10" s="95">
        <v>-24.811796188354492</v>
      </c>
      <c r="AE10" s="95">
        <v>-25.005008697509766</v>
      </c>
      <c r="AF10" s="95">
        <v>-25.198223114013672</v>
      </c>
      <c r="AG10" s="95">
        <v>-25.391435623168945</v>
      </c>
      <c r="AH10" s="95">
        <v>-25.578163146972656</v>
      </c>
      <c r="AI10" s="95">
        <v>-25.760442733764648</v>
      </c>
      <c r="AJ10" s="95">
        <v>-25.942724227905273</v>
      </c>
      <c r="AK10" s="95">
        <v>-26.125003814697266</v>
      </c>
      <c r="AL10" s="95">
        <v>-26.307285308837891</v>
      </c>
      <c r="AM10" s="95">
        <v>-26.489564895629883</v>
      </c>
      <c r="AN10" s="95">
        <v>-26.671846389770508</v>
      </c>
      <c r="AO10" s="95">
        <v>-26.854127883911133</v>
      </c>
      <c r="AP10" s="95">
        <v>-27.036407470703125</v>
      </c>
      <c r="AQ10" s="95">
        <v>-27.21868896484375</v>
      </c>
      <c r="AR10" s="95">
        <v>-27.394954681396484</v>
      </c>
      <c r="AS10" s="95">
        <v>-27.568170547485352</v>
      </c>
      <c r="AT10" s="95">
        <v>-27.741386413574219</v>
      </c>
      <c r="AU10" s="95">
        <v>-27.914604187011719</v>
      </c>
      <c r="AV10" s="95">
        <v>-28.087820053100586</v>
      </c>
      <c r="AW10" s="95">
        <v>-28.261037826538086</v>
      </c>
      <c r="AX10" s="95">
        <v>-28.434253692626953</v>
      </c>
      <c r="AY10" s="95">
        <v>-28.607471466064453</v>
      </c>
      <c r="AZ10" s="95">
        <v>-28.78068733215332</v>
      </c>
      <c r="BA10" s="95">
        <v>-28.95390510559082</v>
      </c>
      <c r="BB10" s="95">
        <v>-29.12074089050293</v>
      </c>
      <c r="BC10" s="95">
        <v>-29.285263061523438</v>
      </c>
      <c r="BD10" s="95">
        <v>-29.449785232543945</v>
      </c>
      <c r="BE10" s="95">
        <v>-29.614309310913086</v>
      </c>
      <c r="BF10" s="95">
        <v>-29.778831481933594</v>
      </c>
      <c r="BG10" s="95">
        <v>-29.943355560302734</v>
      </c>
      <c r="BH10" s="95">
        <v>-30.107877731323242</v>
      </c>
      <c r="BI10" s="95">
        <v>-30.27239990234375</v>
      </c>
      <c r="BJ10" s="95">
        <v>-30.436922073364258</v>
      </c>
      <c r="BK10" s="95">
        <v>-30.601444244384766</v>
      </c>
      <c r="BL10" s="95">
        <v>-30.760717391967773</v>
      </c>
      <c r="BM10" s="95">
        <v>-30.918888092041016</v>
      </c>
      <c r="BN10" s="95">
        <v>-31.077272415161133</v>
      </c>
      <c r="BO10" s="95">
        <v>-31.236162185668945</v>
      </c>
      <c r="BP10" s="95">
        <v>-31.395050048828125</v>
      </c>
      <c r="BQ10" s="95">
        <v>-31.55000114440918</v>
      </c>
      <c r="BR10" s="95">
        <v>-31.704216003417969</v>
      </c>
      <c r="BS10" s="95">
        <v>-31.859897613525391</v>
      </c>
      <c r="BT10" s="95">
        <v>-32.018787384033203</v>
      </c>
      <c r="BU10" s="95">
        <v>-32.177677154541016</v>
      </c>
      <c r="BV10" s="95">
        <v>-32.332931518554688</v>
      </c>
      <c r="BW10" s="95">
        <v>-32.487594604492188</v>
      </c>
      <c r="BX10" s="95">
        <v>-32.642257690429688</v>
      </c>
      <c r="BY10" s="95">
        <v>-32.796916961669922</v>
      </c>
      <c r="BZ10" s="95">
        <v>-32.951580047607422</v>
      </c>
      <c r="CA10" s="95">
        <v>-33.106243133544922</v>
      </c>
      <c r="CB10" s="95">
        <v>-33.260902404785156</v>
      </c>
      <c r="CC10" s="95">
        <v>-33.415561676025391</v>
      </c>
      <c r="CD10" s="95">
        <v>-33.570224761962891</v>
      </c>
      <c r="CE10" s="95">
        <v>-33.724887847900391</v>
      </c>
      <c r="CF10" s="95">
        <v>-33.874553680419922</v>
      </c>
      <c r="CG10" s="95">
        <v>-34.0240478515625</v>
      </c>
      <c r="CH10" s="95">
        <v>-34.173542022705078</v>
      </c>
      <c r="CI10" s="95">
        <v>-34.323036193847656</v>
      </c>
      <c r="CJ10" s="95">
        <v>-34.472530364990234</v>
      </c>
      <c r="CK10" s="95">
        <v>-34.622024536132813</v>
      </c>
      <c r="CL10" s="95">
        <v>-34.771518707275391</v>
      </c>
      <c r="CM10" s="95">
        <v>-34.921012878417969</v>
      </c>
      <c r="CN10" s="95">
        <v>-35.070507049560547</v>
      </c>
      <c r="CO10" s="96">
        <v>-35.220001220703125</v>
      </c>
    </row>
    <row r="11" spans="1:93" ht="21.75" thickBot="1" x14ac:dyDescent="0.4">
      <c r="A11" s="106"/>
      <c r="B11" s="100" t="s">
        <v>64</v>
      </c>
      <c r="C11" s="95">
        <v>-58.622398376464844</v>
      </c>
      <c r="D11" s="95">
        <v>-59.687831878662109</v>
      </c>
      <c r="E11" s="95">
        <v>-58.169784545898438</v>
      </c>
      <c r="F11" s="95">
        <v>-56.651729583740234</v>
      </c>
      <c r="G11" s="95">
        <v>-55.711284637451172</v>
      </c>
      <c r="H11" s="95">
        <v>-54.825721740722656</v>
      </c>
      <c r="I11" s="95">
        <v>-54.082771301269531</v>
      </c>
      <c r="J11" s="95">
        <v>-53.529697418212891</v>
      </c>
      <c r="K11" s="95">
        <v>-52.97662353515625</v>
      </c>
      <c r="L11" s="95">
        <v>-52.583251953125</v>
      </c>
      <c r="M11" s="95">
        <v>-52.199237823486328</v>
      </c>
      <c r="N11" s="95">
        <v>-51.903244018554688</v>
      </c>
      <c r="O11" s="95">
        <v>-51.710433959960938</v>
      </c>
      <c r="P11" s="95">
        <v>-51.517620086669922</v>
      </c>
      <c r="Q11" s="95">
        <v>-51.608470916748047</v>
      </c>
      <c r="R11" s="95">
        <v>-51.706283569335938</v>
      </c>
      <c r="S11" s="95">
        <v>-51.985702514648438</v>
      </c>
      <c r="T11" s="95">
        <v>-52.452823638916016</v>
      </c>
      <c r="U11" s="95">
        <v>-52.918926239013672</v>
      </c>
      <c r="V11" s="95">
        <v>-53.317428588867188</v>
      </c>
      <c r="W11" s="95">
        <v>-53.715934753417969</v>
      </c>
      <c r="X11" s="95">
        <v>-54.129600524902344</v>
      </c>
      <c r="Y11" s="95">
        <v>-54.556682586669922</v>
      </c>
      <c r="Z11" s="95">
        <v>-54.983322143554688</v>
      </c>
      <c r="AA11" s="95">
        <v>-55.400741577148438</v>
      </c>
      <c r="AB11" s="95">
        <v>-55.818161010742188</v>
      </c>
      <c r="AC11" s="95">
        <v>-56.236488342285156</v>
      </c>
      <c r="AD11" s="95">
        <v>-56.655521392822266</v>
      </c>
      <c r="AE11" s="95">
        <v>-57.074550628662109</v>
      </c>
      <c r="AF11" s="95">
        <v>-57.493583679199219</v>
      </c>
      <c r="AG11" s="95">
        <v>-57.912616729736328</v>
      </c>
      <c r="AH11" s="95">
        <v>-58.318450927734375</v>
      </c>
      <c r="AI11" s="95">
        <v>-58.715236663818359</v>
      </c>
      <c r="AJ11" s="95">
        <v>-59.112026214599609</v>
      </c>
      <c r="AK11" s="95">
        <v>-59.508811950683594</v>
      </c>
      <c r="AL11" s="95">
        <v>-59.905597686767578</v>
      </c>
      <c r="AM11" s="95">
        <v>-60.302387237548828</v>
      </c>
      <c r="AN11" s="95">
        <v>-60.699172973632813</v>
      </c>
      <c r="AO11" s="95">
        <v>-61.095962524414063</v>
      </c>
      <c r="AP11" s="95">
        <v>-61.492748260498047</v>
      </c>
      <c r="AQ11" s="95">
        <v>-61.889533996582031</v>
      </c>
      <c r="AR11" s="95">
        <v>-62.273090362548828</v>
      </c>
      <c r="AS11" s="95">
        <v>-62.649936676025391</v>
      </c>
      <c r="AT11" s="95">
        <v>-63.026782989501953</v>
      </c>
      <c r="AU11" s="95">
        <v>-63.403629302978516</v>
      </c>
      <c r="AV11" s="95">
        <v>-63.780479431152344</v>
      </c>
      <c r="AW11" s="95">
        <v>-64.157325744628906</v>
      </c>
      <c r="AX11" s="95">
        <v>-64.534172058105469</v>
      </c>
      <c r="AY11" s="95">
        <v>-64.911018371582031</v>
      </c>
      <c r="AZ11" s="95">
        <v>-65.287864685058594</v>
      </c>
      <c r="BA11" s="95">
        <v>-65.664718627929688</v>
      </c>
      <c r="BB11" s="95">
        <v>-66.027442932128906</v>
      </c>
      <c r="BC11" s="95">
        <v>-66.385055541992188</v>
      </c>
      <c r="BD11" s="95">
        <v>-66.742660522460938</v>
      </c>
      <c r="BE11" s="95">
        <v>-67.100273132324219</v>
      </c>
      <c r="BF11" s="95">
        <v>-67.4578857421875</v>
      </c>
      <c r="BG11" s="95">
        <v>-67.815498352050781</v>
      </c>
      <c r="BH11" s="95">
        <v>-68.173103332519531</v>
      </c>
      <c r="BI11" s="95">
        <v>-68.530715942382813</v>
      </c>
      <c r="BJ11" s="95">
        <v>-68.888320922851563</v>
      </c>
      <c r="BK11" s="95">
        <v>-69.245933532714844</v>
      </c>
      <c r="BL11" s="95">
        <v>-69.591659545898438</v>
      </c>
      <c r="BM11" s="95">
        <v>-69.934890747070313</v>
      </c>
      <c r="BN11" s="95">
        <v>-70.278549194335938</v>
      </c>
      <c r="BO11" s="95">
        <v>-70.623214721679688</v>
      </c>
      <c r="BP11" s="95">
        <v>-70.967880249023438</v>
      </c>
      <c r="BQ11" s="95">
        <v>-71.304000854492188</v>
      </c>
      <c r="BR11" s="95">
        <v>-71.638526916503906</v>
      </c>
      <c r="BS11" s="95">
        <v>-71.976112365722656</v>
      </c>
      <c r="BT11" s="95">
        <v>-72.320365905761719</v>
      </c>
      <c r="BU11" s="95">
        <v>-72.664627075195313</v>
      </c>
      <c r="BV11" s="95">
        <v>-73.000411987304688</v>
      </c>
      <c r="BW11" s="95">
        <v>-73.334800720214844</v>
      </c>
      <c r="BX11" s="95">
        <v>-73.669197082519531</v>
      </c>
      <c r="BY11" s="95">
        <v>-74.003593444824219</v>
      </c>
      <c r="BZ11" s="95">
        <v>-74.337982177734375</v>
      </c>
      <c r="CA11" s="95">
        <v>-74.672378540039063</v>
      </c>
      <c r="CB11" s="95">
        <v>-75.006767272949219</v>
      </c>
      <c r="CC11" s="95">
        <v>-75.341163635253906</v>
      </c>
      <c r="CD11" s="95">
        <v>-75.675552368164063</v>
      </c>
      <c r="CE11" s="95">
        <v>-76.00994873046875</v>
      </c>
      <c r="CF11" s="95">
        <v>-76.332809448242188</v>
      </c>
      <c r="CG11" s="95">
        <v>-76.6552734375</v>
      </c>
      <c r="CH11" s="95">
        <v>-76.977745056152344</v>
      </c>
      <c r="CI11" s="95">
        <v>-77.300209045410156</v>
      </c>
      <c r="CJ11" s="95">
        <v>-77.622673034667969</v>
      </c>
      <c r="CK11" s="95">
        <v>-77.945137023925781</v>
      </c>
      <c r="CL11" s="95">
        <v>-78.267601013183594</v>
      </c>
      <c r="CM11" s="95">
        <v>-78.590065002441406</v>
      </c>
      <c r="CN11" s="95">
        <v>-78.91253662109375</v>
      </c>
      <c r="CO11" s="96">
        <v>-79.235000610351563</v>
      </c>
    </row>
    <row r="12" spans="1:93" ht="21.75" thickBot="1" x14ac:dyDescent="0.4">
      <c r="A12" s="106"/>
      <c r="B12" s="100" t="s">
        <v>4</v>
      </c>
      <c r="C12" s="95">
        <v>-37.091213226318359</v>
      </c>
      <c r="D12" s="95">
        <v>-37.680126190185547</v>
      </c>
      <c r="E12" s="95">
        <v>-36.501216888427734</v>
      </c>
      <c r="F12" s="95">
        <v>-35.322303771972656</v>
      </c>
      <c r="G12" s="95">
        <v>-34.378200531005859</v>
      </c>
      <c r="H12" s="95">
        <v>-33.456409454345703</v>
      </c>
      <c r="I12" s="95">
        <v>-32.621982574462891</v>
      </c>
      <c r="J12" s="95">
        <v>-31.903873443603516</v>
      </c>
      <c r="K12" s="95">
        <v>-31.185762405395508</v>
      </c>
      <c r="L12" s="95">
        <v>-30.634958267211914</v>
      </c>
      <c r="M12" s="95">
        <v>-30.093959808349609</v>
      </c>
      <c r="N12" s="95">
        <v>-29.659507751464844</v>
      </c>
      <c r="O12" s="95">
        <v>-29.349964141845703</v>
      </c>
      <c r="P12" s="95">
        <v>-29.040420532226563</v>
      </c>
      <c r="Q12" s="95">
        <v>-29.006677627563477</v>
      </c>
      <c r="R12" s="95">
        <v>-28.979707717895508</v>
      </c>
      <c r="S12" s="95">
        <v>-29.146068572998047</v>
      </c>
      <c r="T12" s="95">
        <v>-29.512256622314453</v>
      </c>
      <c r="U12" s="95">
        <v>-29.875993728637695</v>
      </c>
      <c r="V12" s="95">
        <v>-30.07725715637207</v>
      </c>
      <c r="W12" s="95">
        <v>-30.278522491455078</v>
      </c>
      <c r="X12" s="95">
        <v>-30.492813110351563</v>
      </c>
      <c r="Y12" s="95">
        <v>-30.718631744384766</v>
      </c>
      <c r="Z12" s="95">
        <v>-30.944377899169922</v>
      </c>
      <c r="AA12" s="95">
        <v>-31.168584823608398</v>
      </c>
      <c r="AB12" s="95">
        <v>-31.392791748046875</v>
      </c>
      <c r="AC12" s="95">
        <v>-31.617904663085938</v>
      </c>
      <c r="AD12" s="95">
        <v>-31.843723297119141</v>
      </c>
      <c r="AE12" s="95">
        <v>-32.069541931152344</v>
      </c>
      <c r="AF12" s="95">
        <v>-32.295360565185547</v>
      </c>
      <c r="AG12" s="95">
        <v>-32.52117919921875</v>
      </c>
      <c r="AH12" s="95">
        <v>-32.740283966064453</v>
      </c>
      <c r="AI12" s="95">
        <v>-32.954792022705078</v>
      </c>
      <c r="AJ12" s="95">
        <v>-33.169300079345703</v>
      </c>
      <c r="AK12" s="95">
        <v>-33.383804321289063</v>
      </c>
      <c r="AL12" s="95">
        <v>-33.598312377929688</v>
      </c>
      <c r="AM12" s="95">
        <v>-33.812820434570313</v>
      </c>
      <c r="AN12" s="95">
        <v>-34.027328491210938</v>
      </c>
      <c r="AO12" s="95">
        <v>-34.241832733154297</v>
      </c>
      <c r="AP12" s="95">
        <v>-34.456340789794922</v>
      </c>
      <c r="AQ12" s="95">
        <v>-34.670848846435547</v>
      </c>
      <c r="AR12" s="95">
        <v>-34.878135681152344</v>
      </c>
      <c r="AS12" s="95">
        <v>-35.081768035888672</v>
      </c>
      <c r="AT12" s="95">
        <v>-35.285396575927734</v>
      </c>
      <c r="AU12" s="95">
        <v>-35.489028930664063</v>
      </c>
      <c r="AV12" s="95">
        <v>-35.692657470703125</v>
      </c>
      <c r="AW12" s="95">
        <v>-35.896289825439453</v>
      </c>
      <c r="AX12" s="95">
        <v>-36.099918365478516</v>
      </c>
      <c r="AY12" s="95">
        <v>-36.303550720214844</v>
      </c>
      <c r="AZ12" s="95">
        <v>-36.507179260253906</v>
      </c>
      <c r="BA12" s="95">
        <v>-36.710811614990234</v>
      </c>
      <c r="BB12" s="95">
        <v>-36.906703948974609</v>
      </c>
      <c r="BC12" s="95">
        <v>-37.099788665771484</v>
      </c>
      <c r="BD12" s="95">
        <v>-37.292877197265625</v>
      </c>
      <c r="BE12" s="95">
        <v>-37.485965728759766</v>
      </c>
      <c r="BF12" s="95">
        <v>-37.679054260253906</v>
      </c>
      <c r="BG12" s="95">
        <v>-37.872142791748047</v>
      </c>
      <c r="BH12" s="95">
        <v>-38.065227508544922</v>
      </c>
      <c r="BI12" s="95">
        <v>-38.258316040039063</v>
      </c>
      <c r="BJ12" s="95">
        <v>-38.451400756835938</v>
      </c>
      <c r="BK12" s="95">
        <v>-38.644489288330078</v>
      </c>
      <c r="BL12" s="95">
        <v>-38.830940246582031</v>
      </c>
      <c r="BM12" s="95">
        <v>-39.015998840332031</v>
      </c>
      <c r="BN12" s="95">
        <v>-39.201271057128906</v>
      </c>
      <c r="BO12" s="95">
        <v>-39.387050628662109</v>
      </c>
      <c r="BP12" s="95">
        <v>-39.572830200195313</v>
      </c>
      <c r="BQ12" s="95">
        <v>-39.754001617431641</v>
      </c>
      <c r="BR12" s="95">
        <v>-39.934314727783203</v>
      </c>
      <c r="BS12" s="95">
        <v>-40.116214752197266</v>
      </c>
      <c r="BT12" s="95">
        <v>-40.301586151123047</v>
      </c>
      <c r="BU12" s="95">
        <v>-40.486957550048828</v>
      </c>
      <c r="BV12" s="95">
        <v>-40.66748046875</v>
      </c>
      <c r="BW12" s="95">
        <v>-40.847209930419922</v>
      </c>
      <c r="BX12" s="95">
        <v>-41.026943206787109</v>
      </c>
      <c r="BY12" s="95">
        <v>-41.206672668457031</v>
      </c>
      <c r="BZ12" s="95">
        <v>-41.386405944824219</v>
      </c>
      <c r="CA12" s="95">
        <v>-41.566135406494141</v>
      </c>
      <c r="CB12" s="95">
        <v>-41.745864868164063</v>
      </c>
      <c r="CC12" s="95">
        <v>-41.92559814453125</v>
      </c>
      <c r="CD12" s="95">
        <v>-42.105327606201172</v>
      </c>
      <c r="CE12" s="95">
        <v>-42.285057067871094</v>
      </c>
      <c r="CF12" s="95">
        <v>-42.458255767822266</v>
      </c>
      <c r="CG12" s="95">
        <v>-42.6312255859375</v>
      </c>
      <c r="CH12" s="95">
        <v>-42.80419921875</v>
      </c>
      <c r="CI12" s="95">
        <v>-42.977169036865234</v>
      </c>
      <c r="CJ12" s="95">
        <v>-43.150142669677734</v>
      </c>
      <c r="CK12" s="95">
        <v>-43.323112487792969</v>
      </c>
      <c r="CL12" s="95">
        <v>-43.496082305908203</v>
      </c>
      <c r="CM12" s="95">
        <v>-43.669055938720703</v>
      </c>
      <c r="CN12" s="95">
        <v>-43.842025756835938</v>
      </c>
      <c r="CO12" s="96">
        <v>-44.014999389648438</v>
      </c>
    </row>
    <row r="13" spans="1:93" ht="21.75" thickBot="1" x14ac:dyDescent="0.4">
      <c r="A13" s="106"/>
      <c r="B13" s="100" t="s">
        <v>7</v>
      </c>
      <c r="C13" s="95">
        <v>-182.83030700683594</v>
      </c>
      <c r="D13" s="95">
        <v>-185.40769958496094</v>
      </c>
      <c r="E13" s="95">
        <v>-178.76219177246094</v>
      </c>
      <c r="F13" s="95">
        <v>-172.11666870117188</v>
      </c>
      <c r="G13" s="95">
        <v>-166.632568359375</v>
      </c>
      <c r="H13" s="95">
        <v>-161.25880432128906</v>
      </c>
      <c r="I13" s="95">
        <v>-156.29252624511719</v>
      </c>
      <c r="J13" s="95">
        <v>-151.86872863769531</v>
      </c>
      <c r="K13" s="95">
        <v>-147.4449462890625</v>
      </c>
      <c r="L13" s="95">
        <v>-143.697998046875</v>
      </c>
      <c r="M13" s="95">
        <v>-139.99070739746094</v>
      </c>
      <c r="N13" s="95">
        <v>-136.55026245117188</v>
      </c>
      <c r="O13" s="95">
        <v>-133.422607421875</v>
      </c>
      <c r="P13" s="95">
        <v>-130.29496765136719</v>
      </c>
      <c r="Q13" s="95">
        <v>-127.65448760986328</v>
      </c>
      <c r="R13" s="95">
        <v>-125.02598571777344</v>
      </c>
      <c r="S13" s="95">
        <v>-123.49345397949219</v>
      </c>
      <c r="T13" s="95">
        <v>-123.09375</v>
      </c>
      <c r="U13" s="95">
        <v>-122.724609375</v>
      </c>
      <c r="V13" s="95">
        <v>-124.37899780273438</v>
      </c>
      <c r="W13" s="95">
        <v>-126.03339385986328</v>
      </c>
      <c r="X13" s="95">
        <v>-127.68564605712891</v>
      </c>
      <c r="Y13" s="95">
        <v>-129.33601379394531</v>
      </c>
      <c r="Z13" s="95">
        <v>-130.98452758789063</v>
      </c>
      <c r="AA13" s="95">
        <v>-132.59463500976563</v>
      </c>
      <c r="AB13" s="95">
        <v>-134.20474243164063</v>
      </c>
      <c r="AC13" s="95">
        <v>-135.80128479003906</v>
      </c>
      <c r="AD13" s="95">
        <v>-137.38725280761719</v>
      </c>
      <c r="AE13" s="95">
        <v>-138.97132873535156</v>
      </c>
      <c r="AF13" s="95">
        <v>-140.53314208984375</v>
      </c>
      <c r="AG13" s="95">
        <v>-142.09494018554688</v>
      </c>
      <c r="AH13" s="95">
        <v>-143.593505859375</v>
      </c>
      <c r="AI13" s="95">
        <v>-145.04873657226563</v>
      </c>
      <c r="AJ13" s="95">
        <v>-146.50395202636719</v>
      </c>
      <c r="AK13" s="95">
        <v>-147.95916748046875</v>
      </c>
      <c r="AL13" s="95">
        <v>-149.41439819335938</v>
      </c>
      <c r="AM13" s="95">
        <v>-150.86961364746094</v>
      </c>
      <c r="AN13" s="95">
        <v>-152.32484436035156</v>
      </c>
      <c r="AO13" s="95">
        <v>-153.78007507324219</v>
      </c>
      <c r="AP13" s="95">
        <v>-155.23529052734375</v>
      </c>
      <c r="AQ13" s="95">
        <v>-156.69050598144531</v>
      </c>
      <c r="AR13" s="95">
        <v>-158.02743530273438</v>
      </c>
      <c r="AS13" s="95">
        <v>-159.30441284179688</v>
      </c>
      <c r="AT13" s="95">
        <v>-160.58137512207031</v>
      </c>
      <c r="AU13" s="95">
        <v>-161.85835266113281</v>
      </c>
      <c r="AV13" s="95">
        <v>-163.13533020019531</v>
      </c>
      <c r="AW13" s="95">
        <v>-164.41229248046875</v>
      </c>
      <c r="AX13" s="95">
        <v>-165.68927001953125</v>
      </c>
      <c r="AY13" s="95">
        <v>-166.96623229980469</v>
      </c>
      <c r="AZ13" s="95">
        <v>-168.24320983886719</v>
      </c>
      <c r="BA13" s="95">
        <v>-169.52018737792969</v>
      </c>
      <c r="BB13" s="95">
        <v>-170.65185546875</v>
      </c>
      <c r="BC13" s="95">
        <v>-171.7308349609375</v>
      </c>
      <c r="BD13" s="95">
        <v>-172.80982971191406</v>
      </c>
      <c r="BE13" s="95">
        <v>-173.88880920410156</v>
      </c>
      <c r="BF13" s="95">
        <v>-174.96780395507813</v>
      </c>
      <c r="BG13" s="95">
        <v>-176.04679870605469</v>
      </c>
      <c r="BH13" s="95">
        <v>-177.12577819824219</v>
      </c>
      <c r="BI13" s="95">
        <v>-178.20477294921875</v>
      </c>
      <c r="BJ13" s="95">
        <v>-179.28375244140625</v>
      </c>
      <c r="BK13" s="95">
        <v>-180.36273193359375</v>
      </c>
      <c r="BL13" s="95">
        <v>-181.31471252441406</v>
      </c>
      <c r="BM13" s="95">
        <v>-182.24000549316406</v>
      </c>
      <c r="BN13" s="95">
        <v>-183.15788269042969</v>
      </c>
      <c r="BO13" s="95">
        <v>-184.05825805664063</v>
      </c>
      <c r="BP13" s="95">
        <v>-184.95863342285156</v>
      </c>
      <c r="BQ13" s="95">
        <v>-185.78334045410156</v>
      </c>
      <c r="BR13" s="95">
        <v>-186.59394836425781</v>
      </c>
      <c r="BS13" s="95">
        <v>-187.39949035644531</v>
      </c>
      <c r="BT13" s="95">
        <v>-188.19393920898438</v>
      </c>
      <c r="BU13" s="95">
        <v>-188.98838806152344</v>
      </c>
      <c r="BV13" s="95">
        <v>-189.64823913574219</v>
      </c>
      <c r="BW13" s="95">
        <v>-190.28610229492188</v>
      </c>
      <c r="BX13" s="95">
        <v>-190.9239501953125</v>
      </c>
      <c r="BY13" s="95">
        <v>-191.56179809570313</v>
      </c>
      <c r="BZ13" s="95">
        <v>-192.19966125488281</v>
      </c>
      <c r="CA13" s="95">
        <v>-192.83750915527344</v>
      </c>
      <c r="CB13" s="95">
        <v>-193.47535705566406</v>
      </c>
      <c r="CC13" s="95">
        <v>-194.11320495605469</v>
      </c>
      <c r="CD13" s="95">
        <v>-194.75106811523438</v>
      </c>
      <c r="CE13" s="95">
        <v>-195.388916015625</v>
      </c>
      <c r="CF13" s="95">
        <v>-195.793212890625</v>
      </c>
      <c r="CG13" s="95">
        <v>-196.18952941894531</v>
      </c>
      <c r="CH13" s="95">
        <v>-196.58583068847656</v>
      </c>
      <c r="CI13" s="95">
        <v>-196.98214721679688</v>
      </c>
      <c r="CJ13" s="95">
        <v>-197.37844848632813</v>
      </c>
      <c r="CK13" s="95">
        <v>-197.77476501464844</v>
      </c>
      <c r="CL13" s="95">
        <v>-198.17106628417969</v>
      </c>
      <c r="CM13" s="95">
        <v>-198.5673828125</v>
      </c>
      <c r="CN13" s="95">
        <v>-198.96368408203125</v>
      </c>
      <c r="CO13" s="96">
        <v>-199.36000061035156</v>
      </c>
    </row>
    <row r="14" spans="1:93" ht="21.75" thickBot="1" x14ac:dyDescent="0.4">
      <c r="A14" s="106"/>
      <c r="B14" s="100" t="s">
        <v>3</v>
      </c>
      <c r="C14" s="95">
        <v>-15.560026168823242</v>
      </c>
      <c r="D14" s="95">
        <v>-15.672418594360352</v>
      </c>
      <c r="E14" s="95">
        <v>-14.832646369934082</v>
      </c>
      <c r="F14" s="95">
        <v>-13.99287223815918</v>
      </c>
      <c r="G14" s="95">
        <v>-13.045116424560547</v>
      </c>
      <c r="H14" s="95">
        <v>-12.087098121643066</v>
      </c>
      <c r="I14" s="95">
        <v>-11.161195755004883</v>
      </c>
      <c r="J14" s="95">
        <v>-10.278047561645508</v>
      </c>
      <c r="K14" s="95">
        <v>-9.3949012756347656</v>
      </c>
      <c r="L14" s="95">
        <v>-8.6866645812988281</v>
      </c>
      <c r="M14" s="95">
        <v>-7.988680362701416</v>
      </c>
      <c r="N14" s="95">
        <v>-7.4157719612121582</v>
      </c>
      <c r="O14" s="95">
        <v>-6.9894938468933105</v>
      </c>
      <c r="P14" s="95">
        <v>-6.5632171630859375</v>
      </c>
      <c r="Q14" s="95">
        <v>-6.404883861541748</v>
      </c>
      <c r="R14" s="95">
        <v>-6.2531309127807617</v>
      </c>
      <c r="S14" s="95">
        <v>-6.3064355850219727</v>
      </c>
      <c r="T14" s="95">
        <v>-6.571690559387207</v>
      </c>
      <c r="U14" s="95">
        <v>-6.8330602645874023</v>
      </c>
      <c r="V14" s="95">
        <v>-6.8370852470397949</v>
      </c>
      <c r="W14" s="95">
        <v>-6.8411102294921875</v>
      </c>
      <c r="X14" s="95">
        <v>-6.8560276031494141</v>
      </c>
      <c r="Y14" s="95">
        <v>-6.8805818557739258</v>
      </c>
      <c r="Z14" s="95">
        <v>-6.9054341316223145</v>
      </c>
      <c r="AA14" s="95">
        <v>-6.9364290237426758</v>
      </c>
      <c r="AB14" s="95">
        <v>-6.9674239158630371</v>
      </c>
      <c r="AC14" s="95">
        <v>-6.9993233680725098</v>
      </c>
      <c r="AD14" s="95">
        <v>-7.0319280624389648</v>
      </c>
      <c r="AE14" s="95">
        <v>-7.0645327568054199</v>
      </c>
      <c r="AF14" s="95">
        <v>-7.0971379280090332</v>
      </c>
      <c r="AG14" s="95">
        <v>-7.1297426223754883</v>
      </c>
      <c r="AH14" s="95">
        <v>-7.1621227264404297</v>
      </c>
      <c r="AI14" s="95">
        <v>-7.1943492889404297</v>
      </c>
      <c r="AJ14" s="95">
        <v>-7.2265758514404297</v>
      </c>
      <c r="AK14" s="95">
        <v>-7.2588019371032715</v>
      </c>
      <c r="AL14" s="95">
        <v>-7.2910284996032715</v>
      </c>
      <c r="AM14" s="95">
        <v>-7.3232545852661133</v>
      </c>
      <c r="AN14" s="95">
        <v>-7.3554811477661133</v>
      </c>
      <c r="AO14" s="95">
        <v>-7.3877072334289551</v>
      </c>
      <c r="AP14" s="95">
        <v>-7.4199337959289551</v>
      </c>
      <c r="AQ14" s="95">
        <v>-7.4521598815917969</v>
      </c>
      <c r="AR14" s="95">
        <v>-7.4831833839416504</v>
      </c>
      <c r="AS14" s="95">
        <v>-7.5135970115661621</v>
      </c>
      <c r="AT14" s="95">
        <v>-7.5440106391906738</v>
      </c>
      <c r="AU14" s="95">
        <v>-7.5744242668151855</v>
      </c>
      <c r="AV14" s="95">
        <v>-7.6048378944396973</v>
      </c>
      <c r="AW14" s="95">
        <v>-7.635251522064209</v>
      </c>
      <c r="AX14" s="95">
        <v>-7.6656656265258789</v>
      </c>
      <c r="AY14" s="95">
        <v>-7.6960787773132324</v>
      </c>
      <c r="AZ14" s="95">
        <v>-7.7264928817749023</v>
      </c>
      <c r="BA14" s="95">
        <v>-7.7569065093994141</v>
      </c>
      <c r="BB14" s="95">
        <v>-7.7859630584716797</v>
      </c>
      <c r="BC14" s="95">
        <v>-7.8145270347595215</v>
      </c>
      <c r="BD14" s="95">
        <v>-7.8430919647216797</v>
      </c>
      <c r="BE14" s="95">
        <v>-7.8716564178466797</v>
      </c>
      <c r="BF14" s="95">
        <v>-7.9002208709716797</v>
      </c>
      <c r="BG14" s="95">
        <v>-7.9287853240966797</v>
      </c>
      <c r="BH14" s="95">
        <v>-7.9573497772216797</v>
      </c>
      <c r="BI14" s="95">
        <v>-7.9859142303466797</v>
      </c>
      <c r="BJ14" s="95">
        <v>-8.0144786834716797</v>
      </c>
      <c r="BK14" s="95">
        <v>-8.0430431365966797</v>
      </c>
      <c r="BL14" s="95">
        <v>-8.0702228546142578</v>
      </c>
      <c r="BM14" s="95">
        <v>-8.097111701965332</v>
      </c>
      <c r="BN14" s="95">
        <v>-8.1240005493164063</v>
      </c>
      <c r="BO14" s="95">
        <v>-8.1508893966674805</v>
      </c>
      <c r="BP14" s="95">
        <v>-8.1777782440185547</v>
      </c>
      <c r="BQ14" s="95">
        <v>-8.2040004730224609</v>
      </c>
      <c r="BR14" s="95">
        <v>-8.2300987243652344</v>
      </c>
      <c r="BS14" s="95">
        <v>-8.2563161849975586</v>
      </c>
      <c r="BT14" s="95">
        <v>-8.2827978134155273</v>
      </c>
      <c r="BU14" s="95">
        <v>-8.3092794418334961</v>
      </c>
      <c r="BV14" s="95">
        <v>-8.3345470428466797</v>
      </c>
      <c r="BW14" s="95">
        <v>-8.3596162796020508</v>
      </c>
      <c r="BX14" s="95">
        <v>-8.3846855163574219</v>
      </c>
      <c r="BY14" s="95">
        <v>-8.409754753112793</v>
      </c>
      <c r="BZ14" s="95">
        <v>-8.4348239898681641</v>
      </c>
      <c r="CA14" s="95">
        <v>-8.4598941802978516</v>
      </c>
      <c r="CB14" s="95">
        <v>-8.4849634170532227</v>
      </c>
      <c r="CC14" s="95">
        <v>-8.5100326538085938</v>
      </c>
      <c r="CD14" s="95">
        <v>-8.5351018905639648</v>
      </c>
      <c r="CE14" s="95">
        <v>-8.5601711273193359</v>
      </c>
      <c r="CF14" s="95">
        <v>-8.5837011337280273</v>
      </c>
      <c r="CG14" s="95">
        <v>-8.6071786880493164</v>
      </c>
      <c r="CH14" s="95">
        <v>-8.6306562423706055</v>
      </c>
      <c r="CI14" s="95">
        <v>-8.6541347503662109</v>
      </c>
      <c r="CJ14" s="95">
        <v>-8.6776123046875</v>
      </c>
      <c r="CK14" s="95">
        <v>-8.7010898590087891</v>
      </c>
      <c r="CL14" s="95">
        <v>-8.7245674133300781</v>
      </c>
      <c r="CM14" s="95">
        <v>-8.7480449676513672</v>
      </c>
      <c r="CN14" s="95">
        <v>-8.7715225219726563</v>
      </c>
      <c r="CO14" s="96">
        <v>-8.7950000762939453</v>
      </c>
    </row>
    <row r="15" spans="1:93" ht="21.75" thickBot="1" x14ac:dyDescent="0.4">
      <c r="A15" s="106"/>
      <c r="B15" s="100" t="s">
        <v>5</v>
      </c>
      <c r="C15" s="95">
        <v>-59.118373870849609</v>
      </c>
      <c r="D15" s="95">
        <v>-59.692287445068359</v>
      </c>
      <c r="E15" s="95">
        <v>-56.878242492675781</v>
      </c>
      <c r="F15" s="95">
        <v>-54.064193725585938</v>
      </c>
      <c r="G15" s="95">
        <v>-51.316658020019531</v>
      </c>
      <c r="H15" s="95">
        <v>-48.575435638427734</v>
      </c>
      <c r="I15" s="95">
        <v>-45.955078125</v>
      </c>
      <c r="J15" s="95">
        <v>-43.495628356933594</v>
      </c>
      <c r="K15" s="95">
        <v>-41.036186218261719</v>
      </c>
      <c r="L15" s="95">
        <v>-38.926555633544922</v>
      </c>
      <c r="M15" s="95">
        <v>-36.837432861328125</v>
      </c>
      <c r="N15" s="95">
        <v>-34.909523010253906</v>
      </c>
      <c r="O15" s="95">
        <v>-33.170597076416016</v>
      </c>
      <c r="P15" s="95">
        <v>-31.431676864624023</v>
      </c>
      <c r="Q15" s="95">
        <v>-29.924552917480469</v>
      </c>
      <c r="R15" s="95">
        <v>-28.423124313354492</v>
      </c>
      <c r="S15" s="95">
        <v>-27.487277984619141</v>
      </c>
      <c r="T15" s="95">
        <v>-27.136026382446289</v>
      </c>
      <c r="U15" s="95">
        <v>-26.797904968261719</v>
      </c>
      <c r="V15" s="95">
        <v>-27.329242706298828</v>
      </c>
      <c r="W15" s="95">
        <v>-27.860580444335938</v>
      </c>
      <c r="X15" s="95">
        <v>-28.387643814086914</v>
      </c>
      <c r="Y15" s="95">
        <v>-28.910932540893555</v>
      </c>
      <c r="Z15" s="95">
        <v>-29.433847427368164</v>
      </c>
      <c r="AA15" s="95">
        <v>-29.94908332824707</v>
      </c>
      <c r="AB15" s="95">
        <v>-30.464317321777344</v>
      </c>
      <c r="AC15" s="95">
        <v>-30.972766876220703</v>
      </c>
      <c r="AD15" s="95">
        <v>-31.475927352905273</v>
      </c>
      <c r="AE15" s="95">
        <v>-31.978151321411133</v>
      </c>
      <c r="AF15" s="95">
        <v>-32.469234466552734</v>
      </c>
      <c r="AG15" s="95">
        <v>-32.960319519042969</v>
      </c>
      <c r="AH15" s="95">
        <v>-33.429512023925781</v>
      </c>
      <c r="AI15" s="95">
        <v>-33.883701324462891</v>
      </c>
      <c r="AJ15" s="95">
        <v>-34.337894439697266</v>
      </c>
      <c r="AK15" s="95">
        <v>-34.792083740234375</v>
      </c>
      <c r="AL15" s="95">
        <v>-35.246273040771484</v>
      </c>
      <c r="AM15" s="95">
        <v>-35.700462341308594</v>
      </c>
      <c r="AN15" s="95">
        <v>-36.154655456542969</v>
      </c>
      <c r="AO15" s="95">
        <v>-36.608844757080078</v>
      </c>
      <c r="AP15" s="95">
        <v>-37.063034057617188</v>
      </c>
      <c r="AQ15" s="95">
        <v>-37.517223358154297</v>
      </c>
      <c r="AR15" s="95">
        <v>-37.921291351318359</v>
      </c>
      <c r="AS15" s="95">
        <v>-38.299953460693359</v>
      </c>
      <c r="AT15" s="95">
        <v>-38.678611755371094</v>
      </c>
      <c r="AU15" s="95">
        <v>-39.057270050048828</v>
      </c>
      <c r="AV15" s="95">
        <v>-39.435932159423828</v>
      </c>
      <c r="AW15" s="95">
        <v>-39.814594268798828</v>
      </c>
      <c r="AX15" s="95">
        <v>-40.193252563476563</v>
      </c>
      <c r="AY15" s="95">
        <v>-40.571910858154297</v>
      </c>
      <c r="AZ15" s="95">
        <v>-40.950572967529297</v>
      </c>
      <c r="BA15" s="95">
        <v>-41.329235076904297</v>
      </c>
      <c r="BB15" s="95">
        <v>-41.644817352294922</v>
      </c>
      <c r="BC15" s="95">
        <v>-41.937522888183594</v>
      </c>
      <c r="BD15" s="95">
        <v>-42.230236053466797</v>
      </c>
      <c r="BE15" s="95">
        <v>-42.522945404052734</v>
      </c>
      <c r="BF15" s="95">
        <v>-42.815654754638672</v>
      </c>
      <c r="BG15" s="95">
        <v>-43.108364105224609</v>
      </c>
      <c r="BH15" s="95">
        <v>-43.401073455810547</v>
      </c>
      <c r="BI15" s="95">
        <v>-43.693782806396484</v>
      </c>
      <c r="BJ15" s="95">
        <v>-43.986492156982422</v>
      </c>
      <c r="BK15" s="95">
        <v>-44.279201507568359</v>
      </c>
      <c r="BL15" s="95">
        <v>-44.516277313232422</v>
      </c>
      <c r="BM15" s="95">
        <v>-44.741668701171875</v>
      </c>
      <c r="BN15" s="95">
        <v>-44.963031768798828</v>
      </c>
      <c r="BO15" s="95">
        <v>-45.174880981445313</v>
      </c>
      <c r="BP15" s="95">
        <v>-45.386734008789063</v>
      </c>
      <c r="BQ15" s="95">
        <v>-45.566665649414063</v>
      </c>
      <c r="BR15" s="95">
        <v>-45.740653991699219</v>
      </c>
      <c r="BS15" s="95">
        <v>-45.909900665283203</v>
      </c>
      <c r="BT15" s="95">
        <v>-46.06878662109375</v>
      </c>
      <c r="BU15" s="95">
        <v>-46.227676391601563</v>
      </c>
      <c r="BV15" s="95">
        <v>-46.324718475341797</v>
      </c>
      <c r="BW15" s="95">
        <v>-46.411655426025391</v>
      </c>
      <c r="BX15" s="95">
        <v>-46.498588562011719</v>
      </c>
      <c r="BY15" s="95">
        <v>-46.585521697998047</v>
      </c>
      <c r="BZ15" s="95">
        <v>-46.672454833984375</v>
      </c>
      <c r="CA15" s="95">
        <v>-46.759391784667969</v>
      </c>
      <c r="CB15" s="95">
        <v>-46.846324920654297</v>
      </c>
      <c r="CC15" s="95">
        <v>-46.933258056640625</v>
      </c>
      <c r="CD15" s="95">
        <v>-47.020191192626953</v>
      </c>
      <c r="CE15" s="95">
        <v>-47.107128143310547</v>
      </c>
      <c r="CF15" s="95">
        <v>-47.08477783203125</v>
      </c>
      <c r="CG15" s="95">
        <v>-47.058689117431641</v>
      </c>
      <c r="CH15" s="95">
        <v>-47.032604217529297</v>
      </c>
      <c r="CI15" s="95">
        <v>-47.006515502929688</v>
      </c>
      <c r="CJ15" s="95">
        <v>-46.980430603027344</v>
      </c>
      <c r="CK15" s="95">
        <v>-46.954345703125</v>
      </c>
      <c r="CL15" s="95">
        <v>-46.928256988525391</v>
      </c>
      <c r="CM15" s="95">
        <v>-46.902172088623047</v>
      </c>
      <c r="CN15" s="95">
        <v>-46.876083374023438</v>
      </c>
      <c r="CO15" s="96">
        <v>-46.849998474121094</v>
      </c>
    </row>
  </sheetData>
  <mergeCells count="2">
    <mergeCell ref="A10:A15"/>
    <mergeCell ref="A4:A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theme="0"/>
  </sheetPr>
  <dimension ref="A1:AJ59"/>
  <sheetViews>
    <sheetView zoomScaleNormal="100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P6" sqref="P6"/>
    </sheetView>
  </sheetViews>
  <sheetFormatPr defaultRowHeight="23.25" x14ac:dyDescent="0.35"/>
  <cols>
    <col min="1" max="1" width="9.54296875" bestFit="1" customWidth="1"/>
    <col min="2" max="2" width="12.453125" style="28" bestFit="1" customWidth="1"/>
    <col min="3" max="3" width="11.36328125" bestFit="1" customWidth="1"/>
    <col min="4" max="26" width="10.6328125" customWidth="1"/>
    <col min="38" max="43" width="5.6328125" customWidth="1"/>
    <col min="44" max="44" width="10" bestFit="1" customWidth="1"/>
  </cols>
  <sheetData>
    <row r="1" spans="1:36" ht="24" thickBot="1" x14ac:dyDescent="0.4">
      <c r="A1">
        <v>1</v>
      </c>
      <c r="C1" s="28">
        <v>298.2</v>
      </c>
      <c r="D1" s="28">
        <v>331.5</v>
      </c>
      <c r="E1" s="28">
        <v>364.9</v>
      </c>
      <c r="F1" s="28">
        <v>398.3</v>
      </c>
      <c r="G1" s="28">
        <v>431.7</v>
      </c>
      <c r="H1" s="28">
        <v>465.1</v>
      </c>
      <c r="I1" s="28">
        <v>498.5</v>
      </c>
      <c r="J1" s="28">
        <v>531.79999999999995</v>
      </c>
      <c r="K1" s="28">
        <v>565.20000000000005</v>
      </c>
      <c r="L1" s="28">
        <v>698.8</v>
      </c>
      <c r="M1" s="28">
        <v>832.3</v>
      </c>
      <c r="N1" s="28">
        <v>965.8</v>
      </c>
      <c r="O1" s="28">
        <v>999.2</v>
      </c>
      <c r="P1" s="28">
        <v>1033</v>
      </c>
      <c r="Q1" s="28">
        <v>1066</v>
      </c>
      <c r="R1" s="28">
        <v>1099</v>
      </c>
      <c r="S1" s="28">
        <v>1233</v>
      </c>
      <c r="T1" s="28">
        <v>1366</v>
      </c>
      <c r="U1" s="28">
        <v>1400</v>
      </c>
      <c r="V1" s="28">
        <v>1433</v>
      </c>
      <c r="W1" s="28">
        <v>1467</v>
      </c>
      <c r="X1" s="28">
        <v>1500</v>
      </c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</row>
    <row r="2" spans="1:36" ht="22.5" thickTop="1" thickBot="1" x14ac:dyDescent="0.4">
      <c r="A2" s="45" t="s">
        <v>44</v>
      </c>
      <c r="B2" s="44" t="s">
        <v>23</v>
      </c>
      <c r="C2" s="72" t="s">
        <v>75</v>
      </c>
      <c r="D2" s="75" t="s">
        <v>75</v>
      </c>
      <c r="E2" s="72" t="s">
        <v>75</v>
      </c>
      <c r="F2" s="75" t="s">
        <v>75</v>
      </c>
      <c r="G2" s="72" t="s">
        <v>75</v>
      </c>
      <c r="H2" s="72" t="s">
        <v>75</v>
      </c>
      <c r="I2" s="72" t="s">
        <v>75</v>
      </c>
      <c r="J2" s="72" t="s">
        <v>75</v>
      </c>
      <c r="K2" s="72" t="s">
        <v>152</v>
      </c>
      <c r="L2" s="72" t="s">
        <v>164</v>
      </c>
      <c r="M2" s="72" t="s">
        <v>175</v>
      </c>
      <c r="N2" s="72" t="s">
        <v>185</v>
      </c>
      <c r="O2" s="72" t="s">
        <v>193</v>
      </c>
      <c r="P2" s="72" t="s">
        <v>202</v>
      </c>
      <c r="Q2" s="72" t="s">
        <v>211</v>
      </c>
      <c r="R2" s="72" t="s">
        <v>220</v>
      </c>
      <c r="S2" s="72" t="s">
        <v>228</v>
      </c>
      <c r="T2" s="72" t="s">
        <v>83</v>
      </c>
      <c r="U2" s="72" t="s">
        <v>83</v>
      </c>
      <c r="V2" s="72" t="s">
        <v>83</v>
      </c>
      <c r="W2" s="75" t="s">
        <v>83</v>
      </c>
      <c r="X2" s="75" t="s">
        <v>83</v>
      </c>
    </row>
    <row r="3" spans="1:36" ht="22.5" thickTop="1" thickBot="1" x14ac:dyDescent="0.4">
      <c r="B3" s="44" t="s">
        <v>39</v>
      </c>
      <c r="C3" s="73" t="s">
        <v>75</v>
      </c>
      <c r="D3" s="73" t="s">
        <v>75</v>
      </c>
      <c r="E3" s="72" t="s">
        <v>75</v>
      </c>
      <c r="F3" s="75" t="s">
        <v>114</v>
      </c>
      <c r="G3" s="72" t="s">
        <v>120</v>
      </c>
      <c r="H3" s="73" t="s">
        <v>126</v>
      </c>
      <c r="I3" s="72" t="s">
        <v>134</v>
      </c>
      <c r="J3" s="72" t="s">
        <v>83</v>
      </c>
      <c r="K3" s="72" t="s">
        <v>83</v>
      </c>
      <c r="L3" s="72" t="s">
        <v>83</v>
      </c>
      <c r="M3" s="72" t="s">
        <v>83</v>
      </c>
      <c r="N3" s="72" t="s">
        <v>83</v>
      </c>
      <c r="O3" s="72" t="s">
        <v>83</v>
      </c>
      <c r="P3" s="72" t="s">
        <v>83</v>
      </c>
      <c r="Q3" s="73" t="s">
        <v>83</v>
      </c>
      <c r="R3" s="72" t="s">
        <v>83</v>
      </c>
      <c r="S3" s="72" t="s">
        <v>229</v>
      </c>
      <c r="T3" s="72" t="s">
        <v>236</v>
      </c>
      <c r="U3" s="73" t="s">
        <v>243</v>
      </c>
      <c r="V3" s="73" t="s">
        <v>251</v>
      </c>
      <c r="W3" s="75" t="s">
        <v>259</v>
      </c>
      <c r="X3" s="75" t="s">
        <v>267</v>
      </c>
    </row>
    <row r="4" spans="1:36" ht="22.5" thickTop="1" thickBot="1" x14ac:dyDescent="0.4">
      <c r="B4" s="44" t="s">
        <v>68</v>
      </c>
      <c r="C4" s="72" t="s">
        <v>83</v>
      </c>
      <c r="D4" s="75" t="s">
        <v>83</v>
      </c>
      <c r="E4" s="72" t="s">
        <v>95</v>
      </c>
      <c r="F4" s="75" t="s">
        <v>95</v>
      </c>
      <c r="G4" s="72" t="s">
        <v>95</v>
      </c>
      <c r="H4" s="72" t="s">
        <v>95</v>
      </c>
      <c r="I4" s="73" t="s">
        <v>95</v>
      </c>
      <c r="J4" s="72" t="s">
        <v>141</v>
      </c>
      <c r="K4" s="72" t="s">
        <v>153</v>
      </c>
      <c r="L4" s="72" t="s">
        <v>165</v>
      </c>
      <c r="M4" s="72" t="s">
        <v>75</v>
      </c>
      <c r="N4" s="72" t="s">
        <v>75</v>
      </c>
      <c r="O4" s="72" t="s">
        <v>75</v>
      </c>
      <c r="P4" s="72" t="s">
        <v>75</v>
      </c>
      <c r="Q4" s="72" t="s">
        <v>75</v>
      </c>
      <c r="R4" s="72" t="s">
        <v>75</v>
      </c>
      <c r="S4" s="72" t="s">
        <v>75</v>
      </c>
      <c r="T4" s="73" t="s">
        <v>75</v>
      </c>
      <c r="U4" s="72" t="s">
        <v>75</v>
      </c>
      <c r="V4" s="72" t="s">
        <v>75</v>
      </c>
      <c r="W4" s="75" t="s">
        <v>75</v>
      </c>
      <c r="X4" s="73" t="s">
        <v>75</v>
      </c>
    </row>
    <row r="5" spans="1:36" ht="22.5" thickTop="1" thickBot="1" x14ac:dyDescent="0.4">
      <c r="B5" s="44" t="s">
        <v>1</v>
      </c>
      <c r="C5" s="73" t="s">
        <v>75</v>
      </c>
      <c r="D5" s="75" t="s">
        <v>75</v>
      </c>
      <c r="E5" s="72" t="s">
        <v>75</v>
      </c>
      <c r="F5" s="75" t="s">
        <v>75</v>
      </c>
      <c r="G5" s="72" t="s">
        <v>75</v>
      </c>
      <c r="H5" s="73" t="s">
        <v>75</v>
      </c>
      <c r="I5" s="72" t="s">
        <v>75</v>
      </c>
      <c r="J5" s="72" t="s">
        <v>142</v>
      </c>
      <c r="K5" s="72" t="s">
        <v>76</v>
      </c>
      <c r="L5" s="72" t="s">
        <v>76</v>
      </c>
      <c r="M5" s="72" t="s">
        <v>76</v>
      </c>
      <c r="N5" s="72" t="s">
        <v>76</v>
      </c>
      <c r="O5" s="72" t="s">
        <v>76</v>
      </c>
      <c r="P5" s="72" t="s">
        <v>76</v>
      </c>
      <c r="Q5" s="73" t="s">
        <v>76</v>
      </c>
      <c r="R5" s="72" t="s">
        <v>76</v>
      </c>
      <c r="S5" s="72" t="s">
        <v>76</v>
      </c>
      <c r="T5" s="72" t="s">
        <v>76</v>
      </c>
      <c r="U5" s="73" t="s">
        <v>76</v>
      </c>
      <c r="V5" s="73" t="s">
        <v>76</v>
      </c>
      <c r="W5" s="75" t="s">
        <v>76</v>
      </c>
      <c r="X5" s="75" t="s">
        <v>76</v>
      </c>
    </row>
    <row r="6" spans="1:36" ht="22.5" thickTop="1" thickBot="1" x14ac:dyDescent="0.4">
      <c r="B6" s="44" t="s">
        <v>22</v>
      </c>
      <c r="C6" s="72" t="s">
        <v>75</v>
      </c>
      <c r="D6" s="75" t="s">
        <v>75</v>
      </c>
      <c r="E6" s="72" t="s">
        <v>75</v>
      </c>
      <c r="F6" s="75" t="s">
        <v>114</v>
      </c>
      <c r="G6" s="72" t="s">
        <v>120</v>
      </c>
      <c r="H6" s="72" t="s">
        <v>126</v>
      </c>
      <c r="I6" s="73" t="s">
        <v>134</v>
      </c>
      <c r="J6" s="72" t="s">
        <v>83</v>
      </c>
      <c r="K6" s="72" t="s">
        <v>83</v>
      </c>
      <c r="L6" s="72" t="s">
        <v>83</v>
      </c>
      <c r="M6" s="72" t="s">
        <v>83</v>
      </c>
      <c r="N6" s="72" t="s">
        <v>83</v>
      </c>
      <c r="O6" s="72" t="s">
        <v>83</v>
      </c>
      <c r="P6" s="72" t="s">
        <v>83</v>
      </c>
      <c r="Q6" s="72" t="s">
        <v>83</v>
      </c>
      <c r="R6" s="72" t="s">
        <v>83</v>
      </c>
      <c r="S6" s="72" t="s">
        <v>229</v>
      </c>
      <c r="T6" s="73" t="s">
        <v>236</v>
      </c>
      <c r="U6" s="72" t="s">
        <v>243</v>
      </c>
      <c r="V6" s="72" t="s">
        <v>251</v>
      </c>
      <c r="W6" s="75" t="s">
        <v>259</v>
      </c>
      <c r="X6" s="75" t="s">
        <v>267</v>
      </c>
    </row>
    <row r="7" spans="1:36" ht="22.5" thickTop="1" thickBot="1" x14ac:dyDescent="0.4">
      <c r="B7" s="44" t="s">
        <v>0</v>
      </c>
      <c r="C7" s="73" t="s">
        <v>98</v>
      </c>
      <c r="D7" s="75" t="s">
        <v>105</v>
      </c>
      <c r="E7" s="72" t="s">
        <v>83</v>
      </c>
      <c r="F7" s="75" t="s">
        <v>83</v>
      </c>
      <c r="G7" s="72" t="s">
        <v>83</v>
      </c>
      <c r="H7" s="73" t="s">
        <v>83</v>
      </c>
      <c r="I7" s="72" t="s">
        <v>83</v>
      </c>
      <c r="J7" s="72" t="s">
        <v>143</v>
      </c>
      <c r="K7" s="72" t="s">
        <v>154</v>
      </c>
      <c r="L7" s="72" t="s">
        <v>81</v>
      </c>
      <c r="M7" s="72" t="s">
        <v>81</v>
      </c>
      <c r="N7" s="72" t="s">
        <v>81</v>
      </c>
      <c r="O7" s="72" t="s">
        <v>81</v>
      </c>
      <c r="P7" s="72" t="s">
        <v>81</v>
      </c>
      <c r="Q7" s="72" t="s">
        <v>81</v>
      </c>
      <c r="R7" s="72" t="s">
        <v>81</v>
      </c>
      <c r="S7" s="72" t="s">
        <v>81</v>
      </c>
      <c r="T7" s="72" t="s">
        <v>81</v>
      </c>
      <c r="U7" s="73" t="s">
        <v>81</v>
      </c>
      <c r="V7" s="72" t="s">
        <v>81</v>
      </c>
      <c r="W7" s="75" t="s">
        <v>81</v>
      </c>
      <c r="X7" s="75" t="s">
        <v>81</v>
      </c>
    </row>
    <row r="8" spans="1:36" ht="22.5" thickTop="1" thickBot="1" x14ac:dyDescent="0.4">
      <c r="B8" s="44" t="s">
        <v>40</v>
      </c>
      <c r="C8" s="72" t="s">
        <v>83</v>
      </c>
      <c r="D8" s="75" t="s">
        <v>83</v>
      </c>
      <c r="E8" s="72" t="s">
        <v>109</v>
      </c>
      <c r="F8" s="75" t="s">
        <v>115</v>
      </c>
      <c r="G8" s="72" t="s">
        <v>121</v>
      </c>
      <c r="H8" s="72" t="s">
        <v>127</v>
      </c>
      <c r="I8" s="73" t="s">
        <v>75</v>
      </c>
      <c r="J8" s="73" t="s">
        <v>75</v>
      </c>
      <c r="K8" s="72" t="s">
        <v>75</v>
      </c>
      <c r="L8" s="72" t="s">
        <v>75</v>
      </c>
      <c r="M8" s="72" t="s">
        <v>75</v>
      </c>
      <c r="N8" s="72" t="s">
        <v>75</v>
      </c>
      <c r="O8" s="72" t="s">
        <v>75</v>
      </c>
      <c r="P8" s="72" t="s">
        <v>75</v>
      </c>
      <c r="Q8" s="73" t="s">
        <v>75</v>
      </c>
      <c r="R8" s="72" t="s">
        <v>75</v>
      </c>
      <c r="S8" s="72" t="s">
        <v>75</v>
      </c>
      <c r="T8" s="72" t="s">
        <v>75</v>
      </c>
      <c r="U8" s="72" t="s">
        <v>75</v>
      </c>
      <c r="V8" s="72" t="s">
        <v>75</v>
      </c>
      <c r="W8" s="73" t="s">
        <v>75</v>
      </c>
      <c r="X8" s="73" t="s">
        <v>75</v>
      </c>
    </row>
    <row r="9" spans="1:36" ht="22.5" thickTop="1" thickBot="1" x14ac:dyDescent="0.4">
      <c r="B9" s="44" t="s">
        <v>74</v>
      </c>
      <c r="C9" s="73" t="s">
        <v>92</v>
      </c>
      <c r="D9" s="75" t="s">
        <v>92</v>
      </c>
      <c r="E9" s="72" t="s">
        <v>92</v>
      </c>
      <c r="F9" s="73" t="s">
        <v>92</v>
      </c>
      <c r="G9" s="72" t="s">
        <v>92</v>
      </c>
      <c r="H9" s="73" t="s">
        <v>92</v>
      </c>
      <c r="I9" s="72" t="s">
        <v>92</v>
      </c>
      <c r="J9" s="72" t="s">
        <v>144</v>
      </c>
      <c r="K9" s="72" t="s">
        <v>155</v>
      </c>
      <c r="L9" s="72" t="s">
        <v>166</v>
      </c>
      <c r="M9" s="72" t="s">
        <v>176</v>
      </c>
      <c r="N9" s="72" t="s">
        <v>75</v>
      </c>
      <c r="O9" s="72" t="s">
        <v>75</v>
      </c>
      <c r="P9" s="72" t="s">
        <v>75</v>
      </c>
      <c r="Q9" s="72" t="s">
        <v>75</v>
      </c>
      <c r="R9" s="72" t="s">
        <v>75</v>
      </c>
      <c r="S9" s="72" t="s">
        <v>75</v>
      </c>
      <c r="T9" s="73" t="s">
        <v>75</v>
      </c>
      <c r="U9" s="73" t="s">
        <v>75</v>
      </c>
      <c r="V9" s="73" t="s">
        <v>75</v>
      </c>
      <c r="W9" s="75" t="s">
        <v>75</v>
      </c>
      <c r="X9" s="75" t="s">
        <v>75</v>
      </c>
    </row>
    <row r="10" spans="1:36" ht="22.5" thickTop="1" thickBot="1" x14ac:dyDescent="0.4">
      <c r="B10" s="44" t="s">
        <v>34</v>
      </c>
      <c r="C10" s="72" t="s">
        <v>75</v>
      </c>
      <c r="D10" s="73" t="s">
        <v>75</v>
      </c>
      <c r="E10" s="72" t="s">
        <v>75</v>
      </c>
      <c r="F10" s="75" t="s">
        <v>75</v>
      </c>
      <c r="G10" s="72" t="s">
        <v>75</v>
      </c>
      <c r="H10" s="72" t="s">
        <v>75</v>
      </c>
      <c r="I10" s="73" t="s">
        <v>75</v>
      </c>
      <c r="J10" s="73" t="s">
        <v>75</v>
      </c>
      <c r="K10" s="72" t="s">
        <v>156</v>
      </c>
      <c r="L10" s="72" t="s">
        <v>167</v>
      </c>
      <c r="M10" s="72" t="s">
        <v>177</v>
      </c>
      <c r="N10" s="72" t="s">
        <v>186</v>
      </c>
      <c r="O10" s="72" t="s">
        <v>194</v>
      </c>
      <c r="P10" s="72" t="s">
        <v>203</v>
      </c>
      <c r="Q10" s="72" t="s">
        <v>212</v>
      </c>
      <c r="R10" s="72" t="s">
        <v>221</v>
      </c>
      <c r="S10" s="72" t="s">
        <v>230</v>
      </c>
      <c r="T10" s="72" t="s">
        <v>237</v>
      </c>
      <c r="U10" s="72" t="s">
        <v>244</v>
      </c>
      <c r="V10" s="72" t="s">
        <v>252</v>
      </c>
      <c r="W10" s="73" t="s">
        <v>260</v>
      </c>
      <c r="X10" s="73" t="s">
        <v>268</v>
      </c>
    </row>
    <row r="11" spans="1:36" ht="22.5" thickTop="1" thickBot="1" x14ac:dyDescent="0.4">
      <c r="B11" s="44" t="s">
        <v>9</v>
      </c>
      <c r="C11" s="73" t="s">
        <v>75</v>
      </c>
      <c r="D11" s="75" t="s">
        <v>75</v>
      </c>
      <c r="E11" s="72" t="s">
        <v>75</v>
      </c>
      <c r="F11" s="75" t="s">
        <v>75</v>
      </c>
      <c r="G11" s="72" t="s">
        <v>75</v>
      </c>
      <c r="H11" s="73" t="s">
        <v>75</v>
      </c>
      <c r="I11" s="72" t="s">
        <v>135</v>
      </c>
      <c r="J11" s="72" t="s">
        <v>145</v>
      </c>
      <c r="K11" s="72" t="s">
        <v>157</v>
      </c>
      <c r="L11" s="72" t="s">
        <v>168</v>
      </c>
      <c r="M11" s="72" t="s">
        <v>178</v>
      </c>
      <c r="N11" s="72" t="s">
        <v>187</v>
      </c>
      <c r="O11" s="72" t="s">
        <v>195</v>
      </c>
      <c r="P11" s="72" t="s">
        <v>204</v>
      </c>
      <c r="Q11" s="73" t="s">
        <v>213</v>
      </c>
      <c r="R11" s="72" t="s">
        <v>222</v>
      </c>
      <c r="S11" s="72" t="s">
        <v>231</v>
      </c>
      <c r="T11" s="73" t="s">
        <v>238</v>
      </c>
      <c r="U11" s="73" t="s">
        <v>245</v>
      </c>
      <c r="V11" s="73" t="s">
        <v>253</v>
      </c>
      <c r="W11" s="75" t="s">
        <v>261</v>
      </c>
      <c r="X11" s="75" t="s">
        <v>269</v>
      </c>
    </row>
    <row r="12" spans="1:36" ht="22.5" thickTop="1" thickBot="1" x14ac:dyDescent="0.4">
      <c r="B12" s="44" t="s">
        <v>2</v>
      </c>
      <c r="C12" s="72" t="s">
        <v>76</v>
      </c>
      <c r="D12" s="75" t="s">
        <v>76</v>
      </c>
      <c r="E12" s="72" t="s">
        <v>76</v>
      </c>
      <c r="F12" s="75" t="s">
        <v>76</v>
      </c>
      <c r="G12" s="72" t="s">
        <v>76</v>
      </c>
      <c r="H12" s="72" t="s">
        <v>76</v>
      </c>
      <c r="I12" s="73" t="s">
        <v>76</v>
      </c>
      <c r="J12" s="73" t="s">
        <v>76</v>
      </c>
      <c r="K12" s="72" t="s">
        <v>76</v>
      </c>
      <c r="L12" s="72" t="s">
        <v>76</v>
      </c>
      <c r="M12" s="72" t="s">
        <v>76</v>
      </c>
      <c r="N12" s="72" t="s">
        <v>76</v>
      </c>
      <c r="O12" s="72" t="s">
        <v>76</v>
      </c>
      <c r="P12" s="72" t="s">
        <v>76</v>
      </c>
      <c r="Q12" s="72" t="s">
        <v>76</v>
      </c>
      <c r="R12" s="72" t="s">
        <v>76</v>
      </c>
      <c r="S12" s="72" t="s">
        <v>76</v>
      </c>
      <c r="T12" s="72" t="s">
        <v>76</v>
      </c>
      <c r="U12" s="72" t="s">
        <v>76</v>
      </c>
      <c r="V12" s="72" t="s">
        <v>76</v>
      </c>
      <c r="W12" s="73" t="s">
        <v>76</v>
      </c>
      <c r="X12" s="73" t="s">
        <v>76</v>
      </c>
    </row>
    <row r="13" spans="1:36" ht="22.5" thickTop="1" thickBot="1" x14ac:dyDescent="0.4">
      <c r="B13" s="44" t="s">
        <v>24</v>
      </c>
      <c r="C13" s="73" t="s">
        <v>75</v>
      </c>
      <c r="D13" s="75" t="s">
        <v>75</v>
      </c>
      <c r="E13" s="72" t="s">
        <v>75</v>
      </c>
      <c r="F13" s="75" t="s">
        <v>75</v>
      </c>
      <c r="G13" s="72" t="s">
        <v>75</v>
      </c>
      <c r="H13" s="73" t="s">
        <v>75</v>
      </c>
      <c r="I13" s="72" t="s">
        <v>75</v>
      </c>
      <c r="J13" s="72" t="s">
        <v>75</v>
      </c>
      <c r="K13" s="72" t="s">
        <v>158</v>
      </c>
      <c r="L13" s="72" t="s">
        <v>169</v>
      </c>
      <c r="M13" s="72" t="s">
        <v>179</v>
      </c>
      <c r="N13" s="72" t="s">
        <v>185</v>
      </c>
      <c r="O13" s="72" t="s">
        <v>193</v>
      </c>
      <c r="P13" s="72" t="s">
        <v>202</v>
      </c>
      <c r="Q13" s="72" t="s">
        <v>211</v>
      </c>
      <c r="R13" s="72" t="s">
        <v>220</v>
      </c>
      <c r="S13" s="72" t="s">
        <v>228</v>
      </c>
      <c r="T13" s="73" t="s">
        <v>83</v>
      </c>
      <c r="U13" s="73" t="s">
        <v>83</v>
      </c>
      <c r="V13" s="73" t="s">
        <v>83</v>
      </c>
      <c r="W13" s="75" t="s">
        <v>83</v>
      </c>
      <c r="X13" s="75" t="s">
        <v>83</v>
      </c>
    </row>
    <row r="14" spans="1:36" ht="22.5" thickTop="1" thickBot="1" x14ac:dyDescent="0.4">
      <c r="B14" s="44" t="s">
        <v>69</v>
      </c>
      <c r="C14" s="72" t="s">
        <v>99</v>
      </c>
      <c r="D14" s="75" t="s">
        <v>78</v>
      </c>
      <c r="E14" s="72" t="s">
        <v>96</v>
      </c>
      <c r="F14" s="75" t="s">
        <v>116</v>
      </c>
      <c r="G14" s="72" t="s">
        <v>79</v>
      </c>
      <c r="H14" s="72" t="s">
        <v>128</v>
      </c>
      <c r="I14" s="73" t="s">
        <v>136</v>
      </c>
      <c r="J14" s="72" t="s">
        <v>77</v>
      </c>
      <c r="K14" s="72" t="s">
        <v>78</v>
      </c>
      <c r="L14" s="72" t="s">
        <v>80</v>
      </c>
      <c r="M14" s="72" t="s">
        <v>82</v>
      </c>
      <c r="N14" s="72" t="s">
        <v>84</v>
      </c>
      <c r="O14" s="72" t="s">
        <v>196</v>
      </c>
      <c r="P14" s="72" t="s">
        <v>205</v>
      </c>
      <c r="Q14" s="72" t="s">
        <v>214</v>
      </c>
      <c r="R14" s="72" t="s">
        <v>85</v>
      </c>
      <c r="S14" s="72" t="s">
        <v>87</v>
      </c>
      <c r="T14" s="72" t="s">
        <v>88</v>
      </c>
      <c r="U14" s="72" t="s">
        <v>246</v>
      </c>
      <c r="V14" s="72" t="s">
        <v>254</v>
      </c>
      <c r="W14" s="73" t="s">
        <v>262</v>
      </c>
      <c r="X14" s="75" t="s">
        <v>89</v>
      </c>
    </row>
    <row r="15" spans="1:36" ht="22.5" thickTop="1" thickBot="1" x14ac:dyDescent="0.4">
      <c r="B15" s="44" t="s">
        <v>70</v>
      </c>
      <c r="C15" s="73" t="s">
        <v>100</v>
      </c>
      <c r="D15" s="75" t="s">
        <v>106</v>
      </c>
      <c r="E15" s="72" t="s">
        <v>110</v>
      </c>
      <c r="F15" s="75" t="s">
        <v>117</v>
      </c>
      <c r="G15" s="72" t="s">
        <v>122</v>
      </c>
      <c r="H15" s="73" t="s">
        <v>129</v>
      </c>
      <c r="I15" s="72" t="s">
        <v>137</v>
      </c>
      <c r="J15" s="72" t="s">
        <v>146</v>
      </c>
      <c r="K15" s="72" t="s">
        <v>159</v>
      </c>
      <c r="L15" s="72" t="s">
        <v>170</v>
      </c>
      <c r="M15" s="72" t="s">
        <v>180</v>
      </c>
      <c r="N15" s="72" t="s">
        <v>188</v>
      </c>
      <c r="O15" s="72" t="s">
        <v>197</v>
      </c>
      <c r="P15" s="72" t="s">
        <v>206</v>
      </c>
      <c r="Q15" s="72" t="s">
        <v>215</v>
      </c>
      <c r="R15" s="72" t="s">
        <v>223</v>
      </c>
      <c r="S15" s="72" t="s">
        <v>232</v>
      </c>
      <c r="T15" s="73" t="s">
        <v>239</v>
      </c>
      <c r="U15" s="73" t="s">
        <v>247</v>
      </c>
      <c r="V15" s="73" t="s">
        <v>255</v>
      </c>
      <c r="W15" s="75" t="s">
        <v>263</v>
      </c>
      <c r="X15" s="75" t="s">
        <v>270</v>
      </c>
    </row>
    <row r="16" spans="1:36" ht="22.5" thickTop="1" thickBot="1" x14ac:dyDescent="0.4">
      <c r="B16" s="44" t="s">
        <v>71</v>
      </c>
      <c r="C16" s="72" t="s">
        <v>101</v>
      </c>
      <c r="D16" s="75" t="s">
        <v>107</v>
      </c>
      <c r="E16" s="72" t="s">
        <v>111</v>
      </c>
      <c r="F16" s="75" t="s">
        <v>118</v>
      </c>
      <c r="G16" s="72" t="s">
        <v>123</v>
      </c>
      <c r="H16" s="72" t="s">
        <v>130</v>
      </c>
      <c r="I16" s="73" t="s">
        <v>138</v>
      </c>
      <c r="J16" s="73" t="s">
        <v>147</v>
      </c>
      <c r="K16" s="72" t="s">
        <v>160</v>
      </c>
      <c r="L16" s="72" t="s">
        <v>171</v>
      </c>
      <c r="M16" s="72" t="s">
        <v>181</v>
      </c>
      <c r="N16" s="72" t="s">
        <v>189</v>
      </c>
      <c r="O16" s="72" t="s">
        <v>198</v>
      </c>
      <c r="P16" s="72" t="s">
        <v>207</v>
      </c>
      <c r="Q16" s="72" t="s">
        <v>216</v>
      </c>
      <c r="R16" s="72" t="s">
        <v>224</v>
      </c>
      <c r="S16" s="72" t="s">
        <v>233</v>
      </c>
      <c r="T16" s="72" t="s">
        <v>240</v>
      </c>
      <c r="U16" s="72" t="s">
        <v>248</v>
      </c>
      <c r="V16" s="72" t="s">
        <v>256</v>
      </c>
      <c r="W16" s="73" t="s">
        <v>264</v>
      </c>
      <c r="X16" s="73" t="s">
        <v>271</v>
      </c>
    </row>
    <row r="17" spans="2:36" ht="22.5" thickTop="1" thickBot="1" x14ac:dyDescent="0.4">
      <c r="B17" s="44" t="s">
        <v>72</v>
      </c>
      <c r="C17" s="73" t="s">
        <v>102</v>
      </c>
      <c r="D17" s="75" t="s">
        <v>86</v>
      </c>
      <c r="E17" s="72" t="s">
        <v>112</v>
      </c>
      <c r="F17" s="75" t="s">
        <v>93</v>
      </c>
      <c r="G17" s="72" t="s">
        <v>94</v>
      </c>
      <c r="H17" s="73" t="s">
        <v>131</v>
      </c>
      <c r="I17" s="72" t="s">
        <v>139</v>
      </c>
      <c r="J17" s="72" t="s">
        <v>148</v>
      </c>
      <c r="K17" s="72" t="s">
        <v>161</v>
      </c>
      <c r="L17" s="72" t="s">
        <v>172</v>
      </c>
      <c r="M17" s="72" t="s">
        <v>182</v>
      </c>
      <c r="N17" s="72" t="s">
        <v>190</v>
      </c>
      <c r="O17" s="72" t="s">
        <v>199</v>
      </c>
      <c r="P17" s="72" t="s">
        <v>208</v>
      </c>
      <c r="Q17" s="73" t="s">
        <v>217</v>
      </c>
      <c r="R17" s="72" t="s">
        <v>225</v>
      </c>
      <c r="S17" s="72" t="s">
        <v>234</v>
      </c>
      <c r="T17" s="73" t="s">
        <v>241</v>
      </c>
      <c r="U17" s="73" t="s">
        <v>249</v>
      </c>
      <c r="V17" s="73" t="s">
        <v>257</v>
      </c>
      <c r="W17" s="75" t="s">
        <v>265</v>
      </c>
      <c r="X17" s="75" t="s">
        <v>272</v>
      </c>
    </row>
    <row r="18" spans="2:36" ht="22.5" thickTop="1" thickBot="1" x14ac:dyDescent="0.4">
      <c r="B18" s="44" t="s">
        <v>6</v>
      </c>
      <c r="C18" s="72" t="s">
        <v>103</v>
      </c>
      <c r="D18" s="75" t="s">
        <v>103</v>
      </c>
      <c r="E18" s="72" t="s">
        <v>103</v>
      </c>
      <c r="F18" s="75" t="s">
        <v>103</v>
      </c>
      <c r="G18" s="72" t="s">
        <v>103</v>
      </c>
      <c r="H18" s="72" t="s">
        <v>103</v>
      </c>
      <c r="I18" s="73" t="s">
        <v>103</v>
      </c>
      <c r="J18" s="72" t="s">
        <v>149</v>
      </c>
      <c r="K18" s="72" t="s">
        <v>76</v>
      </c>
      <c r="L18" s="72" t="s">
        <v>76</v>
      </c>
      <c r="M18" s="72" t="s">
        <v>76</v>
      </c>
      <c r="N18" s="72" t="s">
        <v>76</v>
      </c>
      <c r="O18" s="72" t="s">
        <v>76</v>
      </c>
      <c r="P18" s="72" t="s">
        <v>76</v>
      </c>
      <c r="Q18" s="72" t="s">
        <v>76</v>
      </c>
      <c r="R18" s="72" t="s">
        <v>76</v>
      </c>
      <c r="S18" s="72" t="s">
        <v>76</v>
      </c>
      <c r="T18" s="72" t="s">
        <v>76</v>
      </c>
      <c r="U18" s="72" t="s">
        <v>76</v>
      </c>
      <c r="V18" s="72" t="s">
        <v>76</v>
      </c>
      <c r="W18" s="73" t="s">
        <v>76</v>
      </c>
      <c r="X18" s="73" t="s">
        <v>76</v>
      </c>
    </row>
    <row r="19" spans="2:36" ht="22.5" thickTop="1" thickBot="1" x14ac:dyDescent="0.4">
      <c r="B19" s="44" t="s">
        <v>27</v>
      </c>
      <c r="C19" s="73" t="s">
        <v>75</v>
      </c>
      <c r="D19" s="75" t="s">
        <v>75</v>
      </c>
      <c r="E19" s="72" t="s">
        <v>75</v>
      </c>
      <c r="F19" s="73" t="s">
        <v>75</v>
      </c>
      <c r="G19" s="72" t="s">
        <v>124</v>
      </c>
      <c r="H19" s="73" t="s">
        <v>132</v>
      </c>
      <c r="I19" s="72" t="s">
        <v>75</v>
      </c>
      <c r="J19" s="72" t="s">
        <v>150</v>
      </c>
      <c r="K19" s="72" t="s">
        <v>162</v>
      </c>
      <c r="L19" s="72" t="s">
        <v>173</v>
      </c>
      <c r="M19" s="72" t="s">
        <v>183</v>
      </c>
      <c r="N19" s="72" t="s">
        <v>191</v>
      </c>
      <c r="O19" s="72" t="s">
        <v>200</v>
      </c>
      <c r="P19" s="72" t="s">
        <v>209</v>
      </c>
      <c r="Q19" s="72" t="s">
        <v>218</v>
      </c>
      <c r="R19" s="72" t="s">
        <v>226</v>
      </c>
      <c r="S19" s="72" t="s">
        <v>228</v>
      </c>
      <c r="T19" s="72" t="s">
        <v>83</v>
      </c>
      <c r="U19" s="73" t="s">
        <v>83</v>
      </c>
      <c r="V19" s="72" t="s">
        <v>83</v>
      </c>
      <c r="W19" s="75" t="s">
        <v>83</v>
      </c>
      <c r="X19" s="75" t="s">
        <v>83</v>
      </c>
    </row>
    <row r="20" spans="2:36" ht="22.5" thickTop="1" thickBot="1" x14ac:dyDescent="0.4">
      <c r="B20" s="44" t="s">
        <v>97</v>
      </c>
      <c r="C20" s="72" t="s">
        <v>104</v>
      </c>
      <c r="D20" s="73" t="s">
        <v>108</v>
      </c>
      <c r="E20" s="72" t="s">
        <v>113</v>
      </c>
      <c r="F20" s="75" t="s">
        <v>119</v>
      </c>
      <c r="G20" s="72" t="s">
        <v>125</v>
      </c>
      <c r="H20" s="72" t="s">
        <v>133</v>
      </c>
      <c r="I20" s="72" t="s">
        <v>140</v>
      </c>
      <c r="J20" s="72" t="s">
        <v>151</v>
      </c>
      <c r="K20" s="72" t="s">
        <v>163</v>
      </c>
      <c r="L20" s="72" t="s">
        <v>174</v>
      </c>
      <c r="M20" s="72" t="s">
        <v>184</v>
      </c>
      <c r="N20" s="72" t="s">
        <v>192</v>
      </c>
      <c r="O20" s="72" t="s">
        <v>201</v>
      </c>
      <c r="P20" s="72" t="s">
        <v>210</v>
      </c>
      <c r="Q20" s="72" t="s">
        <v>219</v>
      </c>
      <c r="R20" s="72" t="s">
        <v>227</v>
      </c>
      <c r="S20" s="72" t="s">
        <v>235</v>
      </c>
      <c r="T20" s="73" t="s">
        <v>242</v>
      </c>
      <c r="U20" s="72" t="s">
        <v>250</v>
      </c>
      <c r="V20" s="73" t="s">
        <v>258</v>
      </c>
      <c r="W20" s="75" t="s">
        <v>266</v>
      </c>
      <c r="X20" s="75" t="s">
        <v>273</v>
      </c>
    </row>
    <row r="21" spans="2:36" ht="21.75" thickTop="1" x14ac:dyDescent="0.35">
      <c r="B21"/>
    </row>
    <row r="22" spans="2:36" ht="21" x14ac:dyDescent="0.35">
      <c r="B22"/>
    </row>
    <row r="23" spans="2:36" ht="21" x14ac:dyDescent="0.35">
      <c r="B2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</row>
    <row r="24" spans="2:36" ht="21" x14ac:dyDescent="0.35">
      <c r="B24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</row>
    <row r="25" spans="2:36" ht="21" x14ac:dyDescent="0.35">
      <c r="B25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</row>
    <row r="26" spans="2:36" ht="21" x14ac:dyDescent="0.35">
      <c r="B26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</row>
    <row r="27" spans="2:36" ht="21" x14ac:dyDescent="0.35">
      <c r="B27"/>
    </row>
    <row r="28" spans="2:36" ht="21" x14ac:dyDescent="0.35">
      <c r="B28"/>
    </row>
    <row r="29" spans="2:36" ht="21" x14ac:dyDescent="0.35">
      <c r="B29"/>
    </row>
    <row r="30" spans="2:36" ht="21" x14ac:dyDescent="0.35">
      <c r="B30"/>
    </row>
    <row r="31" spans="2:36" ht="21" x14ac:dyDescent="0.35">
      <c r="B31"/>
    </row>
    <row r="32" spans="2:36" ht="21" x14ac:dyDescent="0.35">
      <c r="B32"/>
    </row>
    <row r="33" spans="2:23" ht="21" x14ac:dyDescent="0.35">
      <c r="B33"/>
    </row>
    <row r="34" spans="2:23" ht="21" x14ac:dyDescent="0.35">
      <c r="B34"/>
    </row>
    <row r="35" spans="2:23" ht="21" x14ac:dyDescent="0.35">
      <c r="B35"/>
    </row>
    <row r="36" spans="2:23" ht="21" x14ac:dyDescent="0.35">
      <c r="B36"/>
    </row>
    <row r="37" spans="2:23" ht="21" x14ac:dyDescent="0.35">
      <c r="B37"/>
    </row>
    <row r="38" spans="2:23" ht="21" x14ac:dyDescent="0.35">
      <c r="B38"/>
    </row>
    <row r="39" spans="2:23" ht="21" x14ac:dyDescent="0.35">
      <c r="B39"/>
    </row>
    <row r="40" spans="2:23" ht="21" x14ac:dyDescent="0.35">
      <c r="B40"/>
    </row>
    <row r="41" spans="2:23" ht="21" x14ac:dyDescent="0.35">
      <c r="B41"/>
    </row>
    <row r="42" spans="2:23" ht="21" x14ac:dyDescent="0.35">
      <c r="B42"/>
    </row>
    <row r="43" spans="2:23" ht="21" x14ac:dyDescent="0.35">
      <c r="B43"/>
    </row>
    <row r="44" spans="2:23" ht="21" x14ac:dyDescent="0.35">
      <c r="B44"/>
    </row>
    <row r="45" spans="2:23" ht="21" x14ac:dyDescent="0.35">
      <c r="B45"/>
    </row>
    <row r="46" spans="2:23" ht="21" x14ac:dyDescent="0.35">
      <c r="B46"/>
    </row>
    <row r="48" spans="2:23" x14ac:dyDescent="0.35">
      <c r="W48" s="27"/>
    </row>
    <row r="49" spans="3:26" x14ac:dyDescent="0.35">
      <c r="C49" s="29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30"/>
      <c r="P49" s="27"/>
      <c r="Q49" s="27"/>
      <c r="R49" s="27"/>
      <c r="S49" s="27"/>
      <c r="T49" s="30"/>
      <c r="U49" s="27"/>
      <c r="V49" s="27"/>
      <c r="W49" s="27"/>
      <c r="X49" s="27"/>
      <c r="Y49" s="27"/>
      <c r="Z49" s="27"/>
    </row>
    <row r="50" spans="3:26" x14ac:dyDescent="0.35">
      <c r="C50" s="29"/>
      <c r="D50" s="27"/>
      <c r="E50" s="27"/>
      <c r="F50" s="27"/>
      <c r="G50" s="30"/>
      <c r="H50" s="27"/>
      <c r="I50" s="27"/>
      <c r="J50" s="27"/>
      <c r="K50" s="27"/>
      <c r="L50" s="30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30"/>
    </row>
    <row r="51" spans="3:26" x14ac:dyDescent="0.35">
      <c r="C51" s="29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30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3:26" x14ac:dyDescent="0.35">
      <c r="C52" s="29"/>
      <c r="D52" s="27"/>
      <c r="E52" s="27"/>
      <c r="F52" s="27"/>
      <c r="G52" s="27"/>
      <c r="H52" s="30"/>
      <c r="I52" s="27"/>
      <c r="J52" s="27"/>
      <c r="K52" s="27"/>
      <c r="L52" s="30"/>
      <c r="M52" s="27"/>
      <c r="N52" s="27"/>
      <c r="O52" s="27"/>
      <c r="P52" s="27"/>
      <c r="Q52" s="30"/>
      <c r="R52" s="27"/>
      <c r="S52" s="27"/>
      <c r="T52" s="30"/>
      <c r="U52" s="27"/>
      <c r="V52" s="27"/>
      <c r="W52" s="27"/>
      <c r="X52" s="27"/>
      <c r="Y52" s="27"/>
      <c r="Z52" s="27"/>
    </row>
    <row r="53" spans="3:26" x14ac:dyDescent="0.35">
      <c r="C53" s="29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30"/>
      <c r="O53" s="27"/>
      <c r="P53" s="27"/>
      <c r="Q53" s="27"/>
      <c r="R53" s="27"/>
      <c r="S53" s="27"/>
      <c r="T53" s="27"/>
      <c r="U53" s="30"/>
      <c r="V53" s="27"/>
      <c r="W53" s="27"/>
      <c r="X53" s="27"/>
      <c r="Y53" s="27"/>
      <c r="Z53" s="27"/>
    </row>
    <row r="54" spans="3:26" x14ac:dyDescent="0.35">
      <c r="C54" s="29"/>
      <c r="D54" s="27"/>
      <c r="E54" s="27"/>
      <c r="F54" s="27"/>
      <c r="G54" s="27"/>
      <c r="H54" s="30"/>
      <c r="I54" s="27"/>
      <c r="J54" s="27"/>
      <c r="K54" s="27"/>
      <c r="L54" s="30"/>
      <c r="M54" s="27"/>
      <c r="N54" s="27"/>
      <c r="O54" s="27"/>
      <c r="P54" s="27"/>
      <c r="Q54" s="30"/>
      <c r="R54" s="27"/>
      <c r="S54" s="27"/>
      <c r="T54" s="30"/>
      <c r="U54" s="27"/>
      <c r="V54" s="27"/>
      <c r="X54" s="27"/>
      <c r="Y54" s="27"/>
      <c r="Z54" s="27"/>
    </row>
    <row r="55" spans="3:26" x14ac:dyDescent="0.35">
      <c r="G55" s="27"/>
      <c r="H55" s="27"/>
      <c r="L55" s="27"/>
      <c r="N55" s="27"/>
      <c r="O55" s="30"/>
      <c r="Q55" s="27"/>
      <c r="T55" s="27"/>
      <c r="U55" s="30"/>
      <c r="Y55" s="27"/>
      <c r="Z55" s="27"/>
    </row>
    <row r="56" spans="3:26" x14ac:dyDescent="0.35">
      <c r="H56" s="30"/>
      <c r="L56" s="30"/>
      <c r="N56" s="27"/>
      <c r="O56" s="27"/>
      <c r="Q56" s="30"/>
      <c r="T56" s="27"/>
      <c r="U56" s="27"/>
      <c r="Y56" s="27"/>
      <c r="Z56" s="27"/>
    </row>
    <row r="57" spans="3:26" x14ac:dyDescent="0.35">
      <c r="H57" s="27"/>
      <c r="L57" s="27"/>
      <c r="Q57" s="27"/>
      <c r="T57" s="27"/>
      <c r="Z57" s="27"/>
    </row>
    <row r="58" spans="3:26" x14ac:dyDescent="0.35">
      <c r="L58" s="30"/>
      <c r="T58" s="27"/>
      <c r="Z58" s="27"/>
    </row>
    <row r="59" spans="3:26" x14ac:dyDescent="0.35">
      <c r="L59" s="27"/>
      <c r="T59" s="27"/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Лист4.Sorting_data">
                <anchor moveWithCells="1" sizeWithCells="1">
                  <from>
                    <xdr:col>0</xdr:col>
                    <xdr:colOff>104775</xdr:colOff>
                    <xdr:row>2</xdr:row>
                    <xdr:rowOff>123825</xdr:rowOff>
                  </from>
                  <to>
                    <xdr:col>0</xdr:col>
                    <xdr:colOff>885825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8A0E53A9-9EDC-42E1-8523-138DA8BC2DFC}">
            <xm:f>NOT(ISNUMBER(ALL!O1))</xm:f>
            <x14:dxf>
              <font>
                <color theme="1"/>
              </font>
              <fill>
                <patternFill>
                  <bgColor theme="7" tint="0.39994506668294322"/>
                </patternFill>
              </fill>
            </x14:dxf>
          </x14:cfRule>
          <xm:sqref>N1:X20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12</vt:i4>
      </vt:variant>
    </vt:vector>
  </HeadingPairs>
  <TitlesOfParts>
    <vt:vector size="18" baseType="lpstr">
      <vt:lpstr>ALL</vt:lpstr>
      <vt:lpstr>FLUID</vt:lpstr>
      <vt:lpstr>SOLIDDIFER</vt:lpstr>
      <vt:lpstr>EVALUATION</vt:lpstr>
      <vt:lpstr>Graph</vt:lpstr>
      <vt:lpstr>data</vt:lpstr>
      <vt:lpstr>ALL!H.Ar</vt:lpstr>
      <vt:lpstr>FLUID!H.Ar</vt:lpstr>
      <vt:lpstr>SOLIDDIFER!H.Ar</vt:lpstr>
      <vt:lpstr>ALL!H.Ga</vt:lpstr>
      <vt:lpstr>FLUID!H.Ga</vt:lpstr>
      <vt:lpstr>SOLIDDIFER!H.Ga</vt:lpstr>
      <vt:lpstr>ALL!H.Ge</vt:lpstr>
      <vt:lpstr>FLUID!H.Ge</vt:lpstr>
      <vt:lpstr>SOLIDDIFER!H.Ge</vt:lpstr>
      <vt:lpstr>ALL!H.Se</vt:lpstr>
      <vt:lpstr>FLUID!H.Se</vt:lpstr>
      <vt:lpstr>SOLIDDIFER!H.Se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</dc:creator>
  <cp:lastModifiedBy>IlIa</cp:lastModifiedBy>
  <dcterms:created xsi:type="dcterms:W3CDTF">2020-11-18T15:01:46Z</dcterms:created>
  <dcterms:modified xsi:type="dcterms:W3CDTF">2021-02-28T09:23:29Z</dcterms:modified>
</cp:coreProperties>
</file>