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codeName="ThisWorkbook"/>
  <xr:revisionPtr revIDLastSave="12" documentId="13_ncr:1_{D22A404D-18D1-462F-8163-039CD8823F44}" xr6:coauthVersionLast="47" xr6:coauthVersionMax="47" xr10:uidLastSave="{8184B23A-6CD8-4232-A6BC-32EEB550B6B0}"/>
  <bookViews>
    <workbookView xWindow="-110" yWindow="-110" windowWidth="21820" windowHeight="14020" activeTab="1" xr2:uid="{00000000-000D-0000-FFFF-FFFF00000000}"/>
  </bookViews>
  <sheets>
    <sheet name="Sheet1" sheetId="13" r:id="rId1"/>
    <sheet name="ProjectSchedule" sheetId="11" r:id="rId2"/>
    <sheet name="About" sheetId="12" r:id="rId3"/>
  </sheets>
  <definedNames>
    <definedName name="Display_Week">ProjectSchedule!$F$4</definedName>
    <definedName name="_xlnm.Print_Titles" localSheetId="1">ProjectSchedule!$4:$6</definedName>
    <definedName name="Project_Start">ProjectSchedule!$F$3</definedName>
    <definedName name="task_end" localSheetId="1">ProjectSchedule!$G1</definedName>
    <definedName name="task_progress" localSheetId="1">ProjectSchedule!$E1</definedName>
    <definedName name="task_start" localSheetId="1">ProjectSchedule!$F1</definedName>
    <definedName name="today" localSheetId="1">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1" l="1"/>
  <c r="I7" i="11"/>
  <c r="F21" i="11" l="1"/>
  <c r="G21" i="11" s="1"/>
  <c r="F22" i="11" s="1"/>
  <c r="G22" i="11" l="1"/>
  <c r="I22" i="11" s="1"/>
  <c r="F23" i="11"/>
  <c r="G9" i="11"/>
  <c r="F10" i="11" s="1"/>
  <c r="J5" i="11"/>
  <c r="I33" i="11"/>
  <c r="I32" i="11"/>
  <c r="I31" i="11"/>
  <c r="I30" i="11"/>
  <c r="I29" i="11"/>
  <c r="I28" i="11"/>
  <c r="I26" i="11"/>
  <c r="I21" i="11"/>
  <c r="I20" i="11"/>
  <c r="I14" i="11"/>
  <c r="I8" i="11"/>
  <c r="I9" i="11" l="1"/>
  <c r="G23" i="11"/>
  <c r="F25" i="11"/>
  <c r="F13" i="11"/>
  <c r="F16" i="11" s="1"/>
  <c r="J6" i="11"/>
  <c r="I27" i="11" l="1"/>
  <c r="G25" i="11"/>
  <c r="I25" i="11" s="1"/>
  <c r="I10" i="11"/>
  <c r="F24" i="11"/>
  <c r="I23" i="11"/>
  <c r="G16" i="11"/>
  <c r="G15" i="11"/>
  <c r="I15" i="11" s="1"/>
  <c r="G13" i="11"/>
  <c r="I13" i="11" s="1"/>
  <c r="G11" i="11"/>
  <c r="F12" i="11" s="1"/>
  <c r="K5" i="11"/>
  <c r="L5" i="11" s="1"/>
  <c r="M5" i="11" s="1"/>
  <c r="N5" i="11" s="1"/>
  <c r="O5" i="11" s="1"/>
  <c r="P5" i="11" s="1"/>
  <c r="Q5" i="11" s="1"/>
  <c r="J4" i="11"/>
  <c r="G24" i="11" l="1"/>
  <c r="I24" i="11" s="1"/>
  <c r="I16" i="11"/>
  <c r="F17" i="11"/>
  <c r="F18" i="11" s="1"/>
  <c r="F19" i="11" s="1"/>
  <c r="I11" i="11"/>
  <c r="G12" i="11"/>
  <c r="I12" i="11" s="1"/>
  <c r="Q4" i="11"/>
  <c r="R5" i="11"/>
  <c r="S5" i="11" s="1"/>
  <c r="T5" i="11" s="1"/>
  <c r="U5" i="11" s="1"/>
  <c r="V5" i="11" s="1"/>
  <c r="W5" i="11" s="1"/>
  <c r="X5" i="11" s="1"/>
  <c r="K6" i="11"/>
  <c r="G19" i="11" l="1"/>
  <c r="I19" i="11" s="1"/>
  <c r="G18" i="11"/>
  <c r="I18" i="11" s="1"/>
  <c r="G17" i="11"/>
  <c r="I17" i="11" s="1"/>
  <c r="X4" i="11"/>
  <c r="Y5" i="11"/>
  <c r="Z5" i="11" s="1"/>
  <c r="AA5" i="11" s="1"/>
  <c r="AB5" i="11" s="1"/>
  <c r="AC5" i="11" s="1"/>
  <c r="AD5" i="11" s="1"/>
  <c r="AE5" i="11" s="1"/>
  <c r="L6" i="11"/>
  <c r="AF5" i="11" l="1"/>
  <c r="AG5" i="11" s="1"/>
  <c r="AH5" i="11" s="1"/>
  <c r="AI5" i="11" s="1"/>
  <c r="AJ5" i="11" s="1"/>
  <c r="AK5" i="11" s="1"/>
  <c r="AE4" i="11"/>
  <c r="M6" i="11"/>
  <c r="AL5" i="11" l="1"/>
  <c r="AM5" i="11" s="1"/>
  <c r="AN5" i="11" s="1"/>
  <c r="AO5" i="11" s="1"/>
  <c r="AP5" i="11" s="1"/>
  <c r="AQ5" i="11" s="1"/>
  <c r="AR5" i="11" s="1"/>
  <c r="N6" i="11"/>
  <c r="AS5" i="11" l="1"/>
  <c r="AT5" i="11" s="1"/>
  <c r="AL4" i="11"/>
  <c r="O6" i="11"/>
  <c r="AU5" i="11" l="1"/>
  <c r="AT6" i="11"/>
  <c r="AS4" i="11"/>
  <c r="P6" i="11"/>
  <c r="AV5" i="11" l="1"/>
  <c r="AU6" i="11"/>
  <c r="AW5" i="11" l="1"/>
  <c r="AV6" i="11"/>
  <c r="Q6" i="11"/>
  <c r="R6" i="11"/>
  <c r="AX5" i="11" l="1"/>
  <c r="AW6" i="11"/>
  <c r="S6" i="11"/>
  <c r="AY5" i="11" l="1"/>
  <c r="AZ5" i="11" s="1"/>
  <c r="AX6" i="11"/>
  <c r="T6" i="11"/>
  <c r="AZ6" i="11" l="1"/>
  <c r="BA5" i="11"/>
  <c r="AZ4" i="11"/>
  <c r="AY6" i="11"/>
  <c r="U6" i="11"/>
  <c r="BB5" i="11" l="1"/>
  <c r="BA6" i="11"/>
  <c r="V6" i="11"/>
  <c r="BB6" i="11" l="1"/>
  <c r="BC5" i="11"/>
  <c r="W6" i="11"/>
  <c r="BC6" i="11" l="1"/>
  <c r="BD5" i="11"/>
  <c r="X6" i="11"/>
  <c r="BD6" i="11" l="1"/>
  <c r="BE5" i="11"/>
  <c r="Y6" i="11"/>
  <c r="BF5" i="11" l="1"/>
  <c r="BE6" i="11"/>
  <c r="Z6" i="11"/>
  <c r="BF6" i="11" l="1"/>
  <c r="BG5" i="11"/>
  <c r="AA6" i="11"/>
  <c r="BG6" i="11" l="1"/>
  <c r="BH5" i="11"/>
  <c r="BG4" i="11"/>
  <c r="AB6" i="11"/>
  <c r="BH6" i="11" l="1"/>
  <c r="BI5" i="11"/>
  <c r="AC6" i="11"/>
  <c r="BJ5" i="11" l="1"/>
  <c r="BI6" i="11"/>
  <c r="AD6" i="11"/>
  <c r="BK5" i="11" l="1"/>
  <c r="BJ6" i="11"/>
  <c r="AE6" i="11"/>
  <c r="BL5" i="11" l="1"/>
  <c r="BK6" i="11"/>
  <c r="AF6" i="11"/>
  <c r="BM5" i="11" l="1"/>
  <c r="BL6" i="11"/>
  <c r="AG6" i="11"/>
  <c r="BM6" i="11" l="1"/>
  <c r="AH6" i="11"/>
  <c r="AI6" i="11" l="1"/>
  <c r="AJ6" i="11" l="1"/>
  <c r="AK6" i="11" l="1"/>
  <c r="AL6" i="11" l="1"/>
  <c r="AM6" i="11" l="1"/>
  <c r="AN6" i="11" l="1"/>
  <c r="AO6" i="11" l="1"/>
  <c r="AP6" i="11" l="1"/>
  <c r="AQ6" i="11" l="1"/>
  <c r="AR6" i="11" l="1"/>
  <c r="AS6" i="11" l="1"/>
</calcChain>
</file>

<file path=xl/sharedStrings.xml><?xml version="1.0" encoding="utf-8"?>
<sst xmlns="http://schemas.openxmlformats.org/spreadsheetml/2006/main" count="83" uniqueCount="58">
  <si>
    <t>Task 3</t>
  </si>
  <si>
    <t>Task 4</t>
  </si>
  <si>
    <t>Task 5</t>
  </si>
  <si>
    <t>Task 1</t>
  </si>
  <si>
    <t>Task 2</t>
  </si>
  <si>
    <t>Insert new rows ABOVE this one</t>
  </si>
  <si>
    <t>Project Start:</t>
  </si>
  <si>
    <t>PROGRESS</t>
  </si>
  <si>
    <t>ASSIGNED
TO</t>
  </si>
  <si>
    <t>Project Management Templates</t>
  </si>
  <si>
    <t>START</t>
  </si>
  <si>
    <t>END</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</si>
  <si>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</si>
  <si>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</si>
  <si>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</si>
  <si>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</si>
  <si>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</si>
  <si>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</si>
  <si>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</si>
  <si>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</si>
  <si>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</si>
  <si>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</si>
  <si>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</si>
  <si>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</si>
  <si>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</si>
  <si>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</si>
  <si>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</si>
  <si>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</si>
  <si>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</si>
  <si>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</si>
  <si>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</si>
  <si>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</si>
  <si>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</si>
  <si>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</si>
  <si>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</si>
  <si>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</si>
  <si>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</si>
  <si>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</si>
  <si>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</si>
  <si>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</si>
  <si>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</si>
  <si>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</si>
  <si>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</si>
  <si>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DEPARTMENTS/ TASKS</t>
  </si>
  <si>
    <t>STATUS</t>
  </si>
  <si>
    <t xml:space="preserve">Mechanical Department     </t>
  </si>
  <si>
    <t xml:space="preserve">Complete </t>
  </si>
  <si>
    <t>In Progress</t>
  </si>
  <si>
    <t xml:space="preserve">Not Started </t>
  </si>
  <si>
    <t>Electronics and Power Department</t>
  </si>
  <si>
    <t>Robotics and AI Department</t>
  </si>
  <si>
    <t>iot&amp; software development Department</t>
  </si>
  <si>
    <t>PROJECT DEADLINE</t>
  </si>
  <si>
    <t xml:space="preserve">overdue </t>
  </si>
  <si>
    <t>ROBOTIC ARM PROJECT</t>
  </si>
  <si>
    <t>Task 1 Motor drive design and implementation for robot arm</t>
  </si>
  <si>
    <t>Complete</t>
  </si>
  <si>
    <t>Sami Alzahrani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</si>
</sst>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8"/>
      <color theme="1"/>
      <name val="Calibri"/>
      <family val="2"/>
      <scheme val="minor"/>
    </font>
    <font>
      <b/>
      <sz val="28"/>
      <color theme="1" tint="0.34998626667073579"/>
      <name val="Calibri"/>
      <family val="2"/>
      <scheme val="major"/>
    </font>
    <font>
      <sz val="9"/>
      <color theme="1"/>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rgb="FFEE7272"/>
        <bgColor indexed="64"/>
      </patternFill>
    </fill>
    <fill>
      <patternFill patternType="solid">
        <fgColor theme="5" tint="0.59999389629810485"/>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2" borderId="1" xfId="0" applyFont="1" applyFill="1" applyBorder="1" applyAlignment="1">
      <alignment horizontal="left" vertical="center" indent="1"/>
    </xf>
    <xf numFmtId="0" fontId="7" fillId="12"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1"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0" borderId="2" xfId="10" applyFill="1">
      <alignment horizontal="center" vertical="center"/>
    </xf>
    <xf numFmtId="164" fontId="9" fillId="9"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0"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0"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3" borderId="2" xfId="11" applyFont="1" applyFill="1">
      <alignment horizontal="center" vertical="center"/>
    </xf>
    <xf numFmtId="0" fontId="0" fillId="13" borderId="2" xfId="11" applyFont="1" applyFill="1">
      <alignment horizontal="center" vertical="center"/>
    </xf>
    <xf numFmtId="0" fontId="0" fillId="14" borderId="2" xfId="11" applyFont="1" applyFill="1">
      <alignment horizontal="center" vertical="center"/>
    </xf>
    <xf numFmtId="0" fontId="0" fillId="16" borderId="2" xfId="11" applyFont="1" applyFill="1">
      <alignment horizontal="center" vertical="center"/>
    </xf>
    <xf numFmtId="0" fontId="23" fillId="0" borderId="0" xfId="0" applyFont="1"/>
    <xf numFmtId="0" fontId="24" fillId="0" borderId="0" xfId="5" applyFont="1" applyAlignment="1">
      <alignment horizontal="left"/>
    </xf>
    <xf numFmtId="0" fontId="9" fillId="15" borderId="2" xfId="11" applyFill="1">
      <alignment horizontal="center" vertical="center"/>
    </xf>
    <xf numFmtId="0" fontId="6" fillId="17" borderId="0" xfId="0" applyFont="1" applyFill="1" applyAlignment="1">
      <alignment vertical="center"/>
    </xf>
    <xf numFmtId="0" fontId="9" fillId="17" borderId="2" xfId="11" applyFill="1">
      <alignment horizontal="center" vertical="center"/>
    </xf>
    <xf numFmtId="9" fontId="5" fillId="17" borderId="2" xfId="2" applyFont="1" applyFill="1" applyBorder="1" applyAlignment="1">
      <alignment horizontal="center" vertical="center"/>
    </xf>
    <xf numFmtId="164" fontId="0" fillId="17" borderId="2" xfId="0" applyNumberFormat="1" applyFill="1" applyBorder="1" applyAlignment="1">
      <alignment horizontal="center" vertical="center"/>
    </xf>
    <xf numFmtId="164" fontId="5" fillId="17" borderId="2" xfId="0" applyNumberFormat="1" applyFont="1" applyFill="1" applyBorder="1" applyAlignment="1">
      <alignment horizontal="center" vertical="center"/>
    </xf>
    <xf numFmtId="0" fontId="25" fillId="0" borderId="0" xfId="8" applyFont="1">
      <alignment horizontal="right" indent="1"/>
    </xf>
    <xf numFmtId="0" fontId="25" fillId="0" borderId="7" xfId="8" applyFont="1" applyBorder="1">
      <alignment horizontal="right" indent="1"/>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13" borderId="2" xfId="11" applyFill="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E7272"/>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F890F-C483-4842-9BA6-B1E2317E33A7}">
  <dimension ref="A1"/>
  <sheetViews>
    <sheetView rightToLeft="1"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6"/>
  <sheetViews>
    <sheetView showGridLines="0" tabSelected="1" showRuler="0" zoomScale="60" zoomScaleNormal="100" zoomScalePageLayoutView="70" workbookViewId="0">
      <pane ySplit="6" topLeftCell="A8" activePane="bottomLeft" state="frozen"/>
      <selection pane="bottomLeft" activeCell="D25" sqref="D25"/>
    </sheetView>
  </sheetViews>
  <sheetFormatPr defaultRowHeight="30" customHeight="1" x14ac:dyDescent="0.35"/>
  <cols>
    <col min="1" max="1" width="2.7265625" style="54" customWidth="1"/>
    <col min="2" max="2" width="52.54296875" customWidth="1"/>
    <col min="3" max="4" width="30.7265625" customWidth="1"/>
    <col min="5" max="5" width="10.7265625" customWidth="1"/>
    <col min="6" max="6" width="10.453125" style="5" customWidth="1"/>
    <col min="7" max="7" width="10.453125" customWidth="1"/>
    <col min="8" max="8" width="2.7265625" customWidth="1"/>
    <col min="9" max="9" width="6.1796875" hidden="1" customWidth="1"/>
    <col min="10" max="65" width="2.54296875" customWidth="1"/>
    <col min="70" max="71" width="10.26953125"/>
  </cols>
  <sheetData>
    <row r="1" spans="1:65" ht="30" customHeight="1" x14ac:dyDescent="0.8">
      <c r="A1" s="55" t="s">
        <v>34</v>
      </c>
      <c r="B1" s="84" t="s">
        <v>54</v>
      </c>
      <c r="C1" s="1"/>
      <c r="D1" s="1"/>
      <c r="E1" s="2"/>
      <c r="F1" s="4"/>
      <c r="G1" s="43"/>
      <c r="I1" s="2"/>
      <c r="J1" s="14"/>
    </row>
    <row r="2" spans="1:65" ht="30" customHeight="1" x14ac:dyDescent="0.45">
      <c r="A2" s="54" t="s">
        <v>28</v>
      </c>
      <c r="B2" s="59"/>
      <c r="J2" s="57"/>
    </row>
    <row r="3" spans="1:65" ht="30" customHeight="1" x14ac:dyDescent="0.8">
      <c r="A3" s="54" t="s">
        <v>35</v>
      </c>
      <c r="B3" s="60"/>
      <c r="C3" s="91" t="s">
        <v>6</v>
      </c>
      <c r="D3" s="91"/>
      <c r="E3" s="92"/>
      <c r="F3" s="99">
        <f ca="1">TODAY()</f>
        <v>44369</v>
      </c>
      <c r="G3" s="99"/>
      <c r="R3" s="83" t="s">
        <v>52</v>
      </c>
    </row>
    <row r="4" spans="1:65" ht="30" customHeight="1" x14ac:dyDescent="0.35">
      <c r="A4" s="55" t="s">
        <v>36</v>
      </c>
      <c r="C4" s="93" t="s">
        <v>13</v>
      </c>
      <c r="D4" s="93"/>
      <c r="E4" s="94"/>
      <c r="F4" s="7">
        <v>1</v>
      </c>
      <c r="J4" s="96">
        <f ca="1">J5</f>
        <v>44368</v>
      </c>
      <c r="K4" s="97"/>
      <c r="L4" s="97"/>
      <c r="M4" s="97"/>
      <c r="N4" s="97"/>
      <c r="O4" s="97"/>
      <c r="P4" s="98"/>
      <c r="Q4" s="96">
        <f ca="1">Q5</f>
        <v>44375</v>
      </c>
      <c r="R4" s="97"/>
      <c r="S4" s="97"/>
      <c r="T4" s="97"/>
      <c r="U4" s="97"/>
      <c r="V4" s="97"/>
      <c r="W4" s="98"/>
      <c r="X4" s="96">
        <f ca="1">X5</f>
        <v>44382</v>
      </c>
      <c r="Y4" s="97"/>
      <c r="Z4" s="97"/>
      <c r="AA4" s="97"/>
      <c r="AB4" s="97"/>
      <c r="AC4" s="97"/>
      <c r="AD4" s="98"/>
      <c r="AE4" s="96">
        <f ca="1">AE5</f>
        <v>44389</v>
      </c>
      <c r="AF4" s="97"/>
      <c r="AG4" s="97"/>
      <c r="AH4" s="97"/>
      <c r="AI4" s="97"/>
      <c r="AJ4" s="97"/>
      <c r="AK4" s="98"/>
      <c r="AL4" s="96">
        <f ca="1">AL5</f>
        <v>44396</v>
      </c>
      <c r="AM4" s="97"/>
      <c r="AN4" s="97"/>
      <c r="AO4" s="97"/>
      <c r="AP4" s="97"/>
      <c r="AQ4" s="97"/>
      <c r="AR4" s="98"/>
      <c r="AS4" s="96">
        <f ca="1">AS5</f>
        <v>44403</v>
      </c>
      <c r="AT4" s="97"/>
      <c r="AU4" s="97"/>
      <c r="AV4" s="97"/>
      <c r="AW4" s="97"/>
      <c r="AX4" s="97"/>
      <c r="AY4" s="98"/>
      <c r="AZ4" s="96">
        <f ca="1">AZ5</f>
        <v>44410</v>
      </c>
      <c r="BA4" s="97"/>
      <c r="BB4" s="97"/>
      <c r="BC4" s="97"/>
      <c r="BD4" s="97"/>
      <c r="BE4" s="97"/>
      <c r="BF4" s="98"/>
      <c r="BG4" s="96">
        <f ca="1">BG5</f>
        <v>44417</v>
      </c>
      <c r="BH4" s="97"/>
      <c r="BI4" s="97"/>
      <c r="BJ4" s="97"/>
      <c r="BK4" s="97"/>
      <c r="BL4" s="97"/>
      <c r="BM4" s="98"/>
    </row>
    <row r="5" spans="1:65" ht="15" customHeight="1" x14ac:dyDescent="0.35">
      <c r="A5" s="55" t="s">
        <v>37</v>
      </c>
      <c r="B5" s="95"/>
      <c r="C5" s="95"/>
      <c r="D5" s="95"/>
      <c r="E5" s="95"/>
      <c r="F5" s="95"/>
      <c r="G5" s="95"/>
      <c r="H5" s="95"/>
      <c r="J5" s="11">
        <f ca="1">Project_Start-WEEKDAY(Project_Start,1)+2+7*(Display_Week-1)</f>
        <v>44368</v>
      </c>
      <c r="K5" s="10">
        <f ca="1">J5+1</f>
        <v>44369</v>
      </c>
      <c r="L5" s="10">
        <f t="shared" ref="L5:AY5" ca="1" si="0">K5+1</f>
        <v>44370</v>
      </c>
      <c r="M5" s="10">
        <f t="shared" ca="1" si="0"/>
        <v>44371</v>
      </c>
      <c r="N5" s="10">
        <f t="shared" ca="1" si="0"/>
        <v>44372</v>
      </c>
      <c r="O5" s="10">
        <f t="shared" ca="1" si="0"/>
        <v>44373</v>
      </c>
      <c r="P5" s="12">
        <f t="shared" ca="1" si="0"/>
        <v>44374</v>
      </c>
      <c r="Q5" s="11">
        <f ca="1">P5+1</f>
        <v>44375</v>
      </c>
      <c r="R5" s="10">
        <f ca="1">Q5+1</f>
        <v>44376</v>
      </c>
      <c r="S5" s="10">
        <f t="shared" ca="1" si="0"/>
        <v>44377</v>
      </c>
      <c r="T5" s="10">
        <f t="shared" ca="1" si="0"/>
        <v>44378</v>
      </c>
      <c r="U5" s="10">
        <f t="shared" ca="1" si="0"/>
        <v>44379</v>
      </c>
      <c r="V5" s="10">
        <f t="shared" ca="1" si="0"/>
        <v>44380</v>
      </c>
      <c r="W5" s="12">
        <f t="shared" ca="1" si="0"/>
        <v>44381</v>
      </c>
      <c r="X5" s="11">
        <f ca="1">W5+1</f>
        <v>44382</v>
      </c>
      <c r="Y5" s="10">
        <f ca="1">X5+1</f>
        <v>44383</v>
      </c>
      <c r="Z5" s="10">
        <f t="shared" ca="1" si="0"/>
        <v>44384</v>
      </c>
      <c r="AA5" s="10">
        <f t="shared" ca="1" si="0"/>
        <v>44385</v>
      </c>
      <c r="AB5" s="10">
        <f t="shared" ca="1" si="0"/>
        <v>44386</v>
      </c>
      <c r="AC5" s="10">
        <f t="shared" ca="1" si="0"/>
        <v>44387</v>
      </c>
      <c r="AD5" s="12">
        <f t="shared" ca="1" si="0"/>
        <v>44388</v>
      </c>
      <c r="AE5" s="11">
        <f ca="1">AD5+1</f>
        <v>44389</v>
      </c>
      <c r="AF5" s="10">
        <f ca="1">AE5+1</f>
        <v>44390</v>
      </c>
      <c r="AG5" s="10">
        <f t="shared" ca="1" si="0"/>
        <v>44391</v>
      </c>
      <c r="AH5" s="10">
        <f t="shared" ca="1" si="0"/>
        <v>44392</v>
      </c>
      <c r="AI5" s="10">
        <f t="shared" ca="1" si="0"/>
        <v>44393</v>
      </c>
      <c r="AJ5" s="10">
        <f t="shared" ca="1" si="0"/>
        <v>44394</v>
      </c>
      <c r="AK5" s="12">
        <f t="shared" ca="1" si="0"/>
        <v>44395</v>
      </c>
      <c r="AL5" s="11">
        <f ca="1">AK5+1</f>
        <v>44396</v>
      </c>
      <c r="AM5" s="10">
        <f ca="1">AL5+1</f>
        <v>44397</v>
      </c>
      <c r="AN5" s="10">
        <f t="shared" ca="1" si="0"/>
        <v>44398</v>
      </c>
      <c r="AO5" s="10">
        <f t="shared" ca="1" si="0"/>
        <v>44399</v>
      </c>
      <c r="AP5" s="10">
        <f t="shared" ca="1" si="0"/>
        <v>44400</v>
      </c>
      <c r="AQ5" s="10">
        <f t="shared" ca="1" si="0"/>
        <v>44401</v>
      </c>
      <c r="AR5" s="12">
        <f t="shared" ca="1" si="0"/>
        <v>44402</v>
      </c>
      <c r="AS5" s="11">
        <f ca="1">AR5+1</f>
        <v>44403</v>
      </c>
      <c r="AT5" s="10">
        <f ca="1">AS5+1</f>
        <v>44404</v>
      </c>
      <c r="AU5" s="10">
        <f t="shared" ca="1" si="0"/>
        <v>44405</v>
      </c>
      <c r="AV5" s="10">
        <f t="shared" ca="1" si="0"/>
        <v>44406</v>
      </c>
      <c r="AW5" s="10">
        <f t="shared" ca="1" si="0"/>
        <v>44407</v>
      </c>
      <c r="AX5" s="10">
        <f t="shared" ca="1" si="0"/>
        <v>44408</v>
      </c>
      <c r="AY5" s="12">
        <f t="shared" ca="1" si="0"/>
        <v>44409</v>
      </c>
      <c r="AZ5" s="11">
        <f ca="1">AY5+1</f>
        <v>44410</v>
      </c>
      <c r="BA5" s="10">
        <f ca="1">AZ5+1</f>
        <v>44411</v>
      </c>
      <c r="BB5" s="10">
        <f t="shared" ref="BB5:BF5" ca="1" si="1">BA5+1</f>
        <v>44412</v>
      </c>
      <c r="BC5" s="10">
        <f t="shared" ca="1" si="1"/>
        <v>44413</v>
      </c>
      <c r="BD5" s="10">
        <f t="shared" ca="1" si="1"/>
        <v>44414</v>
      </c>
      <c r="BE5" s="10">
        <f t="shared" ca="1" si="1"/>
        <v>44415</v>
      </c>
      <c r="BF5" s="12">
        <f t="shared" ca="1" si="1"/>
        <v>44416</v>
      </c>
      <c r="BG5" s="11">
        <f ca="1">BF5+1</f>
        <v>44417</v>
      </c>
      <c r="BH5" s="10">
        <f ca="1">BG5+1</f>
        <v>44418</v>
      </c>
      <c r="BI5" s="10">
        <f t="shared" ref="BI5:BM5" ca="1" si="2">BH5+1</f>
        <v>44419</v>
      </c>
      <c r="BJ5" s="10">
        <f t="shared" ca="1" si="2"/>
        <v>44420</v>
      </c>
      <c r="BK5" s="10">
        <f t="shared" ca="1" si="2"/>
        <v>44421</v>
      </c>
      <c r="BL5" s="10">
        <f t="shared" ca="1" si="2"/>
        <v>44422</v>
      </c>
      <c r="BM5" s="12">
        <f t="shared" ca="1" si="2"/>
        <v>44423</v>
      </c>
    </row>
    <row r="6" spans="1:65" ht="30" customHeight="1" thickBot="1" x14ac:dyDescent="0.4">
      <c r="A6" s="55" t="s">
        <v>38</v>
      </c>
      <c r="B6" s="8" t="s">
        <v>43</v>
      </c>
      <c r="C6" s="9" t="s">
        <v>8</v>
      </c>
      <c r="D6" s="9" t="s">
        <v>44</v>
      </c>
      <c r="E6" s="9" t="s">
        <v>7</v>
      </c>
      <c r="F6" s="9" t="s">
        <v>10</v>
      </c>
      <c r="G6" s="9" t="s">
        <v>11</v>
      </c>
      <c r="H6" s="9"/>
      <c r="I6" s="9" t="s">
        <v>12</v>
      </c>
      <c r="J6" s="13" t="str">
        <f t="shared" ref="J6" ca="1" si="3">LEFT(TEXT(J5,"ddd"),1)</f>
        <v>M</v>
      </c>
      <c r="K6" s="13" t="str">
        <f t="shared" ref="K6:AS6" ca="1" si="4">LEFT(TEXT(K5,"ddd"),1)</f>
        <v>T</v>
      </c>
      <c r="L6" s="13" t="str">
        <f t="shared" ca="1" si="4"/>
        <v>W</v>
      </c>
      <c r="M6" s="13" t="str">
        <f t="shared" ca="1" si="4"/>
        <v>T</v>
      </c>
      <c r="N6" s="13" t="str">
        <f t="shared" ca="1" si="4"/>
        <v>F</v>
      </c>
      <c r="O6" s="13" t="str">
        <f t="shared" ca="1" si="4"/>
        <v>S</v>
      </c>
      <c r="P6" s="13" t="str">
        <f t="shared" ca="1" si="4"/>
        <v>S</v>
      </c>
      <c r="Q6" s="13" t="str">
        <f t="shared" ca="1" si="4"/>
        <v>M</v>
      </c>
      <c r="R6" s="13" t="str">
        <f t="shared" ca="1" si="4"/>
        <v>T</v>
      </c>
      <c r="S6" s="13" t="str">
        <f t="shared" ca="1" si="4"/>
        <v>W</v>
      </c>
      <c r="T6" s="13" t="str">
        <f t="shared" ca="1" si="4"/>
        <v>T</v>
      </c>
      <c r="U6" s="13" t="str">
        <f t="shared" ca="1" si="4"/>
        <v>F</v>
      </c>
      <c r="V6" s="13" t="str">
        <f t="shared" ca="1" si="4"/>
        <v>S</v>
      </c>
      <c r="W6" s="13" t="str">
        <f t="shared" ca="1" si="4"/>
        <v>S</v>
      </c>
      <c r="X6" s="13" t="str">
        <f t="shared" ca="1" si="4"/>
        <v>M</v>
      </c>
      <c r="Y6" s="13" t="str">
        <f t="shared" ca="1" si="4"/>
        <v>T</v>
      </c>
      <c r="Z6" s="13" t="str">
        <f t="shared" ca="1" si="4"/>
        <v>W</v>
      </c>
      <c r="AA6" s="13" t="str">
        <f t="shared" ca="1" si="4"/>
        <v>T</v>
      </c>
      <c r="AB6" s="13" t="str">
        <f t="shared" ca="1" si="4"/>
        <v>F</v>
      </c>
      <c r="AC6" s="13" t="str">
        <f t="shared" ca="1" si="4"/>
        <v>S</v>
      </c>
      <c r="AD6" s="13" t="str">
        <f t="shared" ca="1" si="4"/>
        <v>S</v>
      </c>
      <c r="AE6" s="13" t="str">
        <f t="shared" ca="1" si="4"/>
        <v>M</v>
      </c>
      <c r="AF6" s="13" t="str">
        <f t="shared" ca="1" si="4"/>
        <v>T</v>
      </c>
      <c r="AG6" s="13" t="str">
        <f t="shared" ca="1" si="4"/>
        <v>W</v>
      </c>
      <c r="AH6" s="13" t="str">
        <f t="shared" ca="1" si="4"/>
        <v>T</v>
      </c>
      <c r="AI6" s="13" t="str">
        <f t="shared" ca="1" si="4"/>
        <v>F</v>
      </c>
      <c r="AJ6" s="13" t="str">
        <f t="shared" ca="1" si="4"/>
        <v>S</v>
      </c>
      <c r="AK6" s="13" t="str">
        <f t="shared" ca="1" si="4"/>
        <v>S</v>
      </c>
      <c r="AL6" s="13" t="str">
        <f t="shared" ca="1" si="4"/>
        <v>M</v>
      </c>
      <c r="AM6" s="13" t="str">
        <f t="shared" ca="1" si="4"/>
        <v>T</v>
      </c>
      <c r="AN6" s="13" t="str">
        <f t="shared" ca="1" si="4"/>
        <v>W</v>
      </c>
      <c r="AO6" s="13" t="str">
        <f t="shared" ca="1" si="4"/>
        <v>T</v>
      </c>
      <c r="AP6" s="13" t="str">
        <f t="shared" ca="1" si="4"/>
        <v>F</v>
      </c>
      <c r="AQ6" s="13" t="str">
        <f t="shared" ca="1" si="4"/>
        <v>S</v>
      </c>
      <c r="AR6" s="13" t="str">
        <f t="shared" ca="1" si="4"/>
        <v>S</v>
      </c>
      <c r="AS6" s="13" t="str">
        <f t="shared" ca="1" si="4"/>
        <v>M</v>
      </c>
      <c r="AT6" s="13" t="str">
        <f t="shared" ref="AT6:BM6" ca="1" si="5">LEFT(TEXT(AT5,"ddd"),1)</f>
        <v>T</v>
      </c>
      <c r="AU6" s="13" t="str">
        <f t="shared" ca="1" si="5"/>
        <v>W</v>
      </c>
      <c r="AV6" s="13" t="str">
        <f t="shared" ca="1" si="5"/>
        <v>T</v>
      </c>
      <c r="AW6" s="13" t="str">
        <f t="shared" ca="1" si="5"/>
        <v>F</v>
      </c>
      <c r="AX6" s="13" t="str">
        <f t="shared" ca="1" si="5"/>
        <v>S</v>
      </c>
      <c r="AY6" s="13" t="str">
        <f t="shared" ca="1" si="5"/>
        <v>S</v>
      </c>
      <c r="AZ6" s="13" t="str">
        <f t="shared" ca="1" si="5"/>
        <v>M</v>
      </c>
      <c r="BA6" s="13" t="str">
        <f t="shared" ca="1" si="5"/>
        <v>T</v>
      </c>
      <c r="BB6" s="13" t="str">
        <f t="shared" ca="1" si="5"/>
        <v>W</v>
      </c>
      <c r="BC6" s="13" t="str">
        <f t="shared" ca="1" si="5"/>
        <v>T</v>
      </c>
      <c r="BD6" s="13" t="str">
        <f t="shared" ca="1" si="5"/>
        <v>F</v>
      </c>
      <c r="BE6" s="13" t="str">
        <f t="shared" ca="1" si="5"/>
        <v>S</v>
      </c>
      <c r="BF6" s="13" t="str">
        <f t="shared" ca="1" si="5"/>
        <v>S</v>
      </c>
      <c r="BG6" s="13" t="str">
        <f t="shared" ca="1" si="5"/>
        <v>M</v>
      </c>
      <c r="BH6" s="13" t="str">
        <f t="shared" ca="1" si="5"/>
        <v>T</v>
      </c>
      <c r="BI6" s="13" t="str">
        <f t="shared" ca="1" si="5"/>
        <v>W</v>
      </c>
      <c r="BJ6" s="13" t="str">
        <f t="shared" ca="1" si="5"/>
        <v>T</v>
      </c>
      <c r="BK6" s="13" t="str">
        <f t="shared" ca="1" si="5"/>
        <v>F</v>
      </c>
      <c r="BL6" s="13" t="str">
        <f t="shared" ca="1" si="5"/>
        <v>S</v>
      </c>
      <c r="BM6" s="13" t="str">
        <f t="shared" ca="1" si="5"/>
        <v>S</v>
      </c>
    </row>
    <row r="7" spans="1:65" ht="30" hidden="1" customHeight="1" thickBot="1" x14ac:dyDescent="0.4">
      <c r="A7" s="54" t="s">
        <v>33</v>
      </c>
      <c r="C7" s="58"/>
      <c r="D7" s="58"/>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4">
      <c r="A8" s="55" t="s">
        <v>39</v>
      </c>
      <c r="B8" s="18" t="s">
        <v>45</v>
      </c>
      <c r="C8" s="66"/>
      <c r="D8" s="66"/>
      <c r="E8" s="19"/>
      <c r="F8" s="20"/>
      <c r="G8" s="21"/>
      <c r="H8" s="17"/>
      <c r="I8" s="17" t="str">
        <f t="shared" ref="I8:I33"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thickBot="1" x14ac:dyDescent="0.4">
      <c r="A9" s="55" t="s">
        <v>40</v>
      </c>
      <c r="B9" s="74" t="s">
        <v>3</v>
      </c>
      <c r="C9" s="79"/>
      <c r="D9" s="80" t="s">
        <v>46</v>
      </c>
      <c r="E9" s="22">
        <v>1</v>
      </c>
      <c r="F9" s="61">
        <v>44360</v>
      </c>
      <c r="G9" s="61">
        <f>F9+3</f>
        <v>44363</v>
      </c>
      <c r="H9" s="17"/>
      <c r="I9" s="17">
        <f t="shared" si="6"/>
        <v>4</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thickBot="1" x14ac:dyDescent="0.4">
      <c r="A10" s="55" t="s">
        <v>41</v>
      </c>
      <c r="B10" s="74" t="s">
        <v>4</v>
      </c>
      <c r="C10" s="67"/>
      <c r="D10" s="81" t="s">
        <v>47</v>
      </c>
      <c r="E10" s="22">
        <v>0.6</v>
      </c>
      <c r="F10" s="61">
        <f>G9</f>
        <v>44363</v>
      </c>
      <c r="G10" s="61">
        <v>44365</v>
      </c>
      <c r="H10" s="17"/>
      <c r="I10" s="17">
        <f t="shared" si="6"/>
        <v>3</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thickBot="1" x14ac:dyDescent="0.4">
      <c r="A11" s="54"/>
      <c r="B11" s="74" t="s">
        <v>0</v>
      </c>
      <c r="C11" s="67"/>
      <c r="D11" s="82" t="s">
        <v>48</v>
      </c>
      <c r="E11" s="22">
        <v>0</v>
      </c>
      <c r="F11" s="61">
        <v>44366</v>
      </c>
      <c r="G11" s="61">
        <f>F11+4</f>
        <v>44370</v>
      </c>
      <c r="H11" s="17"/>
      <c r="I11" s="17">
        <f t="shared" si="6"/>
        <v>5</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thickBot="1" x14ac:dyDescent="0.4">
      <c r="A12" s="54"/>
      <c r="B12" s="74" t="s">
        <v>1</v>
      </c>
      <c r="C12" s="67"/>
      <c r="D12" s="82" t="s">
        <v>48</v>
      </c>
      <c r="E12" s="22">
        <v>0</v>
      </c>
      <c r="F12" s="61">
        <f>G11</f>
        <v>44370</v>
      </c>
      <c r="G12" s="61">
        <f>F12+5</f>
        <v>44375</v>
      </c>
      <c r="H12" s="17"/>
      <c r="I12" s="17">
        <f t="shared" si="6"/>
        <v>6</v>
      </c>
      <c r="J12" s="40"/>
      <c r="K12" s="40"/>
      <c r="L12" s="40"/>
      <c r="M12" s="40"/>
      <c r="N12" s="40"/>
      <c r="O12" s="40"/>
      <c r="P12" s="40"/>
      <c r="Q12" s="40"/>
      <c r="R12" s="40"/>
      <c r="S12" s="40"/>
      <c r="T12" s="40"/>
      <c r="U12" s="40"/>
      <c r="V12" s="40"/>
      <c r="W12" s="40"/>
      <c r="X12" s="40"/>
      <c r="Y12" s="40"/>
      <c r="Z12" s="41"/>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thickBot="1" x14ac:dyDescent="0.4">
      <c r="A13" s="54"/>
      <c r="B13" s="74" t="s">
        <v>2</v>
      </c>
      <c r="C13" s="67"/>
      <c r="D13" s="85" t="s">
        <v>53</v>
      </c>
      <c r="E13" s="22"/>
      <c r="F13" s="61">
        <f>F10+1</f>
        <v>44364</v>
      </c>
      <c r="G13" s="61">
        <f>F13+2</f>
        <v>44366</v>
      </c>
      <c r="H13" s="17"/>
      <c r="I13" s="17">
        <f t="shared" si="6"/>
        <v>3</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thickBot="1" x14ac:dyDescent="0.4">
      <c r="A14" s="55" t="s">
        <v>42</v>
      </c>
      <c r="B14" s="86" t="s">
        <v>49</v>
      </c>
      <c r="C14" s="87"/>
      <c r="D14" s="87"/>
      <c r="E14" s="88"/>
      <c r="F14" s="89"/>
      <c r="G14" s="90"/>
      <c r="H14" s="17"/>
      <c r="I14" s="17" t="str">
        <f t="shared" si="6"/>
        <v/>
      </c>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thickBot="1" x14ac:dyDescent="0.4">
      <c r="A15" s="55"/>
      <c r="B15" s="75" t="s">
        <v>55</v>
      </c>
      <c r="C15" s="68" t="s">
        <v>57</v>
      </c>
      <c r="D15" s="100" t="s">
        <v>56</v>
      </c>
      <c r="E15" s="23">
        <v>1</v>
      </c>
      <c r="F15" s="62">
        <v>44360</v>
      </c>
      <c r="G15" s="62">
        <f>F15+4</f>
        <v>44364</v>
      </c>
      <c r="H15" s="17"/>
      <c r="I15" s="17">
        <f t="shared" si="6"/>
        <v>5</v>
      </c>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thickBot="1" x14ac:dyDescent="0.4">
      <c r="A16" s="54"/>
      <c r="B16" s="75" t="s">
        <v>4</v>
      </c>
      <c r="C16" s="68"/>
      <c r="D16" s="68"/>
      <c r="E16" s="23">
        <v>0.5</v>
      </c>
      <c r="F16" s="62">
        <f>F15+2</f>
        <v>44362</v>
      </c>
      <c r="G16" s="62">
        <f>F16+5</f>
        <v>44367</v>
      </c>
      <c r="H16" s="17"/>
      <c r="I16" s="17">
        <f t="shared" si="6"/>
        <v>6</v>
      </c>
      <c r="J16" s="40"/>
      <c r="K16" s="40"/>
      <c r="L16" s="40"/>
      <c r="M16" s="40"/>
      <c r="N16" s="40"/>
      <c r="O16" s="40"/>
      <c r="P16" s="40"/>
      <c r="Q16" s="40"/>
      <c r="R16" s="40"/>
      <c r="S16" s="40"/>
      <c r="T16" s="40"/>
      <c r="U16" s="40"/>
      <c r="V16" s="41"/>
      <c r="W16" s="41"/>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4">
      <c r="A17" s="54"/>
      <c r="B17" s="75" t="s">
        <v>0</v>
      </c>
      <c r="C17" s="68"/>
      <c r="D17" s="68"/>
      <c r="E17" s="23"/>
      <c r="F17" s="62">
        <f>G16</f>
        <v>44367</v>
      </c>
      <c r="G17" s="62">
        <f>F17+3</f>
        <v>44370</v>
      </c>
      <c r="H17" s="17"/>
      <c r="I17" s="17">
        <f t="shared" si="6"/>
        <v>4</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thickBot="1" x14ac:dyDescent="0.4">
      <c r="A18" s="54"/>
      <c r="B18" s="75" t="s">
        <v>1</v>
      </c>
      <c r="C18" s="68"/>
      <c r="D18" s="68"/>
      <c r="E18" s="23"/>
      <c r="F18" s="62">
        <f>F17</f>
        <v>44367</v>
      </c>
      <c r="G18" s="62">
        <f>F18+2</f>
        <v>44369</v>
      </c>
      <c r="H18" s="17"/>
      <c r="I18" s="17">
        <f t="shared" si="6"/>
        <v>3</v>
      </c>
      <c r="J18" s="40"/>
      <c r="K18" s="40"/>
      <c r="L18" s="40"/>
      <c r="M18" s="40"/>
      <c r="N18" s="40"/>
      <c r="O18" s="40"/>
      <c r="P18" s="40"/>
      <c r="Q18" s="40"/>
      <c r="R18" s="40"/>
      <c r="S18" s="40"/>
      <c r="T18" s="40"/>
      <c r="U18" s="40"/>
      <c r="V18" s="40"/>
      <c r="W18" s="40"/>
      <c r="X18" s="40"/>
      <c r="Y18" s="40"/>
      <c r="Z18" s="41"/>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thickBot="1" x14ac:dyDescent="0.4">
      <c r="A19" s="54"/>
      <c r="B19" s="75" t="s">
        <v>2</v>
      </c>
      <c r="C19" s="68"/>
      <c r="D19" s="68"/>
      <c r="E19" s="23"/>
      <c r="F19" s="62">
        <f>F18</f>
        <v>44367</v>
      </c>
      <c r="G19" s="62">
        <f>F19+3</f>
        <v>44370</v>
      </c>
      <c r="H19" s="17"/>
      <c r="I19" s="17">
        <f t="shared" si="6"/>
        <v>4</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thickBot="1" x14ac:dyDescent="0.4">
      <c r="A20" s="54" t="s">
        <v>30</v>
      </c>
      <c r="B20" s="24" t="s">
        <v>50</v>
      </c>
      <c r="C20" s="69"/>
      <c r="D20" s="69"/>
      <c r="E20" s="25"/>
      <c r="F20" s="26"/>
      <c r="G20" s="27"/>
      <c r="H20" s="17"/>
      <c r="I20" s="17" t="str">
        <f t="shared" si="6"/>
        <v/>
      </c>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thickBot="1" x14ac:dyDescent="0.4">
      <c r="A21" s="54"/>
      <c r="B21" s="76" t="s">
        <v>3</v>
      </c>
      <c r="C21" s="70"/>
      <c r="D21" s="70"/>
      <c r="E21" s="28"/>
      <c r="F21" s="63">
        <f>F9+15</f>
        <v>44375</v>
      </c>
      <c r="G21" s="63">
        <f>F21+5</f>
        <v>44380</v>
      </c>
      <c r="H21" s="17"/>
      <c r="I21" s="17">
        <f t="shared" si="6"/>
        <v>6</v>
      </c>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thickBot="1" x14ac:dyDescent="0.4">
      <c r="A22" s="54"/>
      <c r="B22" s="76" t="s">
        <v>4</v>
      </c>
      <c r="C22" s="70"/>
      <c r="D22" s="70"/>
      <c r="E22" s="28"/>
      <c r="F22" s="63">
        <f>G21+1</f>
        <v>44381</v>
      </c>
      <c r="G22" s="63">
        <f>F22+4</f>
        <v>44385</v>
      </c>
      <c r="H22" s="17"/>
      <c r="I22" s="17">
        <f t="shared" si="6"/>
        <v>5</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4">
      <c r="A23" s="54"/>
      <c r="B23" s="76" t="s">
        <v>0</v>
      </c>
      <c r="C23" s="70"/>
      <c r="D23" s="70"/>
      <c r="E23" s="28"/>
      <c r="F23" s="63">
        <f>F22+5</f>
        <v>44386</v>
      </c>
      <c r="G23" s="63">
        <f>F23+5</f>
        <v>44391</v>
      </c>
      <c r="H23" s="17"/>
      <c r="I23" s="17">
        <f t="shared" si="6"/>
        <v>6</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thickBot="1" x14ac:dyDescent="0.4">
      <c r="A24" s="54"/>
      <c r="B24" s="76" t="s">
        <v>1</v>
      </c>
      <c r="C24" s="70"/>
      <c r="D24" s="70"/>
      <c r="E24" s="28"/>
      <c r="F24" s="63">
        <f>G23+1</f>
        <v>44392</v>
      </c>
      <c r="G24" s="63">
        <f>F24+4</f>
        <v>44396</v>
      </c>
      <c r="H24" s="17"/>
      <c r="I24" s="17">
        <f t="shared" si="6"/>
        <v>5</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thickBot="1" x14ac:dyDescent="0.4">
      <c r="A25" s="54"/>
      <c r="B25" s="76" t="s">
        <v>2</v>
      </c>
      <c r="C25" s="70"/>
      <c r="D25" s="70"/>
      <c r="E25" s="28"/>
      <c r="F25" s="63">
        <f>F23</f>
        <v>44386</v>
      </c>
      <c r="G25" s="63">
        <f>F25+4</f>
        <v>44390</v>
      </c>
      <c r="H25" s="17"/>
      <c r="I25" s="17">
        <f t="shared" si="6"/>
        <v>5</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4">
      <c r="A26" s="54" t="s">
        <v>30</v>
      </c>
      <c r="B26" s="29" t="s">
        <v>51</v>
      </c>
      <c r="C26" s="71"/>
      <c r="D26" s="71"/>
      <c r="E26" s="30"/>
      <c r="F26" s="31"/>
      <c r="G26" s="32"/>
      <c r="H26" s="17"/>
      <c r="I26" s="17"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4">
      <c r="A27" s="54"/>
      <c r="B27" s="77" t="s">
        <v>3</v>
      </c>
      <c r="C27" s="72"/>
      <c r="D27" s="72"/>
      <c r="E27" s="33"/>
      <c r="F27" s="64" t="s">
        <v>29</v>
      </c>
      <c r="G27" s="64" t="s">
        <v>29</v>
      </c>
      <c r="H27" s="17"/>
      <c r="I27" s="17" t="e">
        <f t="shared" si="6"/>
        <v>#VALUE!</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4">
      <c r="A28" s="54"/>
      <c r="B28" s="77" t="s">
        <v>4</v>
      </c>
      <c r="C28" s="72"/>
      <c r="D28" s="72"/>
      <c r="E28" s="33"/>
      <c r="F28" s="64" t="s">
        <v>29</v>
      </c>
      <c r="G28" s="64" t="s">
        <v>29</v>
      </c>
      <c r="H28" s="17"/>
      <c r="I28" s="17" t="e">
        <f t="shared" si="6"/>
        <v>#VALUE!</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4">
      <c r="A29" s="54"/>
      <c r="B29" s="77" t="s">
        <v>0</v>
      </c>
      <c r="C29" s="72"/>
      <c r="D29" s="72"/>
      <c r="E29" s="33"/>
      <c r="F29" s="64" t="s">
        <v>29</v>
      </c>
      <c r="G29" s="64" t="s">
        <v>29</v>
      </c>
      <c r="H29" s="17"/>
      <c r="I29" s="17" t="e">
        <f t="shared" si="6"/>
        <v>#VALUE!</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4">
      <c r="A30" s="54"/>
      <c r="B30" s="77" t="s">
        <v>1</v>
      </c>
      <c r="C30" s="72"/>
      <c r="D30" s="72"/>
      <c r="E30" s="33"/>
      <c r="F30" s="64" t="s">
        <v>29</v>
      </c>
      <c r="G30" s="64" t="s">
        <v>29</v>
      </c>
      <c r="H30" s="17"/>
      <c r="I30" s="17" t="e">
        <f t="shared" si="6"/>
        <v>#VALUE!</v>
      </c>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4">
      <c r="A31" s="54"/>
      <c r="B31" s="77" t="s">
        <v>2</v>
      </c>
      <c r="C31" s="72"/>
      <c r="D31" s="72"/>
      <c r="E31" s="33"/>
      <c r="F31" s="64" t="s">
        <v>29</v>
      </c>
      <c r="G31" s="64" t="s">
        <v>29</v>
      </c>
      <c r="H31" s="17"/>
      <c r="I31" s="17" t="e">
        <f t="shared" si="6"/>
        <v>#VALUE!</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4">
      <c r="A32" s="54" t="s">
        <v>32</v>
      </c>
      <c r="B32" s="78"/>
      <c r="C32" s="73"/>
      <c r="D32" s="73"/>
      <c r="E32" s="16"/>
      <c r="F32" s="65"/>
      <c r="G32" s="65"/>
      <c r="H32" s="17"/>
      <c r="I32" s="17" t="str">
        <f t="shared" si="6"/>
        <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4">
      <c r="A33" s="55" t="s">
        <v>31</v>
      </c>
      <c r="B33" s="34" t="s">
        <v>5</v>
      </c>
      <c r="C33" s="35"/>
      <c r="D33" s="35"/>
      <c r="E33" s="36"/>
      <c r="F33" s="37"/>
      <c r="G33" s="38"/>
      <c r="H33" s="39"/>
      <c r="I33" s="39" t="str">
        <f t="shared" si="6"/>
        <v/>
      </c>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row>
    <row r="34" spans="1:65" ht="30" customHeight="1" x14ac:dyDescent="0.35">
      <c r="H34" s="6"/>
    </row>
    <row r="35" spans="1:65" ht="30" customHeight="1" x14ac:dyDescent="0.35">
      <c r="C35" s="14"/>
      <c r="D35" s="14"/>
      <c r="G35" s="56"/>
    </row>
    <row r="36" spans="1:65" ht="30" customHeight="1" x14ac:dyDescent="0.35">
      <c r="C36" s="15"/>
      <c r="D36" s="15"/>
    </row>
  </sheetData>
  <mergeCells count="12">
    <mergeCell ref="AZ4:BF4"/>
    <mergeCell ref="BG4:BM4"/>
    <mergeCell ref="F3:G3"/>
    <mergeCell ref="J4:P4"/>
    <mergeCell ref="Q4:W4"/>
    <mergeCell ref="X4:AD4"/>
    <mergeCell ref="AE4:AK4"/>
    <mergeCell ref="C3:E3"/>
    <mergeCell ref="C4:E4"/>
    <mergeCell ref="B5:H5"/>
    <mergeCell ref="AL4:AR4"/>
    <mergeCell ref="AS4:AY4"/>
  </mergeCells>
  <conditionalFormatting sqref="E7:E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33">
    <cfRule type="expression" dxfId="2" priority="33">
      <formula>AND(TODAY()&gt;=J$5,TODAY()&lt;K$5)</formula>
    </cfRule>
  </conditionalFormatting>
  <conditionalFormatting sqref="J7:BM33">
    <cfRule type="expression" dxfId="1" priority="27">
      <formula>AND(task_start&lt;=J$5,ROUNDDOWN((task_end-task_start+1)*task_progress,0)+task_start-1&gt;=J$5)</formula>
    </cfRule>
    <cfRule type="expression" dxfId="0" priority="28"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ignoredErrors>
    <ignoredError sqref="G18 G22:G23 F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44" customWidth="1"/>
    <col min="2" max="16384" width="9.1796875" style="2"/>
  </cols>
  <sheetData>
    <row r="1" spans="1:2" ht="46.5" customHeight="1" x14ac:dyDescent="0.3"/>
    <row r="2" spans="1:2" s="46" customFormat="1" ht="15.5" x14ac:dyDescent="0.35">
      <c r="A2" s="45" t="s">
        <v>16</v>
      </c>
      <c r="B2" s="45"/>
    </row>
    <row r="3" spans="1:2" s="50" customFormat="1" ht="27" customHeight="1" x14ac:dyDescent="0.35">
      <c r="A3" s="51" t="s">
        <v>21</v>
      </c>
      <c r="B3" s="51"/>
    </row>
    <row r="4" spans="1:2" s="47" customFormat="1" ht="26" x14ac:dyDescent="0.6">
      <c r="A4" s="48" t="s">
        <v>15</v>
      </c>
    </row>
    <row r="5" spans="1:2" ht="74.150000000000006" customHeight="1" x14ac:dyDescent="0.3">
      <c r="A5" s="49" t="s">
        <v>24</v>
      </c>
    </row>
    <row r="6" spans="1:2" ht="26.25" customHeight="1" x14ac:dyDescent="0.3">
      <c r="A6" s="48" t="s">
        <v>27</v>
      </c>
    </row>
    <row r="7" spans="1:2" s="44" customFormat="1" ht="205" customHeight="1" x14ac:dyDescent="0.35">
      <c r="A7" s="53" t="s">
        <v>26</v>
      </c>
    </row>
    <row r="8" spans="1:2" s="47" customFormat="1" ht="26" x14ac:dyDescent="0.6">
      <c r="A8" s="48" t="s">
        <v>17</v>
      </c>
    </row>
    <row r="9" spans="1:2" ht="58" x14ac:dyDescent="0.3">
      <c r="A9" s="49" t="s">
        <v>25</v>
      </c>
    </row>
    <row r="10" spans="1:2" s="44" customFormat="1" ht="28" customHeight="1" x14ac:dyDescent="0.35">
      <c r="A10" s="52" t="s">
        <v>23</v>
      </c>
    </row>
    <row r="11" spans="1:2" s="47" customFormat="1" ht="26" x14ac:dyDescent="0.6">
      <c r="A11" s="48" t="s">
        <v>14</v>
      </c>
    </row>
    <row r="12" spans="1:2" ht="29" x14ac:dyDescent="0.3">
      <c r="A12" s="49" t="s">
        <v>22</v>
      </c>
    </row>
    <row r="13" spans="1:2" s="44" customFormat="1" ht="28" customHeight="1" x14ac:dyDescent="0.35">
      <c r="A13" s="52" t="s">
        <v>9</v>
      </c>
    </row>
    <row r="14" spans="1:2" s="47" customFormat="1" ht="26" x14ac:dyDescent="0.6">
      <c r="A14" s="48" t="s">
        <v>18</v>
      </c>
    </row>
    <row r="15" spans="1:2" ht="75" customHeight="1" x14ac:dyDescent="0.3">
      <c r="A15" s="49" t="s">
        <v>19</v>
      </c>
    </row>
    <row r="16" spans="1:2" ht="72.5" x14ac:dyDescent="0.3">
      <c r="A16" s="49" t="s">
        <v>20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Sheet1</vt: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2021-06-22T10:35:05Z</dcterms:modified>
</cp:coreProperties>
</file>