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scal_intern_1\Desktop\eSCaL Feynman\Quantum\Waquanda\"/>
    </mc:Choice>
  </mc:AlternateContent>
  <xr:revisionPtr revIDLastSave="0" documentId="13_ncr:1_{3733E751-0938-4A31-9E33-B512D3C1EDC1}" xr6:coauthVersionLast="47" xr6:coauthVersionMax="47" xr10:uidLastSave="{00000000-0000-0000-0000-000000000000}"/>
  <bookViews>
    <workbookView xWindow="-16320" yWindow="-6075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11" i="1"/>
  <c r="C12" i="1"/>
  <c r="C13" i="1"/>
  <c r="C14" i="1"/>
  <c r="C15" i="1"/>
  <c r="C16" i="1"/>
  <c r="B11" i="1"/>
  <c r="B12" i="1"/>
  <c r="B13" i="1"/>
  <c r="B14" i="1"/>
  <c r="B15" i="1"/>
  <c r="B16" i="1"/>
  <c r="E11" i="1"/>
  <c r="E12" i="1"/>
  <c r="E13" i="1"/>
  <c r="E14" i="1"/>
  <c r="E15" i="1"/>
  <c r="E16" i="1"/>
  <c r="F11" i="1"/>
  <c r="F12" i="1"/>
  <c r="F13" i="1"/>
  <c r="F14" i="1"/>
  <c r="F15" i="1"/>
  <c r="F16" i="1"/>
  <c r="D11" i="1"/>
  <c r="D12" i="1"/>
  <c r="D13" i="1"/>
  <c r="D14" i="1"/>
  <c r="D15" i="1"/>
  <c r="D16" i="1"/>
  <c r="Q11" i="1"/>
  <c r="Q12" i="1"/>
  <c r="Q13" i="1"/>
  <c r="Q14" i="1"/>
  <c r="Q15" i="1"/>
  <c r="Q16" i="1"/>
  <c r="P11" i="1"/>
  <c r="P12" i="1"/>
  <c r="P13" i="1"/>
  <c r="P14" i="1"/>
  <c r="P15" i="1"/>
  <c r="P16" i="1"/>
  <c r="O11" i="1"/>
  <c r="O12" i="1"/>
  <c r="O13" i="1"/>
  <c r="O14" i="1"/>
  <c r="O15" i="1"/>
  <c r="O16" i="1"/>
  <c r="N11" i="1"/>
  <c r="N12" i="1"/>
  <c r="N13" i="1"/>
  <c r="N14" i="1"/>
  <c r="N15" i="1"/>
  <c r="N16" i="1"/>
  <c r="M11" i="1"/>
  <c r="M12" i="1"/>
  <c r="M13" i="1"/>
  <c r="M14" i="1"/>
  <c r="M15" i="1"/>
  <c r="M16" i="1"/>
  <c r="L11" i="1"/>
  <c r="L12" i="1"/>
  <c r="L13" i="1"/>
  <c r="L14" i="1"/>
  <c r="L15" i="1"/>
  <c r="L16" i="1"/>
  <c r="K11" i="1"/>
  <c r="K12" i="1"/>
  <c r="K13" i="1"/>
  <c r="K14" i="1"/>
  <c r="K15" i="1"/>
  <c r="K16" i="1"/>
  <c r="J11" i="1"/>
  <c r="J12" i="1"/>
  <c r="J13" i="1"/>
  <c r="J14" i="1"/>
  <c r="J15" i="1"/>
  <c r="J16" i="1"/>
  <c r="I11" i="1"/>
  <c r="I12" i="1"/>
  <c r="I13" i="1"/>
  <c r="I14" i="1"/>
  <c r="I15" i="1"/>
  <c r="I16" i="1"/>
  <c r="H11" i="1"/>
  <c r="H12" i="1"/>
  <c r="H13" i="1"/>
  <c r="H14" i="1"/>
  <c r="H15" i="1"/>
  <c r="H16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<sst xmlns="http://schemas.openxmlformats.org/spreadsheetml/2006/main" count="13" uniqueCount="7">
  <si>
    <t>GPU</t>
    <phoneticPr fontId="1" type="noConversion"/>
  </si>
  <si>
    <t>CPU1</t>
    <phoneticPr fontId="1" type="noConversion"/>
  </si>
  <si>
    <t>CPU2</t>
    <phoneticPr fontId="1" type="noConversion"/>
  </si>
  <si>
    <t>GPU (suffle)</t>
    <phoneticPr fontId="1" type="noConversion"/>
  </si>
  <si>
    <t>GPU+Memcpy</t>
    <phoneticPr fontId="1" type="noConversion"/>
  </si>
  <si>
    <t>GPU+Memcpy (suffle)</t>
    <phoneticPr fontId="1" type="noConversion"/>
  </si>
  <si>
    <t>(n*2^n)/100k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</si>
</sst>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4" xfId="0" applyBorder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23E5F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5947035767311"/>
          <c:y val="9.1193957195930569E-2"/>
          <c:w val="0.87355111955344544"/>
          <c:h val="0.8585631735383489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GPU (suffle)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numRef>
              <c:f>Sheet1!$B$1:$Q$1</c:f>
              <c:numCache>
                <c:formatCode>General</c:formatCode>
                <c:ptCount val="1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</c:numCache>
            </c:numRef>
          </c:cat>
          <c:val>
            <c:numRef>
              <c:f>Sheet1!$B$2:$Q$2</c:f>
              <c:numCache>
                <c:formatCode>General</c:formatCode>
                <c:ptCount val="16"/>
                <c:pt idx="0">
                  <c:v>1.702E-2</c:v>
                </c:pt>
                <c:pt idx="1">
                  <c:v>2.989E-2</c:v>
                </c:pt>
                <c:pt idx="2">
                  <c:v>4.922E-2</c:v>
                </c:pt>
                <c:pt idx="3">
                  <c:v>9.2579999999999996E-2</c:v>
                </c:pt>
                <c:pt idx="4">
                  <c:v>0.18590000000000001</c:v>
                </c:pt>
                <c:pt idx="5">
                  <c:v>0.38779999999999998</c:v>
                </c:pt>
                <c:pt idx="6">
                  <c:v>0.80559999999999998</c:v>
                </c:pt>
                <c:pt idx="7">
                  <c:v>1.6890000000000001</c:v>
                </c:pt>
                <c:pt idx="8">
                  <c:v>3.5529999999999999</c:v>
                </c:pt>
                <c:pt idx="9">
                  <c:v>7.4660000000000002</c:v>
                </c:pt>
                <c:pt idx="10">
                  <c:v>15.67</c:v>
                </c:pt>
                <c:pt idx="11">
                  <c:v>32.85</c:v>
                </c:pt>
                <c:pt idx="12">
                  <c:v>68.72</c:v>
                </c:pt>
                <c:pt idx="13">
                  <c:v>141.19999999999999</c:v>
                </c:pt>
                <c:pt idx="14">
                  <c:v>290.60000000000002</c:v>
                </c:pt>
                <c:pt idx="15">
                  <c:v>579.70000000000005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A-40C4-8D1A-8F288EFF00E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GPU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numRef>
              <c:f>Sheet1!$B$1:$Q$1</c:f>
              <c:numCache>
                <c:formatCode>General</c:formatCode>
                <c:ptCount val="1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</c:numCache>
            </c:numRef>
          </c:cat>
          <c:val>
            <c:numRef>
              <c:f>Sheet1!$B$3:$Q$3</c:f>
              <c:numCache>
                <c:formatCode>General</c:formatCode>
                <c:ptCount val="16"/>
                <c:pt idx="0">
                  <c:v>4.5089999999999998E-2</c:v>
                </c:pt>
                <c:pt idx="1">
                  <c:v>8.3739999999999995E-2</c:v>
                </c:pt>
                <c:pt idx="2">
                  <c:v>0.15679999999999999</c:v>
                </c:pt>
                <c:pt idx="3">
                  <c:v>0.32179999999999997</c:v>
                </c:pt>
                <c:pt idx="4">
                  <c:v>0.65610000000000002</c:v>
                </c:pt>
                <c:pt idx="5">
                  <c:v>1.3380000000000001</c:v>
                </c:pt>
                <c:pt idx="6">
                  <c:v>2.786</c:v>
                </c:pt>
                <c:pt idx="7">
                  <c:v>5.7389999999999999</c:v>
                </c:pt>
                <c:pt idx="8">
                  <c:v>11.82</c:v>
                </c:pt>
                <c:pt idx="9">
                  <c:v>24.12</c:v>
                </c:pt>
                <c:pt idx="10">
                  <c:v>49.6</c:v>
                </c:pt>
                <c:pt idx="11">
                  <c:v>103.6</c:v>
                </c:pt>
                <c:pt idx="12">
                  <c:v>206.8</c:v>
                </c:pt>
                <c:pt idx="13">
                  <c:v>403.6</c:v>
                </c:pt>
                <c:pt idx="14">
                  <c:v>785.8</c:v>
                </c:pt>
                <c:pt idx="15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A-40C4-8D1A-8F288EFF00E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GPU+Memcpy (suffle)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numRef>
              <c:f>Sheet1!$B$1:$Q$1</c:f>
              <c:numCache>
                <c:formatCode>General</c:formatCode>
                <c:ptCount val="1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</c:numCache>
            </c:numRef>
          </c:cat>
          <c:val>
            <c:numRef>
              <c:f>Sheet1!$B$4:$Q$4</c:f>
              <c:numCache>
                <c:formatCode>General</c:formatCode>
                <c:ptCount val="16"/>
                <c:pt idx="0">
                  <c:v>0.28000000000000003</c:v>
                </c:pt>
                <c:pt idx="1">
                  <c:v>0.5</c:v>
                </c:pt>
                <c:pt idx="2">
                  <c:v>0.9</c:v>
                </c:pt>
                <c:pt idx="3">
                  <c:v>1.5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50</c:v>
                </c:pt>
                <c:pt idx="9">
                  <c:v>115</c:v>
                </c:pt>
                <c:pt idx="10">
                  <c:v>280</c:v>
                </c:pt>
                <c:pt idx="11">
                  <c:v>557.9</c:v>
                </c:pt>
                <c:pt idx="12">
                  <c:v>1211</c:v>
                </c:pt>
                <c:pt idx="13">
                  <c:v>2400</c:v>
                </c:pt>
                <c:pt idx="14">
                  <c:v>5001</c:v>
                </c:pt>
                <c:pt idx="15">
                  <c:v>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A-40C4-8D1A-8F288EFF00E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GPU+Memcpy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numRef>
              <c:f>Sheet1!$B$1:$Q$1</c:f>
              <c:numCache>
                <c:formatCode>General</c:formatCode>
                <c:ptCount val="1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</c:numCache>
            </c:numRef>
          </c:cat>
          <c:val>
            <c:numRef>
              <c:f>Sheet1!$B$5:$Q$5</c:f>
              <c:numCache>
                <c:formatCode>General</c:formatCode>
                <c:ptCount val="16"/>
                <c:pt idx="0">
                  <c:v>0.4</c:v>
                </c:pt>
                <c:pt idx="1">
                  <c:v>0.7</c:v>
                </c:pt>
                <c:pt idx="2">
                  <c:v>1.2</c:v>
                </c:pt>
                <c:pt idx="3">
                  <c:v>2.1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35</c:v>
                </c:pt>
                <c:pt idx="8">
                  <c:v>70</c:v>
                </c:pt>
                <c:pt idx="9">
                  <c:v>160</c:v>
                </c:pt>
                <c:pt idx="10">
                  <c:v>360</c:v>
                </c:pt>
                <c:pt idx="11">
                  <c:v>688.4</c:v>
                </c:pt>
                <c:pt idx="12">
                  <c:v>1501</c:v>
                </c:pt>
                <c:pt idx="13">
                  <c:v>2900</c:v>
                </c:pt>
                <c:pt idx="14">
                  <c:v>6111</c:v>
                </c:pt>
                <c:pt idx="15">
                  <c:v>12111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A-40C4-8D1A-8F288EFF00E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CPU1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rgbClr val="7030A0"/>
                </a:solidFill>
              </a:ln>
              <a:effectLst/>
            </c:spPr>
          </c:marker>
          <c:cat>
            <c:numRef>
              <c:f>Sheet1!$B$1:$Q$1</c:f>
              <c:numCache>
                <c:formatCode>General</c:formatCode>
                <c:ptCount val="1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</c:numCache>
            </c:numRef>
          </c:cat>
          <c:val>
            <c:numRef>
              <c:f>Sheet1!$B$6:$Q$6</c:f>
              <c:numCache>
                <c:formatCode>General</c:formatCode>
                <c:ptCount val="16"/>
                <c:pt idx="0">
                  <c:v>5</c:v>
                </c:pt>
                <c:pt idx="1">
                  <c:v>9</c:v>
                </c:pt>
                <c:pt idx="2">
                  <c:v>16</c:v>
                </c:pt>
                <c:pt idx="3">
                  <c:v>28</c:v>
                </c:pt>
                <c:pt idx="4">
                  <c:v>44</c:v>
                </c:pt>
                <c:pt idx="5">
                  <c:v>66</c:v>
                </c:pt>
                <c:pt idx="6">
                  <c:v>110</c:v>
                </c:pt>
                <c:pt idx="7">
                  <c:v>208</c:v>
                </c:pt>
                <c:pt idx="8">
                  <c:v>386</c:v>
                </c:pt>
                <c:pt idx="9">
                  <c:v>828</c:v>
                </c:pt>
                <c:pt idx="10">
                  <c:v>1671</c:v>
                </c:pt>
                <c:pt idx="11">
                  <c:v>3322</c:v>
                </c:pt>
                <c:pt idx="12">
                  <c:v>6709</c:v>
                </c:pt>
                <c:pt idx="13">
                  <c:v>13719</c:v>
                </c:pt>
                <c:pt idx="14">
                  <c:v>27821</c:v>
                </c:pt>
                <c:pt idx="15">
                  <c:v>56499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A-40C4-8D1A-8F288EFF00E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CPU2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cat>
            <c:numRef>
              <c:f>Sheet1!$B$1:$Q$1</c:f>
              <c:numCache>
                <c:formatCode>General</c:formatCode>
                <c:ptCount val="1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</c:numCache>
            </c:numRef>
          </c:cat>
          <c:val>
            <c:numRef>
              <c:f>Sheet1!$B$7:$Q$7</c:f>
              <c:numCache>
                <c:formatCode>General</c:formatCode>
                <c:ptCount val="16"/>
                <c:pt idx="0">
                  <c:v>17</c:v>
                </c:pt>
                <c:pt idx="1">
                  <c:v>29</c:v>
                </c:pt>
                <c:pt idx="2">
                  <c:v>45</c:v>
                </c:pt>
                <c:pt idx="3">
                  <c:v>61</c:v>
                </c:pt>
                <c:pt idx="4">
                  <c:v>94</c:v>
                </c:pt>
                <c:pt idx="5">
                  <c:v>119</c:v>
                </c:pt>
                <c:pt idx="6">
                  <c:v>174</c:v>
                </c:pt>
                <c:pt idx="7">
                  <c:v>283</c:v>
                </c:pt>
                <c:pt idx="8">
                  <c:v>521</c:v>
                </c:pt>
                <c:pt idx="9">
                  <c:v>1025</c:v>
                </c:pt>
                <c:pt idx="10">
                  <c:v>2047</c:v>
                </c:pt>
                <c:pt idx="11">
                  <c:v>4121</c:v>
                </c:pt>
                <c:pt idx="12">
                  <c:v>8715</c:v>
                </c:pt>
                <c:pt idx="13">
                  <c:v>17289</c:v>
                </c:pt>
                <c:pt idx="14">
                  <c:v>33900</c:v>
                </c:pt>
                <c:pt idx="15">
                  <c:v>68743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A-40C4-8D1A-8F288EFF00EE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(n*2^n)/100k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Sheet1!$B$8:$Q$8</c:f>
              <c:numCache>
                <c:formatCode>General</c:formatCode>
                <c:ptCount val="16"/>
                <c:pt idx="0">
                  <c:v>22.282240000000002</c:v>
                </c:pt>
                <c:pt idx="1">
                  <c:v>47.185920000000003</c:v>
                </c:pt>
                <c:pt idx="2">
                  <c:v>99.614720000000005</c:v>
                </c:pt>
                <c:pt idx="3">
                  <c:v>209.71520000000001</c:v>
                </c:pt>
                <c:pt idx="4">
                  <c:v>440.40192000000002</c:v>
                </c:pt>
                <c:pt idx="5">
                  <c:v>922.74688000000003</c:v>
                </c:pt>
                <c:pt idx="6">
                  <c:v>1929.3798400000001</c:v>
                </c:pt>
                <c:pt idx="7">
                  <c:v>4026.5318400000001</c:v>
                </c:pt>
                <c:pt idx="8">
                  <c:v>8388.6080000000002</c:v>
                </c:pt>
                <c:pt idx="9">
                  <c:v>17448.304639999998</c:v>
                </c:pt>
                <c:pt idx="10">
                  <c:v>36238.78656</c:v>
                </c:pt>
                <c:pt idx="11">
                  <c:v>75161.927679999993</c:v>
                </c:pt>
                <c:pt idx="12">
                  <c:v>155692.56448</c:v>
                </c:pt>
                <c:pt idx="13">
                  <c:v>322122.54719999997</c:v>
                </c:pt>
                <c:pt idx="14">
                  <c:v>665719.93088</c:v>
                </c:pt>
                <c:pt idx="15">
                  <c:v>1374389.5347200001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0-4735-9463-28E7D3CB9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253360"/>
        <c:axId val="867243792"/>
      </c:lineChart>
      <c:catAx>
        <c:axId val="8672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67243792"/>
        <c:crossesAt val="1.0000000000000002E-2"/>
        <c:auto val="1"/>
        <c:lblAlgn val="ctr"/>
        <c:lblOffset val="100"/>
        <c:noMultiLvlLbl val="0"/>
      </c:catAx>
      <c:valAx>
        <c:axId val="867243792"/>
        <c:scaling>
          <c:logBase val="10"/>
          <c:orientation val="minMax"/>
          <c:max val="2000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867253360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593345439054901"/>
          <c:y val="7.0645329595180016E-3"/>
          <c:w val="0.73874550407519501"/>
          <c:h val="0.12877611557019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19171213524222E-2"/>
          <c:y val="9.4663754805041342E-2"/>
          <c:w val="0.91968227593823126"/>
          <c:h val="0.8659459999889870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GPU (suffle)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numRef>
              <c:f>Sheet1!$B$10:$Q$10</c:f>
              <c:numCache>
                <c:formatCode>General</c:formatCode>
                <c:ptCount val="1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</c:numCache>
            </c:numRef>
          </c:cat>
          <c:val>
            <c:numRef>
              <c:f>Sheet1!$B$11:$Q$11</c:f>
              <c:numCache>
                <c:formatCode>General</c:formatCode>
                <c:ptCount val="16"/>
                <c:pt idx="0">
                  <c:v>998.82491186839013</c:v>
                </c:pt>
                <c:pt idx="1">
                  <c:v>970.22415523586483</c:v>
                </c:pt>
                <c:pt idx="2">
                  <c:v>914.26249492076397</c:v>
                </c:pt>
                <c:pt idx="3">
                  <c:v>658.88960898682228</c:v>
                </c:pt>
                <c:pt idx="4">
                  <c:v>505.64819795589023</c:v>
                </c:pt>
                <c:pt idx="5">
                  <c:v>306.85920577617333</c:v>
                </c:pt>
                <c:pt idx="6">
                  <c:v>215.98808341608739</c:v>
                </c:pt>
                <c:pt idx="7">
                  <c:v>167.55476613380699</c:v>
                </c:pt>
                <c:pt idx="8">
                  <c:v>146.63664508865747</c:v>
                </c:pt>
                <c:pt idx="9">
                  <c:v>137.2890436646129</c:v>
                </c:pt>
                <c:pt idx="10">
                  <c:v>130.63178047223994</c:v>
                </c:pt>
                <c:pt idx="11">
                  <c:v>125.4490106544901</c:v>
                </c:pt>
                <c:pt idx="12">
                  <c:v>126.81897555296857</c:v>
                </c:pt>
                <c:pt idx="13">
                  <c:v>122.44334277620398</c:v>
                </c:pt>
                <c:pt idx="14">
                  <c:v>116.65519614590501</c:v>
                </c:pt>
                <c:pt idx="15">
                  <c:v>118.58375021562877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C-4F8C-A679-BBA03DA86818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GPU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numRef>
              <c:f>Sheet1!$B$10:$Q$10</c:f>
              <c:numCache>
                <c:formatCode>General</c:formatCode>
                <c:ptCount val="1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</c:numCache>
            </c:numRef>
          </c:cat>
          <c:val>
            <c:numRef>
              <c:f>Sheet1!$B$12:$Q$12</c:f>
              <c:numCache>
                <c:formatCode>General</c:formatCode>
                <c:ptCount val="16"/>
                <c:pt idx="0">
                  <c:v>377.02373031714353</c:v>
                </c:pt>
                <c:pt idx="1">
                  <c:v>346.31000716503468</c:v>
                </c:pt>
                <c:pt idx="2">
                  <c:v>286.98979591836735</c:v>
                </c:pt>
                <c:pt idx="3">
                  <c:v>189.55873213175886</c:v>
                </c:pt>
                <c:pt idx="4">
                  <c:v>143.27084285932023</c:v>
                </c:pt>
                <c:pt idx="5">
                  <c:v>88.938714499252612</c:v>
                </c:pt>
                <c:pt idx="6">
                  <c:v>62.455132806891598</c:v>
                </c:pt>
                <c:pt idx="7">
                  <c:v>49.311726781669279</c:v>
                </c:pt>
                <c:pt idx="8">
                  <c:v>44.077834179357019</c:v>
                </c:pt>
                <c:pt idx="9">
                  <c:v>42.495854063018243</c:v>
                </c:pt>
                <c:pt idx="10">
                  <c:v>41.270161290322577</c:v>
                </c:pt>
                <c:pt idx="11">
                  <c:v>39.777992277992283</c:v>
                </c:pt>
                <c:pt idx="12">
                  <c:v>42.142166344294004</c:v>
                </c:pt>
                <c:pt idx="13">
                  <c:v>42.836967294350842</c:v>
                </c:pt>
                <c:pt idx="14">
                  <c:v>43.140748282005603</c:v>
                </c:pt>
                <c:pt idx="15">
                  <c:v>43.072055137844615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C-4F8C-A679-BBA03DA86818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GPU+Memcpy (suffle)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numRef>
              <c:f>Sheet1!$B$10:$Q$10</c:f>
              <c:numCache>
                <c:formatCode>General</c:formatCode>
                <c:ptCount val="1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</c:numCache>
            </c:numRef>
          </c:cat>
          <c:val>
            <c:numRef>
              <c:f>Sheet1!$B$13:$Q$13</c:f>
              <c:numCache>
                <c:formatCode>General</c:formatCode>
                <c:ptCount val="16"/>
                <c:pt idx="0">
                  <c:v>60.714285714285708</c:v>
                </c:pt>
                <c:pt idx="1">
                  <c:v>58</c:v>
                </c:pt>
                <c:pt idx="2">
                  <c:v>50</c:v>
                </c:pt>
                <c:pt idx="3">
                  <c:v>40.666666666666664</c:v>
                </c:pt>
                <c:pt idx="4">
                  <c:v>31.333333333333332</c:v>
                </c:pt>
                <c:pt idx="5">
                  <c:v>19.833333333333332</c:v>
                </c:pt>
                <c:pt idx="6">
                  <c:v>14.5</c:v>
                </c:pt>
                <c:pt idx="7">
                  <c:v>11.791666666666666</c:v>
                </c:pt>
                <c:pt idx="8">
                  <c:v>10.42</c:v>
                </c:pt>
                <c:pt idx="9">
                  <c:v>8.9130434782608692</c:v>
                </c:pt>
                <c:pt idx="10">
                  <c:v>7.3107142857142859</c:v>
                </c:pt>
                <c:pt idx="11">
                  <c:v>7.3866284280336982</c:v>
                </c:pt>
                <c:pt idx="12">
                  <c:v>7.196531791907514</c:v>
                </c:pt>
                <c:pt idx="13">
                  <c:v>7.2037500000000003</c:v>
                </c:pt>
                <c:pt idx="14">
                  <c:v>6.7786442711457706</c:v>
                </c:pt>
                <c:pt idx="15">
                  <c:v>6.8825590708850619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C-4F8C-A679-BBA03DA86818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GPU+Memcpy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numRef>
              <c:f>Sheet1!$B$10:$Q$10</c:f>
              <c:numCache>
                <c:formatCode>General</c:formatCode>
                <c:ptCount val="1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</c:numCache>
            </c:numRef>
          </c:cat>
          <c:val>
            <c:numRef>
              <c:f>Sheet1!$B$14:$Q$14</c:f>
              <c:numCache>
                <c:formatCode>General</c:formatCode>
                <c:ptCount val="16"/>
                <c:pt idx="0">
                  <c:v>42.5</c:v>
                </c:pt>
                <c:pt idx="1">
                  <c:v>41.428571428571431</c:v>
                </c:pt>
                <c:pt idx="2">
                  <c:v>37.5</c:v>
                </c:pt>
                <c:pt idx="3">
                  <c:v>29.047619047619047</c:v>
                </c:pt>
                <c:pt idx="4">
                  <c:v>23.5</c:v>
                </c:pt>
                <c:pt idx="5">
                  <c:v>14.875</c:v>
                </c:pt>
                <c:pt idx="6">
                  <c:v>10.875</c:v>
                </c:pt>
                <c:pt idx="7">
                  <c:v>8.0857142857142854</c:v>
                </c:pt>
                <c:pt idx="8">
                  <c:v>7.4428571428571431</c:v>
                </c:pt>
                <c:pt idx="9">
                  <c:v>6.40625</c:v>
                </c:pt>
                <c:pt idx="10">
                  <c:v>5.6861111111111109</c:v>
                </c:pt>
                <c:pt idx="11">
                  <c:v>5.9863451481696686</c:v>
                </c:pt>
                <c:pt idx="12">
                  <c:v>5.8061292471685544</c:v>
                </c:pt>
                <c:pt idx="13">
                  <c:v>5.9617241379310348</c:v>
                </c:pt>
                <c:pt idx="14">
                  <c:v>5.5473735886107018</c:v>
                </c:pt>
                <c:pt idx="15">
                  <c:v>5.6760795970605233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CC-4F8C-A679-BBA03DA86818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CPU1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rgbClr val="7030A0"/>
                </a:solidFill>
              </a:ln>
              <a:effectLst/>
            </c:spPr>
          </c:marker>
          <c:cat>
            <c:numRef>
              <c:f>Sheet1!$B$10:$Q$10</c:f>
              <c:numCache>
                <c:formatCode>General</c:formatCode>
                <c:ptCount val="1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</c:numCache>
            </c:numRef>
          </c:cat>
          <c:val>
            <c:numRef>
              <c:f>Sheet1!$B$15:$Q$15</c:f>
              <c:numCache>
                <c:formatCode>General</c:formatCode>
                <c:ptCount val="16"/>
                <c:pt idx="0">
                  <c:v>3.4</c:v>
                </c:pt>
                <c:pt idx="1">
                  <c:v>3.2222222222222223</c:v>
                </c:pt>
                <c:pt idx="2">
                  <c:v>2.8125</c:v>
                </c:pt>
                <c:pt idx="3">
                  <c:v>2.1785714285714284</c:v>
                </c:pt>
                <c:pt idx="4">
                  <c:v>2.1363636363636362</c:v>
                </c:pt>
                <c:pt idx="5">
                  <c:v>1.803030303030303</c:v>
                </c:pt>
                <c:pt idx="6">
                  <c:v>1.5818181818181818</c:v>
                </c:pt>
                <c:pt idx="7">
                  <c:v>1.3605769230769231</c:v>
                </c:pt>
                <c:pt idx="8">
                  <c:v>1.349740932642487</c:v>
                </c:pt>
                <c:pt idx="9">
                  <c:v>1.2379227053140096</c:v>
                </c:pt>
                <c:pt idx="10">
                  <c:v>1.2250149611011369</c:v>
                </c:pt>
                <c:pt idx="11">
                  <c:v>1.2405177603853101</c:v>
                </c:pt>
                <c:pt idx="12">
                  <c:v>1.299001341481592</c:v>
                </c:pt>
                <c:pt idx="13">
                  <c:v>1.2602230483271375</c:v>
                </c:pt>
                <c:pt idx="14">
                  <c:v>1.2185040077639193</c:v>
                </c:pt>
                <c:pt idx="15">
                  <c:v>1.2167118002088533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CC-4F8C-A679-BBA03DA86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11984"/>
        <c:axId val="554217808"/>
      </c:lineChart>
      <c:catAx>
        <c:axId val="5542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54217808"/>
        <c:crosses val="autoZero"/>
        <c:auto val="1"/>
        <c:lblAlgn val="ctr"/>
        <c:lblOffset val="100"/>
        <c:noMultiLvlLbl val="0"/>
      </c:catAx>
      <c:valAx>
        <c:axId val="554217808"/>
        <c:scaling>
          <c:logBase val="10"/>
          <c:orientation val="minMax"/>
          <c:max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5421198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46630749715425901"/>
          <c:y val="1.1977040963682671E-3"/>
          <c:w val="0.53369250284574099"/>
          <c:h val="0.22257028977516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287915</xdr:colOff>
      <xdr:row>17</xdr:row>
      <xdr:rowOff>194831</xdr:rowOff>
    </xdr:from>
    <xdr:to>
      <xdr:col>9</xdr:col>
      <xdr:colOff>0</xdr:colOff>
      <xdr:row>50</xdr:row>
      <xdr:rowOff>190501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07F6B4-EB8F-3B39-02AE-7D4081033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416876</xdr:colOff>
      <xdr:row>18</xdr:row>
      <xdr:rowOff>97415</xdr:rowOff>
    </xdr:from>
    <xdr:to>
      <xdr:col>20</xdr:col>
      <xdr:colOff>101745</xdr:colOff>
      <xdr:row>51</xdr:row>
      <xdr:rowOff>25979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F6B8AF-8474-4353-4436-1F62290CA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55" zoomScaleNormal="55" workbookViewId="0">
      <selection activeCell="E57" sqref="E57"/>
    </sheetView>
  </sheetViews>
  <sheetFormatPr defaultRowHeight="16.5" x14ac:dyDescent="0.3"/>
  <cols>
    <col min="1" max="1" width="22.25" customWidth="1"/>
    <col min="3" max="3" width="12.125" bestFit="1" customWidth="1"/>
  </cols>
  <sheetData>
    <row r="1" spans="1:17" x14ac:dyDescent="0.3">
      <c r="A1" s="4"/>
      <c r="B1" s="4">
        <v>17</v>
      </c>
      <c r="C1" s="4">
        <v>18</v>
      </c>
      <c r="D1" s="4">
        <v>19</v>
      </c>
      <c r="E1" s="4">
        <v>20</v>
      </c>
      <c r="F1" s="4">
        <v>21</v>
      </c>
      <c r="G1" s="4">
        <v>22</v>
      </c>
      <c r="H1" s="4">
        <v>23</v>
      </c>
      <c r="I1" s="4">
        <v>24</v>
      </c>
      <c r="J1" s="4">
        <v>25</v>
      </c>
      <c r="K1" s="4">
        <v>26</v>
      </c>
      <c r="L1" s="4">
        <v>27</v>
      </c>
      <c r="M1" s="4">
        <v>28</v>
      </c>
      <c r="N1" s="4">
        <v>29</v>
      </c>
      <c r="O1" s="4">
        <v>30</v>
      </c>
      <c r="P1" s="4">
        <v>31</v>
      </c>
      <c r="Q1" s="4">
        <v>32</v>
      </c>
    </row>
    <row r="2" spans="1:17" x14ac:dyDescent="0.3">
      <c r="A2" s="4" t="s">
        <v>3</v>
      </c>
      <c r="B2" s="4">
        <v>1.702E-2</v>
      </c>
      <c r="C2" s="4">
        <v>2.989E-2</v>
      </c>
      <c r="D2" s="4">
        <v>4.922E-2</v>
      </c>
      <c r="E2" s="4">
        <v>9.2579999999999996E-2</v>
      </c>
      <c r="F2" s="4">
        <v>0.18590000000000001</v>
      </c>
      <c r="G2" s="4">
        <v>0.38779999999999998</v>
      </c>
      <c r="H2" s="4">
        <v>0.80559999999999998</v>
      </c>
      <c r="I2" s="4">
        <v>1.6890000000000001</v>
      </c>
      <c r="J2" s="4">
        <v>3.5529999999999999</v>
      </c>
      <c r="K2" s="4">
        <v>7.4660000000000002</v>
      </c>
      <c r="L2" s="4">
        <v>15.67</v>
      </c>
      <c r="M2" s="4">
        <v>32.85</v>
      </c>
      <c r="N2" s="4">
        <v>68.72</v>
      </c>
      <c r="O2" s="4">
        <v>141.19999999999999</v>
      </c>
      <c r="P2" s="4">
        <v>290.60000000000002</v>
      </c>
      <c r="Q2" s="4">
        <v>579.70000000000005</v>
      </c>
    </row>
    <row r="3" spans="1:17" x14ac:dyDescent="0.3">
      <c r="A3" s="4" t="s">
        <v>0</v>
      </c>
      <c r="B3" s="4">
        <v>4.5089999999999998E-2</v>
      </c>
      <c r="C3" s="4">
        <v>8.3739999999999995E-2</v>
      </c>
      <c r="D3" s="4">
        <v>0.15679999999999999</v>
      </c>
      <c r="E3" s="4">
        <v>0.32179999999999997</v>
      </c>
      <c r="F3" s="4">
        <v>0.65610000000000002</v>
      </c>
      <c r="G3" s="4">
        <v>1.3380000000000001</v>
      </c>
      <c r="H3" s="4">
        <v>2.786</v>
      </c>
      <c r="I3" s="4">
        <v>5.7389999999999999</v>
      </c>
      <c r="J3" s="4">
        <v>11.82</v>
      </c>
      <c r="K3" s="4">
        <v>24.12</v>
      </c>
      <c r="L3" s="4">
        <v>49.6</v>
      </c>
      <c r="M3" s="4">
        <v>103.6</v>
      </c>
      <c r="N3" s="4">
        <v>206.8</v>
      </c>
      <c r="O3" s="4">
        <v>403.6</v>
      </c>
      <c r="P3" s="4">
        <v>785.8</v>
      </c>
      <c r="Q3" s="4">
        <v>1596</v>
      </c>
    </row>
    <row r="4" spans="1:17" x14ac:dyDescent="0.3">
      <c r="A4" s="4" t="s">
        <v>5</v>
      </c>
      <c r="B4" s="4">
        <v>0.28000000000000003</v>
      </c>
      <c r="C4" s="4">
        <v>0.5</v>
      </c>
      <c r="D4" s="4">
        <v>0.9</v>
      </c>
      <c r="E4" s="4">
        <v>1.5</v>
      </c>
      <c r="F4" s="4">
        <v>3</v>
      </c>
      <c r="G4" s="4">
        <v>6</v>
      </c>
      <c r="H4" s="4">
        <v>12</v>
      </c>
      <c r="I4" s="4">
        <v>24</v>
      </c>
      <c r="J4" s="4">
        <v>50</v>
      </c>
      <c r="K4" s="4">
        <v>115</v>
      </c>
      <c r="L4" s="4">
        <v>280</v>
      </c>
      <c r="M4" s="4">
        <v>557.9</v>
      </c>
      <c r="N4" s="4">
        <v>1211</v>
      </c>
      <c r="O4" s="4">
        <v>2400</v>
      </c>
      <c r="P4" s="4">
        <v>5001</v>
      </c>
      <c r="Q4" s="4">
        <v>9988</v>
      </c>
    </row>
    <row r="5" spans="1:17" x14ac:dyDescent="0.3">
      <c r="A5" s="4" t="s">
        <v>4</v>
      </c>
      <c r="B5" s="4">
        <v>0.4</v>
      </c>
      <c r="C5" s="4">
        <v>0.7</v>
      </c>
      <c r="D5" s="4">
        <v>1.2</v>
      </c>
      <c r="E5" s="4">
        <v>2.1</v>
      </c>
      <c r="F5" s="4">
        <v>4</v>
      </c>
      <c r="G5" s="4">
        <v>8</v>
      </c>
      <c r="H5" s="4">
        <v>16</v>
      </c>
      <c r="I5" s="4">
        <v>35</v>
      </c>
      <c r="J5" s="4">
        <v>70</v>
      </c>
      <c r="K5" s="4">
        <v>160</v>
      </c>
      <c r="L5" s="4">
        <v>360</v>
      </c>
      <c r="M5" s="4">
        <v>688.4</v>
      </c>
      <c r="N5" s="4">
        <v>1501</v>
      </c>
      <c r="O5" s="4">
        <v>2900</v>
      </c>
      <c r="P5" s="4">
        <v>6111</v>
      </c>
      <c r="Q5" s="4">
        <v>12111</v>
      </c>
    </row>
    <row r="6" spans="1:17" x14ac:dyDescent="0.3">
      <c r="A6" s="4" t="s">
        <v>1</v>
      </c>
      <c r="B6" s="4">
        <v>5</v>
      </c>
      <c r="C6" s="4">
        <v>9</v>
      </c>
      <c r="D6" s="4">
        <v>16</v>
      </c>
      <c r="E6" s="4">
        <v>28</v>
      </c>
      <c r="F6" s="4">
        <v>44</v>
      </c>
      <c r="G6" s="4">
        <v>66</v>
      </c>
      <c r="H6" s="4">
        <v>110</v>
      </c>
      <c r="I6" s="4">
        <v>208</v>
      </c>
      <c r="J6" s="4">
        <v>386</v>
      </c>
      <c r="K6" s="4">
        <v>828</v>
      </c>
      <c r="L6" s="4">
        <v>1671</v>
      </c>
      <c r="M6" s="4">
        <v>3322</v>
      </c>
      <c r="N6" s="4">
        <v>6709</v>
      </c>
      <c r="O6" s="4">
        <v>13719</v>
      </c>
      <c r="P6" s="4">
        <v>27821</v>
      </c>
      <c r="Q6" s="4">
        <v>56499</v>
      </c>
    </row>
    <row r="7" spans="1:17" x14ac:dyDescent="0.3">
      <c r="A7" s="4" t="s">
        <v>2</v>
      </c>
      <c r="B7" s="4">
        <v>17</v>
      </c>
      <c r="C7" s="4">
        <v>29</v>
      </c>
      <c r="D7" s="4">
        <v>45</v>
      </c>
      <c r="E7" s="4">
        <v>61</v>
      </c>
      <c r="F7" s="4">
        <v>94</v>
      </c>
      <c r="G7" s="4">
        <v>119</v>
      </c>
      <c r="H7" s="4">
        <v>174</v>
      </c>
      <c r="I7" s="4">
        <v>283</v>
      </c>
      <c r="J7" s="4">
        <v>521</v>
      </c>
      <c r="K7" s="4">
        <v>1025</v>
      </c>
      <c r="L7" s="4">
        <v>2047</v>
      </c>
      <c r="M7" s="4">
        <v>4121</v>
      </c>
      <c r="N7" s="4">
        <v>8715</v>
      </c>
      <c r="O7" s="4">
        <v>17289</v>
      </c>
      <c r="P7" s="4">
        <v>33900</v>
      </c>
      <c r="Q7" s="4">
        <v>68743</v>
      </c>
    </row>
    <row r="8" spans="1:17" x14ac:dyDescent="0.3">
      <c r="A8" s="4" t="s">
        <v>6</v>
      </c>
      <c r="B8" s="4">
        <f>(B1*2^B1)/100000</f>
        <v>22.282240000000002</v>
      </c>
      <c r="C8" s="4">
        <f t="shared" ref="C8:Q8" si="0">(C1*2^C1)/100000</f>
        <v>47.185920000000003</v>
      </c>
      <c r="D8" s="4">
        <f t="shared" si="0"/>
        <v>99.614720000000005</v>
      </c>
      <c r="E8" s="4">
        <f t="shared" si="0"/>
        <v>209.71520000000001</v>
      </c>
      <c r="F8" s="4">
        <f t="shared" si="0"/>
        <v>440.40192000000002</v>
      </c>
      <c r="G8" s="4">
        <f t="shared" si="0"/>
        <v>922.74688000000003</v>
      </c>
      <c r="H8" s="4">
        <f t="shared" si="0"/>
        <v>1929.3798400000001</v>
      </c>
      <c r="I8" s="4">
        <f t="shared" si="0"/>
        <v>4026.5318400000001</v>
      </c>
      <c r="J8" s="4">
        <f t="shared" si="0"/>
        <v>8388.6080000000002</v>
      </c>
      <c r="K8" s="4">
        <f t="shared" si="0"/>
        <v>17448.304639999998</v>
      </c>
      <c r="L8" s="4">
        <f t="shared" si="0"/>
        <v>36238.78656</v>
      </c>
      <c r="M8" s="4">
        <f t="shared" si="0"/>
        <v>75161.927679999993</v>
      </c>
      <c r="N8" s="4">
        <f t="shared" si="0"/>
        <v>155692.56448</v>
      </c>
      <c r="O8" s="4">
        <f t="shared" si="0"/>
        <v>322122.54719999997</v>
      </c>
      <c r="P8" s="4">
        <f t="shared" si="0"/>
        <v>665719.93088</v>
      </c>
      <c r="Q8" s="4">
        <f t="shared" si="0"/>
        <v>1374389.5347200001</v>
      </c>
    </row>
    <row r="10" spans="1:17" x14ac:dyDescent="0.3">
      <c r="A10" s="5"/>
      <c r="B10" s="5">
        <v>17</v>
      </c>
      <c r="C10" s="5">
        <v>18</v>
      </c>
      <c r="D10" s="5">
        <v>19</v>
      </c>
      <c r="E10" s="5">
        <v>20</v>
      </c>
      <c r="F10" s="5">
        <v>21</v>
      </c>
      <c r="G10" s="5">
        <v>22</v>
      </c>
      <c r="H10" s="5">
        <v>23</v>
      </c>
      <c r="I10" s="5">
        <v>24</v>
      </c>
      <c r="J10" s="5">
        <v>25</v>
      </c>
      <c r="K10" s="5">
        <v>26</v>
      </c>
      <c r="L10" s="5">
        <v>27</v>
      </c>
      <c r="M10" s="5">
        <v>28</v>
      </c>
      <c r="N10" s="5">
        <v>29</v>
      </c>
      <c r="O10" s="5">
        <v>30</v>
      </c>
      <c r="P10" s="5">
        <v>31</v>
      </c>
      <c r="Q10" s="5">
        <v>32</v>
      </c>
    </row>
    <row r="11" spans="1:17" x14ac:dyDescent="0.3">
      <c r="A11" s="5" t="s">
        <v>3</v>
      </c>
      <c r="B11" s="5">
        <f t="shared" ref="B11:B15" si="1">17/B2</f>
        <v>998.82491186839013</v>
      </c>
      <c r="C11" s="5">
        <f t="shared" ref="C11:C15" si="2">29/C2</f>
        <v>970.22415523586483</v>
      </c>
      <c r="D11" s="5">
        <f t="shared" ref="D11:D15" si="3">45/D2</f>
        <v>914.26249492076397</v>
      </c>
      <c r="E11" s="5">
        <f t="shared" ref="E11:E15" si="4">61/E2</f>
        <v>658.88960898682228</v>
      </c>
      <c r="F11" s="5">
        <f t="shared" ref="F11:F15" si="5">94/F2</f>
        <v>505.64819795589023</v>
      </c>
      <c r="G11" s="5">
        <f t="shared" ref="G11:G15" si="6">119/G2</f>
        <v>306.85920577617333</v>
      </c>
      <c r="H11" s="5">
        <f t="shared" ref="H11:H15" si="7">174/H2</f>
        <v>215.98808341608739</v>
      </c>
      <c r="I11" s="5">
        <f t="shared" ref="I11:I15" si="8">283/I2</f>
        <v>167.55476613380699</v>
      </c>
      <c r="J11" s="5">
        <f t="shared" ref="J11:J15" si="9">521/J2</f>
        <v>146.63664508865747</v>
      </c>
      <c r="K11" s="5">
        <f t="shared" ref="K11:K15" si="10">1025/K2</f>
        <v>137.2890436646129</v>
      </c>
      <c r="L11" s="5">
        <f t="shared" ref="L11:L15" si="11">2047/L2</f>
        <v>130.63178047223994</v>
      </c>
      <c r="M11" s="5">
        <f t="shared" ref="M11:M15" si="12">4121/M2</f>
        <v>125.4490106544901</v>
      </c>
      <c r="N11" s="5">
        <f t="shared" ref="N11:N15" si="13">8715/N2</f>
        <v>126.81897555296857</v>
      </c>
      <c r="O11" s="5">
        <f t="shared" ref="O11:O15" si="14">17289/O2</f>
        <v>122.44334277620398</v>
      </c>
      <c r="P11" s="5">
        <f t="shared" ref="P11:P15" si="15">33900/P2</f>
        <v>116.65519614590501</v>
      </c>
      <c r="Q11" s="5">
        <f t="shared" ref="Q11:Q15" si="16">68743/Q2</f>
        <v>118.58375021562877</v>
      </c>
    </row>
    <row r="12" spans="1:17" x14ac:dyDescent="0.3">
      <c r="A12" s="5" t="s">
        <v>0</v>
      </c>
      <c r="B12" s="5">
        <f t="shared" si="1"/>
        <v>377.02373031714353</v>
      </c>
      <c r="C12" s="5">
        <f t="shared" si="2"/>
        <v>346.31000716503468</v>
      </c>
      <c r="D12" s="5">
        <f t="shared" si="3"/>
        <v>286.98979591836735</v>
      </c>
      <c r="E12" s="5">
        <f t="shared" si="4"/>
        <v>189.55873213175886</v>
      </c>
      <c r="F12" s="5">
        <f t="shared" si="5"/>
        <v>143.27084285932023</v>
      </c>
      <c r="G12" s="5">
        <f t="shared" si="6"/>
        <v>88.938714499252612</v>
      </c>
      <c r="H12" s="5">
        <f t="shared" si="7"/>
        <v>62.455132806891598</v>
      </c>
      <c r="I12" s="5">
        <f t="shared" si="8"/>
        <v>49.311726781669279</v>
      </c>
      <c r="J12" s="5">
        <f t="shared" si="9"/>
        <v>44.077834179357019</v>
      </c>
      <c r="K12" s="5">
        <f t="shared" si="10"/>
        <v>42.495854063018243</v>
      </c>
      <c r="L12" s="5">
        <f t="shared" si="11"/>
        <v>41.270161290322577</v>
      </c>
      <c r="M12" s="5">
        <f t="shared" si="12"/>
        <v>39.777992277992283</v>
      </c>
      <c r="N12" s="5">
        <f t="shared" si="13"/>
        <v>42.142166344294004</v>
      </c>
      <c r="O12" s="5">
        <f t="shared" si="14"/>
        <v>42.836967294350842</v>
      </c>
      <c r="P12" s="5">
        <f t="shared" si="15"/>
        <v>43.140748282005603</v>
      </c>
      <c r="Q12" s="5">
        <f t="shared" si="16"/>
        <v>43.072055137844615</v>
      </c>
    </row>
    <row r="13" spans="1:17" x14ac:dyDescent="0.3">
      <c r="A13" s="5" t="s">
        <v>5</v>
      </c>
      <c r="B13" s="5">
        <f t="shared" si="1"/>
        <v>60.714285714285708</v>
      </c>
      <c r="C13" s="5">
        <f t="shared" si="2"/>
        <v>58</v>
      </c>
      <c r="D13" s="5">
        <f t="shared" si="3"/>
        <v>50</v>
      </c>
      <c r="E13" s="5">
        <f t="shared" si="4"/>
        <v>40.666666666666664</v>
      </c>
      <c r="F13" s="5">
        <f t="shared" si="5"/>
        <v>31.333333333333332</v>
      </c>
      <c r="G13" s="5">
        <f t="shared" si="6"/>
        <v>19.833333333333332</v>
      </c>
      <c r="H13" s="5">
        <f t="shared" si="7"/>
        <v>14.5</v>
      </c>
      <c r="I13" s="5">
        <f t="shared" si="8"/>
        <v>11.791666666666666</v>
      </c>
      <c r="J13" s="5">
        <f t="shared" si="9"/>
        <v>10.42</v>
      </c>
      <c r="K13" s="5">
        <f t="shared" si="10"/>
        <v>8.9130434782608692</v>
      </c>
      <c r="L13" s="5">
        <f t="shared" si="11"/>
        <v>7.3107142857142859</v>
      </c>
      <c r="M13" s="5">
        <f t="shared" si="12"/>
        <v>7.3866284280336982</v>
      </c>
      <c r="N13" s="5">
        <f t="shared" si="13"/>
        <v>7.196531791907514</v>
      </c>
      <c r="O13" s="5">
        <f t="shared" si="14"/>
        <v>7.2037500000000003</v>
      </c>
      <c r="P13" s="5">
        <f t="shared" si="15"/>
        <v>6.7786442711457706</v>
      </c>
      <c r="Q13" s="5">
        <f t="shared" si="16"/>
        <v>6.8825590708850619</v>
      </c>
    </row>
    <row r="14" spans="1:17" x14ac:dyDescent="0.3">
      <c r="A14" s="5" t="s">
        <v>4</v>
      </c>
      <c r="B14" s="5">
        <f t="shared" si="1"/>
        <v>42.5</v>
      </c>
      <c r="C14" s="5">
        <f t="shared" si="2"/>
        <v>41.428571428571431</v>
      </c>
      <c r="D14" s="5">
        <f t="shared" si="3"/>
        <v>37.5</v>
      </c>
      <c r="E14" s="5">
        <f t="shared" si="4"/>
        <v>29.047619047619047</v>
      </c>
      <c r="F14" s="5">
        <f t="shared" si="5"/>
        <v>23.5</v>
      </c>
      <c r="G14" s="5">
        <f t="shared" si="6"/>
        <v>14.875</v>
      </c>
      <c r="H14" s="5">
        <f t="shared" si="7"/>
        <v>10.875</v>
      </c>
      <c r="I14" s="5">
        <f t="shared" si="8"/>
        <v>8.0857142857142854</v>
      </c>
      <c r="J14" s="5">
        <f t="shared" si="9"/>
        <v>7.4428571428571431</v>
      </c>
      <c r="K14" s="5">
        <f t="shared" si="10"/>
        <v>6.40625</v>
      </c>
      <c r="L14" s="5">
        <f t="shared" si="11"/>
        <v>5.6861111111111109</v>
      </c>
      <c r="M14" s="5">
        <f t="shared" si="12"/>
        <v>5.9863451481696686</v>
      </c>
      <c r="N14" s="5">
        <f t="shared" si="13"/>
        <v>5.8061292471685544</v>
      </c>
      <c r="O14" s="5">
        <f t="shared" si="14"/>
        <v>5.9617241379310348</v>
      </c>
      <c r="P14" s="5">
        <f t="shared" si="15"/>
        <v>5.5473735886107018</v>
      </c>
      <c r="Q14" s="5">
        <f t="shared" si="16"/>
        <v>5.6760795970605233</v>
      </c>
    </row>
    <row r="15" spans="1:17" x14ac:dyDescent="0.3">
      <c r="A15" s="5" t="s">
        <v>1</v>
      </c>
      <c r="B15" s="5">
        <f t="shared" si="1"/>
        <v>3.4</v>
      </c>
      <c r="C15" s="5">
        <f t="shared" si="2"/>
        <v>3.2222222222222223</v>
      </c>
      <c r="D15" s="5">
        <f t="shared" si="3"/>
        <v>2.8125</v>
      </c>
      <c r="E15" s="5">
        <f t="shared" si="4"/>
        <v>2.1785714285714284</v>
      </c>
      <c r="F15" s="5">
        <f t="shared" si="5"/>
        <v>2.1363636363636362</v>
      </c>
      <c r="G15" s="5">
        <f t="shared" si="6"/>
        <v>1.803030303030303</v>
      </c>
      <c r="H15" s="5">
        <f t="shared" si="7"/>
        <v>1.5818181818181818</v>
      </c>
      <c r="I15" s="5">
        <f t="shared" si="8"/>
        <v>1.3605769230769231</v>
      </c>
      <c r="J15" s="5">
        <f t="shared" si="9"/>
        <v>1.349740932642487</v>
      </c>
      <c r="K15" s="5">
        <f t="shared" si="10"/>
        <v>1.2379227053140096</v>
      </c>
      <c r="L15" s="5">
        <f t="shared" si="11"/>
        <v>1.2250149611011369</v>
      </c>
      <c r="M15" s="5">
        <f t="shared" si="12"/>
        <v>1.2405177603853101</v>
      </c>
      <c r="N15" s="5">
        <f t="shared" si="13"/>
        <v>1.299001341481592</v>
      </c>
      <c r="O15" s="5">
        <f t="shared" si="14"/>
        <v>1.2602230483271375</v>
      </c>
      <c r="P15" s="5">
        <f t="shared" si="15"/>
        <v>1.2185040077639193</v>
      </c>
      <c r="Q15" s="5">
        <f t="shared" si="16"/>
        <v>1.2167118002088533</v>
      </c>
    </row>
    <row r="16" spans="1:17" x14ac:dyDescent="0.3">
      <c r="A16" s="5" t="s">
        <v>2</v>
      </c>
      <c r="B16" s="5">
        <f>17/B7</f>
        <v>1</v>
      </c>
      <c r="C16" s="5">
        <f>29/C7</f>
        <v>1</v>
      </c>
      <c r="D16" s="5">
        <f>45/D7</f>
        <v>1</v>
      </c>
      <c r="E16" s="5">
        <f>61/E7</f>
        <v>1</v>
      </c>
      <c r="F16" s="5">
        <f>94/F7</f>
        <v>1</v>
      </c>
      <c r="G16" s="5">
        <f>119/G7</f>
        <v>1</v>
      </c>
      <c r="H16" s="5">
        <f>174/H7</f>
        <v>1</v>
      </c>
      <c r="I16" s="5">
        <f>283/I7</f>
        <v>1</v>
      </c>
      <c r="J16" s="5">
        <f>521/J7</f>
        <v>1</v>
      </c>
      <c r="K16" s="5">
        <f>1025/K7</f>
        <v>1</v>
      </c>
      <c r="L16" s="5">
        <f>2047/L7</f>
        <v>1</v>
      </c>
      <c r="M16" s="5">
        <f>4121/M7</f>
        <v>1</v>
      </c>
      <c r="N16" s="5">
        <f>8715/N7</f>
        <v>1</v>
      </c>
      <c r="O16" s="5">
        <f>17289/O7</f>
        <v>1</v>
      </c>
      <c r="P16" s="5">
        <f>33900/P7</f>
        <v>1</v>
      </c>
      <c r="Q16" s="5">
        <f>68743/Q7</f>
        <v>1</v>
      </c>
    </row>
    <row r="30" spans="2:16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</row>
    <row r="32" spans="2:16" x14ac:dyDescent="0.3">
      <c r="I32" s="1"/>
    </row>
  </sheetData>
  <sortState xmlns:xlrd2="http://schemas.microsoft.com/office/spreadsheetml/2017/richdata2" ref="A27:N32">
    <sortCondition ref="B27:B3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escal_intern_1</dc:creator>
  <cp:lastModifiedBy>escal_intern_1</cp:lastModifiedBy>
  <dcterms:created xsi:type="dcterms:W3CDTF">2015-06-05T18:19:34Z</dcterms:created>
  <dcterms:modified xsi:type="dcterms:W3CDTF">2022-10-03T07:14:15Z</dcterms:modified>
</cp:coreProperties>
</file>