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analyse-pb\side_files\"/>
    </mc:Choice>
  </mc:AlternateContent>
  <xr:revisionPtr revIDLastSave="0" documentId="8_{E2C06C98-AD1F-44F7-9A93-22B6FC20D327}" xr6:coauthVersionLast="47" xr6:coauthVersionMax="47" xr10:uidLastSave="{00000000-0000-0000-0000-000000000000}"/>
  <bookViews>
    <workbookView xWindow="-120" yWindow="-120" windowWidth="29040" windowHeight="15840" activeTab="2" xr2:uid="{D5568D05-187C-469F-BDBF-08214558C39C}"/>
  </bookViews>
  <sheets>
    <sheet name="Instructions" sheetId="12" r:id="rId1"/>
    <sheet name="Summary" sheetId="17" r:id="rId2"/>
    <sheet name="Tables" sheetId="2" r:id="rId3"/>
    <sheet name="Columns" sheetId="3" r:id="rId4"/>
    <sheet name="Partitions" sheetId="16" r:id="rId5"/>
    <sheet name="User Hierarchies" sheetId="4" r:id="rId6"/>
    <sheet name="Relationships" sheetId="5" r:id="rId7"/>
    <sheet name="Compression" sheetId="6" r:id="rId8"/>
    <sheet name="Columns Data Types" sheetId="7" r:id="rId9"/>
    <sheet name="Encoding" sheetId="8" r:id="rId10"/>
    <sheet name="DAX Expressions" sheetId="11" r:id="rId11"/>
    <sheet name="Settings" sheetId="15" state="hidden" r:id="rId12"/>
  </sheets>
  <functionGroups builtInGroupCount="19"/>
  <definedNames>
    <definedName name="_xlcn.WorksheetConnection_VertiPaqAnalyzer2.0Preview2.xlsmDaxExpressions" hidden="1">DaxExpressions[]</definedName>
    <definedName name="FileNameRange">Settings!$B$1</definedName>
    <definedName name="Measures_List" localSheetId="10" hidden="1">'DAX Expressions'!$A$1:$H$121</definedName>
  </definedNames>
  <calcPr calcId="191029"/>
  <pivotCaches>
    <pivotCache cacheId="13" r:id="rId13"/>
    <pivotCache cacheId="16" r:id="rId14"/>
    <pivotCache cacheId="19" r:id="rId15"/>
    <pivotCache cacheId="22" r:id="rId16"/>
    <pivotCache cacheId="25" r:id="rId17"/>
    <pivotCache cacheId="28" r:id="rId18"/>
    <pivotCache cacheId="31" r:id="rId19"/>
    <pivotCache cacheId="34" r:id="rId20"/>
    <pivotCache cacheId="36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15" i="17"/>
  <c r="B5" i="17"/>
  <c r="B9" i="17"/>
  <c r="B6" i="17"/>
  <c r="B12" i="17"/>
  <c r="B14" i="17"/>
  <c r="B11" i="17"/>
  <c r="B8" i="17"/>
  <c r="B13" i="17"/>
  <c r="B10" i="17"/>
  <c r="B4" i="17"/>
  <c r="B7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7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'Calculation Items'[Description]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ACDA00E-8D35-4E5B-9816-905A84036554}" name="Query - Calculation Items" description="Connection to the 'Calculation Items' query in the workbook." type="100" refreshedVersion="7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3" xr16:uid="{6DF0B764-3B50-43A6-A24D-5FAB2707F709}" name="Query - Columns" description="Connection to the 'Columns' query in the workbook." type="100" refreshedVersion="7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4" xr16:uid="{CA2EDE2F-37F7-4233-8F90-439C03F2D148}" name="Query - Columns Hierarchies" description="Connection to the 'Columns Hierarchies' query in the workbook." type="100" refreshedVersion="7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5" xr16:uid="{67182389-748F-4B0B-B8DF-1D12D29DD792}" name="Query - Columns Segments" description="Connection to the 'Columns Segments' query in the workbook." type="100" refreshedVersion="7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6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7" xr16:uid="{4A3EB9C7-BE6A-48EF-AF6F-12FADD5758E4}" name="Query - Measures List" description="Connection to the 'Measures List' query in the workbook." type="100" refreshedVersion="7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8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9" xr16:uid="{1ECCF99B-A3C3-43BF-9A4E-ED9A037A3552}" name="Query - Relationships" description="Connection to the 'Relationships' query in the workbook." type="100" refreshedVersion="7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0" xr16:uid="{E2540339-BADF-43F9-9AF0-9C2C67909A7F}" name="Query - Roles Expressions" description="Connection to the 'Roles Expressions' query in the workbook." type="100" refreshedVersion="7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1" xr16:uid="{41D5946C-34E2-44B4-A10C-F34345B8F7CE}" name="Query - Tables" description="Connection to the 'Tables' query in the workbook." type="100" refreshedVersion="7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2" xr16:uid="{40DB2054-0785-4875-AF58-D2B887BDC1CD}" name="Query - User Hierarchies" description="Connection to the 'User Hierarchies' query in the workbook." type="100" refreshedVersion="7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3" xr16:uid="{557E088E-8009-463A-86AF-B7119CF9B3D2}" keepAlive="1" name="ThisWorkbookDataModel" description="Data Model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F6C5927F-C0D2-48CF-9041-134EABC5A156}" name="WorksheetConnection_VertiPaq Analyzer 2.0 Preview 2.xlsm!DaxExpressions" type="102" refreshedVersion="7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6">
    <s v="ThisWorkbookDataModel"/>
    <s v="{[Columns].[IsRowNumber].&amp;[False]}"/>
    <s v="{[Relationships].[Cardinality (Filter)].[All]}"/>
    <s v="[Measures].[Table Size]"/>
    <s v="#,0"/>
    <s v="[Measures].[Tables #]"/>
    <s v="[Measures].[Columns #]"/>
    <s v="[Measures].[Last Refresh]"/>
    <s v="yyyy-MM-dd HH:mm:ss"/>
    <s v="[Measures].[Partitions #]"/>
    <s v="[Measures].[Segments #]"/>
    <s v="[Measures].[Measures #]"/>
    <s v="[Measures].[Calculated tables #]"/>
    <s v="[Measures].[Calculated columns #]"/>
    <s v="[Measures].[Calculation items #]"/>
    <s v="[Measures].[Roles #]"/>
  </metadataStrings>
  <mdxMetadata count="13">
    <mdx n="0" f="s">
      <ms ns="1" c="0"/>
    </mdx>
    <mdx n="0" f="s">
      <ms ns="2" c="0"/>
    </mdx>
    <mdx n="0" f="v">
      <t c="1" si="4">
        <n x="3"/>
      </t>
    </mdx>
    <mdx n="0" f="v">
      <t c="1" si="4">
        <n x="5"/>
      </t>
    </mdx>
    <mdx n="0" f="v">
      <t c="1" si="4">
        <n x="6"/>
      </t>
    </mdx>
    <mdx n="0" f="v">
      <t c="1" si="8">
        <n x="7"/>
      </t>
    </mdx>
    <mdx n="0" f="v">
      <t c="1" si="4">
        <n x="9"/>
      </t>
    </mdx>
    <mdx n="0" f="v">
      <t c="1" si="4">
        <n x="10"/>
      </t>
    </mdx>
    <mdx n="0" f="v">
      <t c="1" si="4">
        <n x="11"/>
      </t>
    </mdx>
    <mdx n="0" f="v">
      <t c="1" si="4">
        <n x="12"/>
      </t>
    </mdx>
    <mdx n="0" f="v">
      <t c="1" si="4">
        <n x="13"/>
      </t>
    </mdx>
    <mdx n="0" f="v">
      <t c="1" si="4">
        <n x="14"/>
      </t>
    </mdx>
    <mdx n="0" f="v">
      <t c="1" si="4">
        <n x="15"/>
      </t>
    </mdx>
  </mdx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<sst xmlns="http://schemas.openxmlformats.org/spreadsheetml/2006/main" count="1893" uniqueCount="656">
  <si>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</si>
  <si>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</si>
  <si>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</si>
  <si>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</si>
  <si>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</si>
  <si>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</si>
  <si>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</si>
  <si>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</si>
  <si>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</si>
  <si>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</si>
  <si>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</si>
  <si>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FALSE</t>
  </si>
  <si>
    <t>VALUE</t>
  </si>
  <si>
    <t>Rows</t>
  </si>
  <si>
    <t>Max From Cardinality</t>
  </si>
  <si>
    <t>Max To Cardinality</t>
  </si>
  <si>
    <t>NOSPLIT</t>
  </si>
  <si>
    <t>String</t>
  </si>
  <si>
    <t>DateTime</t>
  </si>
  <si>
    <t>VALUE (All)</t>
  </si>
  <si>
    <t>Int64</t>
  </si>
  <si>
    <t>Double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</si>
  <si>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</si>
  <si>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</si>
  <si>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</si>
  <si>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</si>
  <si>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</si>
  <si>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</si>
  <si>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</si>
  <si>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</si>
  <si>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</si>
  <si>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</si>
  <si>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</si>
  <si>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</si>
  <si>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</si>
  <si>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</si>
  <si>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</si>
  <si>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</si>
  <si>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</si>
  <si>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Sales</t>
  </si>
  <si>
    <t>Measure</t>
  </si>
  <si>
    <t/>
  </si>
  <si>
    <t>0.00%;-0.00%;0.00%</t>
  </si>
  <si>
    <t>Missing Keys</t>
  </si>
  <si>
    <t>Invalid Rows</t>
  </si>
  <si>
    <t>Bid. Filters</t>
  </si>
  <si>
    <t>MMR</t>
  </si>
  <si>
    <t>Relationship Type</t>
  </si>
  <si>
    <t>M:1</t>
  </si>
  <si>
    <t>Cardinality (Filter)</t>
  </si>
  <si>
    <t>All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</si>
  <si>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</si>
  <si>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</si>
  <si>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</si>
  <si>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</si>
  <si>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</si>
  <si>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</si>
  <si>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</si>
  <si>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</si>
  <si>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</si>
  <si>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</si>
  <si>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</si>
  <si>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</si>
  <si>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</si>
  <si>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VertiPaq Analyzer Summary</t>
  </si>
  <si>
    <t>Total Size</t>
  </si>
  <si>
    <t>Tables</t>
  </si>
  <si>
    <t>Columns</t>
  </si>
  <si>
    <t>Last Refresh</t>
  </si>
  <si>
    <t>Partitions</t>
  </si>
  <si>
    <t>Segments</t>
  </si>
  <si>
    <t>Auto Date Tables</t>
  </si>
  <si>
    <t>Column</t>
  </si>
  <si>
    <t>#,0</t>
  </si>
  <si>
    <t>Boolean</t>
  </si>
  <si>
    <t>Decimal</t>
  </si>
  <si>
    <t>Filename</t>
  </si>
  <si>
    <t>Measures</t>
  </si>
  <si>
    <t>Calc tables</t>
  </si>
  <si>
    <t>Calc columns</t>
  </si>
  <si>
    <t>Roles</t>
  </si>
  <si>
    <t>Calc items</t>
  </si>
  <si>
    <t>Total Segments #</t>
  </si>
  <si>
    <t>Pageable Segments #</t>
  </si>
  <si>
    <t>Resident Segments #</t>
  </si>
  <si>
    <t>Average Temperature</t>
  </si>
  <si>
    <t>Last Accessed</t>
  </si>
  <si>
    <t>\\berta.corp\system$\Redirect\nmozol\Desktop\TemaBI_commerce.vpax</t>
  </si>
  <si>
    <t>_ABC_Classes</t>
  </si>
  <si>
    <t>=
DATATABLE(
	"ABC", STRING,
	"LowerBoundary", CURRENCY,
	"UpperBoundary", CURRENCY,
	{
		{"A",  0.0, 0.8},
		{"B",  0.8, 0.95},
		{"C", 0.95, 1.0}
	}
)</t>
  </si>
  <si>
    <t>_ABC_SalesAmount</t>
  </si>
  <si>
    <t>=
var SalesByProduct =
	ADDCOLUMNS(
		ALLSELECTED('Products'),
		"@ProdSales", [Сума продаж (без ПДВ)]
	)
var AllSales = 
	CALCULATE(
		 [Сума продаж (без ПДВ)],
		ALLSELECTED('Products')
	)
var CumulatedPctByProduct = 
	ADDCOLUMNS(
		SalesByProduct,
		"@CumulatedPct",
		var CurrentSalesAmt = [@ProdSales]
		var CumulatedSales = 
			FILTER(
				SalesByProduct,
				[@ProdSales] &gt;= CurrentSalesAmt
			)
		var CumulatedSalesAmount = 
			SUMX(
				CumulatedSales,
				[@ProdSales]
			)
		return
			DIVIDE(
				CumulatedSalesAmount,
				AllSales
			)
	)
var ProductInClass =
	FILTER(
		CROSSJOIN(
			CumulatedPctByProduct,
			'_ABC_Classes'
		),
		AND(
			[@CumulatedPct] &gt; '_ABC_Classes'[LowerBoundary],
			[@CumulatedPct] &lt;= '_ABC_Classes'[UpperBoundary]
		)
	)
var Result =
	CALCULATE(
		 [Сума продаж (без ПДВ)]
,
		KEEPFILTERS(ProductInClass)
	)
return
Result</t>
  </si>
  <si>
    <t>_ABC_StocksAmount</t>
  </si>
  <si>
    <t>=
var SalesByProduct =
	ADDCOLUMNS(
		ALLSELECTED('Products'),
		"@ProdSales", [Сума продаж (без ПДВ)]
	)
var AllSales = 
	CALCULATE(
		 [Сума продаж (без ПДВ)],
		ALLSELECTED('Products')
	)
var CumulatedPctByProduct = 
	ADDCOLUMNS(
		SalesByProduct,
		"@CumulatedPct",
		var CurrentSalesAmt = [@ProdSales]
		var CumulatedSales = 
			FILTER(
				SalesByProduct,
				[@ProdSales] &gt;= CurrentSalesAmt
			)
		var CumulatedSalesAmount = 
			SUMX(
				CumulatedSales,
				[@ProdSales]
			)
		return
			DIVIDE(
				CumulatedSalesAmount,
				AllSales
			)
	)
var ProductInClass =
	FILTER(
		CROSSJOIN(
			CumulatedPctByProduct,
			'_ABC_Classes'
		),
		AND(
			[@CumulatedPct] &gt; '_ABC_Classes'[LowerBoundary],
			[@CumulatedPct] &lt;= '_ABC_Classes'[UpperBoundary]
		)
	)
var Result =
	CALCULATE(
		 [Залишки на кін періоду]
,
		KEEPFILTERS(ProductInClass)
	)
return
Result</t>
  </si>
  <si>
    <t>_ABC_StocksRotation</t>
  </si>
  <si>
    <t>=
var SalesByProduct =
	ADDCOLUMNS(
		ALLSELECTED('Products'),
		"@ProdSales", [Сума продаж (без ПДВ)]
	)
var AllSales = 
	CALCULATE(
		 [Сума продаж (без ПДВ)],
		ALLSELECTED('Products')
	)
var CumulatedPctByProduct = 
	ADDCOLUMNS(
		SalesByProduct,
		"@CumulatedPct",
		var CurrentSalesAmt = [@ProdSales]
		var CumulatedSales = 
			FILTER(
				SalesByProduct,
				[@ProdSales] &gt;= CurrentSalesAmt
			)
		var CumulatedSalesAmount = 
			SUMX(
				CumulatedSales,
				[@ProdSales]
			)
		return
			DIVIDE(
				CumulatedSalesAmount,
				AllSales
			)
	)
var ProductInClass =
	FILTER(
		CROSSJOIN(
			CumulatedPctByProduct,
			'_ABC_Classes'
		),
		AND(
			[@CumulatedPct] &gt; '_ABC_Classes'[LowerBoundary],
			[@CumulatedPct] &lt;= '_ABC_Classes'[UpperBoundary]
		)
	)
var Result =
	CALCULATE(
		 [Обертовість залишків кін. періоду (дні)]
,
		KEEPFILTERS(ProductInClass)
	)
return
Result</t>
  </si>
  <si>
    <t>Credits</t>
  </si>
  <si>
    <t>Кредиторка загальна</t>
  </si>
  <si>
    <t>=SUM([Credit])</t>
  </si>
  <si>
    <t>#,0 "";-#,0 "";#,0 ""</t>
  </si>
  <si>
    <t>К-ть днів (для кредиторки)</t>
  </si>
  <si>
    <t>=DISTINCTCOUNT(Credits[DateNormal])</t>
  </si>
  <si>
    <t>Середньоденна сума кредиторки</t>
  </si>
  <si>
    <t>=[Кредиторка загальна]/[К-ть днів (для кредиторки)]</t>
  </si>
  <si>
    <t>Debts</t>
  </si>
  <si>
    <t>Дебіторка загальна</t>
  </si>
  <si>
    <t>=SUM([Дебіторка])</t>
  </si>
  <si>
    <t>Дебіторка загальна (Стиль)</t>
  </si>
  <si>
    <t>=
IF(
	HASONEVALUE(Organizations[code]),
	IF(
		VALUES(Organizations[code]) = "000000003",
		CALCULATE(
			SUM(Debts[Дебіторка]),
			USERELATIONSHIP(
				Agents[TeritoriCode],
				Teritories[codeTeritory]
			),
			USERELATIONSHIP(
				Agents[code],
				Debts[AgentCode]
			)
		),
		[Дебіторка загальна]
	),
	[Дебіторка загальна]
)</t>
  </si>
  <si>
    <t>К-ть днів (для дебіторки)</t>
  </si>
  <si>
    <t>=DISTINCTCOUNT(Debts[DateNormal])</t>
  </si>
  <si>
    <t>Середні продажі за останні 30 календарних днів</t>
  </si>
  <si>
    <t>=
VAR ldate = 
MAX(DimDates[DateNormal])
VAR fdate = 
ldate - 30
VAR average30DaysSales = 
CALCULATE(
    DIVIDE(
        [Сума продаж (з ПДВ)],
        30
    ),
    DATESBETWEEN(
        DimDates[DateNormal],
        fdate,
        ldate
    )
)
RETURN
average30DaysSales</t>
  </si>
  <si>
    <t>Середньоденна сума дебіторки</t>
  </si>
  <si>
    <t>=[Дебіторка загальна]/[К-ть днів (для дебіторки)]</t>
  </si>
  <si>
    <t>DimDates</t>
  </si>
  <si>
    <t>SaleRate, %</t>
  </si>
  <si>
    <t>= 
DIVIDE(
	CALCULATE(
		[WorkDays],
		DimDates[DateNormal] &lt;= TODAY()
	),
	[WorkDays]
)
/*
SUMX(
	'DimDates';
	IF(
		DimDates[WorkingDays] =TRUE()  &amp;&amp; DimDates[DateNormal] &lt;= TODAY();
		1;
		0
	)
)
/
[WorkDays]
*/</t>
  </si>
  <si>
    <t>WorkDays</t>
  </si>
  <si>
    <t>К-сть робочих днів у періоді пройшло</t>
  </si>
  <si>
    <t>=
CALCULATE(
    [WorkDays],
    VALUES(DimDates[DateNormal]),
    DimDates[DateNormal] &lt;= TODAY()
)</t>
  </si>
  <si>
    <t>К-ть_днів</t>
  </si>
  <si>
    <t>=DISTINCTCOUNT(DimDates[DateNormal])</t>
  </si>
  <si>
    <t>Майбутній період в місяці (дні)</t>
  </si>
  <si>
    <t>=
CALCULATE(
	[WorkDays],
	VALUES(DimDates[DateNormal]),
	DimDates[DateNormal] &gt; TODAY()
)
/*
SUMX(
	'DimDates';
	IF(
		DimDates[WorkingDays] = TRUE() &amp;&amp; DimDates[DateNormal] &gt; TODAY();
		1;
		0
	)
)
*/</t>
  </si>
  <si>
    <t>Майбутній період в році (дні)</t>
  </si>
  <si>
    <t>=CALCULATE(COUNTROWS('DimDates'),DimDates[DayNumberOfWeek]&lt;6,VALUE(DimDates[DateNormal])&gt;=DATE(YEAR(TODAY()),1,1),VALUE(DimDates[DateNormal])&lt;=DATE(YEAR(TODAY())+1,1,-1)+1,VALUE('DimDates'[DateNormal])&gt;=TODAY())</t>
  </si>
  <si>
    <t>Минулий період в місяці (дні)</t>
  </si>
  <si>
    <t>=
CALCULATE(
	[WorkDays],
	VALUES(DimDates[DateNormal]),
	DimDates[DateNormal] &lt;= TODAY()
)
/*
SUMX(
	'DimDates';
	IF(
		DimDates[WorkingDays] =TRUE()  &amp;&amp; DimDates[DateNormal] &lt;= TODAY();
		1;
		0
	)
) кількість робочих днів в періоді, який пройшов */</t>
  </si>
  <si>
    <t>Минулий період в році (дні)</t>
  </si>
  <si>
    <t>=CALCULATE(COUNTROWS('DimDates'),DimDates[DayNumberOfWeek]&lt;6,VALUE(DimDates[DateNormal])&gt;=DATE(YEAR(TODAY()),1,1),VALUE(DimDates[DateNormal])&lt;=DATE(YEAR(TODAY())+1,1,-1)+1,VALUE('DimDates'[DateNormal])&lt;TODAY())</t>
  </si>
  <si>
    <t>Поточна дата</t>
  </si>
  <si>
    <t>=TODAY()</t>
  </si>
  <si>
    <t>Початкова дата</t>
  </si>
  <si>
    <t>=FIRSTDATE(DimDates[DateNormal])</t>
  </si>
  <si>
    <t>Organizations</t>
  </si>
  <si>
    <t>Role</t>
  </si>
  <si>
    <t>Organizations_Tema</t>
  </si>
  <si>
    <t>=Organizations[code]="000000001"</t>
  </si>
  <si>
    <t>Organizations_Tema_Styl</t>
  </si>
  <si>
    <t>=Organizations[code]="000000003"</t>
  </si>
  <si>
    <t>Organizations_Tema_Zakhid</t>
  </si>
  <si>
    <t>=Organizations[code]="000000002"</t>
  </si>
  <si>
    <t>PlaneOfIn</t>
  </si>
  <si>
    <t>Сума план закупки (без ПДВ)</t>
  </si>
  <si>
    <t>=SUM([sum])</t>
  </si>
  <si>
    <t>PlaneOfSales</t>
  </si>
  <si>
    <t>План дня (з ПДВ)</t>
  </si>
  <si>
    <t>=[Сума план продажу (з ПДВ)]/'DimDates'[WorkDays]</t>
  </si>
  <si>
    <t>План продажу, шт</t>
  </si>
  <si>
    <t>=SUM([count])</t>
  </si>
  <si>
    <t>Сума план продажу (без ПДВ)</t>
  </si>
  <si>
    <t>=SUM([sum])/1.2</t>
  </si>
  <si>
    <t>Сума план продажу (з ПДВ)</t>
  </si>
  <si>
    <t>Сума план продажу в собівартості (без ПДВ)</t>
  </si>
  <si>
    <t>=SUM([sum])/1.2/1.6</t>
  </si>
  <si>
    <t>для проекту бонусів ( мінус 16%). для Нестле. Кахнич Оксана</t>
  </si>
  <si>
    <t>Сума план продажу, з ПДВ (Стиль)</t>
  </si>
  <si>
    <t>=
IF(
	HASONEVALUE(Organizations[code]),
	IF(
		VALUES(Organizations[code]) = "000000003",
		CALCULATE(
			SUM(PlaneOfSales[sum]),
			USERELATIONSHIP(
				Agents[TeritoriCode],
				Teritories[codeTeritory]
			),
			USERELATIONSHIP(
				Agents[code],
				PlaneOfSales[agentcode]
			)
		),
		[Сума план продажу (з ПДВ)]
	),
	[Сума план продажу (з ПДВ)]
)</t>
  </si>
  <si>
    <t>PlanZak</t>
  </si>
  <si>
    <t>Projects</t>
  </si>
  <si>
    <t>Projects_Biosphere</t>
  </si>
  <si>
    <t>=Projects[code]="0c528b77-ca70-11e1-875d-f04da2a64a4e" || Projects[code]="0c528b7c-ca70-11e1-875d-f04da2a64a4e" || Projects[code]="0c528bb1-ca70-11e1-875d-f04da2a64a4e" || Projects[code]="449ed8fd-a9a1-11e1-92ee-f04da2a64a4e" || Projects[code]="8b03d3b9-d74e-11e2-8da1-0026558684f5" || Projects[code]="b46a0091-4dfa-11e4-95c8-005056c00008" || Projects[code]="db3562df-dc2a-11e7-80ed-00155d02c900"</t>
  </si>
  <si>
    <t>Projects_Henkel</t>
  </si>
  <si>
    <t>=Projects[code]="000000010" || Projects[code]="0c528bb3-ca70-11e1-875d-f04da2a64a4e" || Projects[code]="3afba636-a97d-11e1-92ee-f04da2a64a4e" || Projects[code]="efcc0722-1e9f-11e3-84d1-441ea1573f91"</t>
  </si>
  <si>
    <t>Projects_Loreal_MAS</t>
  </si>
  <si>
    <t>=Projects[code]="000000043" || Projects[code]="0c528b90-ca70-11e1-875d-f04da2a64a4e" || Projects[code]="0c528b91-ca70-11e1-875d-f04da2a64a4e" || Projects[code]="0c528b98-ca70-11e1-875d-f04da2a64a4e" || Projects[code]="449ed90f-a9a1-11e1-92ee-f04da2a64a4e" || Projects[code]="449ed910-a9a1-11e1-92ee-f04da2a64a4e" || Projects[code]="449ed917-a9a1-11e1-92ee-f04da2a64a4e"</t>
  </si>
  <si>
    <t>Projects_Loreal_prof</t>
  </si>
  <si>
    <t>=Projects[code]="449ed8f3-a9a1-11e1-92ee-f04da2a64a4e"</t>
  </si>
  <si>
    <t>Projects_Matrix</t>
  </si>
  <si>
    <t>=Projects[code]="0708599e-0820-11e8-81c9-441ea1573f91" || Projects[code]="449ed8f5-a9a1-11e1-92ee-f04da2a64a4e" || Projects[code]="626ce668-0503-11e8-80f1-00155d02c900" || Projects[code]="8ce04f80-a34a-11e5-9db8-441ea1573f91"</t>
  </si>
  <si>
    <t>Projects_Nestle</t>
  </si>
  <si>
    <t>=Projects[code]="6a30a7be-ec3d-11e5-80c8-441ea1573f91" || Projects[code]="df8f19af-007c-11e6-80c7-00155d02c900"</t>
  </si>
  <si>
    <t>Projects_RB</t>
  </si>
  <si>
    <t>=Projects[code]="0c528b75-ca70-11e1-875d-f04da2a64a4e" || Projects[code]="57478469-01c4-11e4-b0e0-001517aced41" || Projects[code]="942d49a9-4f3c-11e2-a209-001517aced41" || Projects[code]="95501dc3-037c-11e4-8043-005056c00008" || Projects[code]="e3640123-636d-11e4-8dc2-001517aced41"</t>
  </si>
  <si>
    <t>Projects_Schwarzkopf</t>
  </si>
  <si>
    <t>=Projects[code]="000000011" || Projects[code]="0c528bb4-ca70-11e1-875d-f04da2a64a4e" || Projects[code]="449ed92c-a9a1-11e1-92ee-f04da2a64a4e"</t>
  </si>
  <si>
    <t>Projects_VichyLP</t>
  </si>
  <si>
    <t>=Projects[code]="000000009" || Projects[code]="449ed8f4-a9a1-11e1-92ee-f04da2a64a4e" || Projects[code]="449ed8f7-a9a1-11e1-92ee-f04da2a64a4e"</t>
  </si>
  <si>
    <t>Кількість накладних</t>
  </si>
  <si>
    <t>=DISTINCTCOUNT(Sales[number])</t>
  </si>
  <si>
    <t>К-ть днів від заявки до рейсу</t>
  </si>
  <si>
    <t>=IF(
    HASONEVALUE(Sales[Номер Рейса]),
    IF(
         VALUES(Sales[Номер Рейса]) &lt;&gt; BLANK(),
         ROUNDDOWN(MIN(Sales[Дата Рейса]) - MIN(Sales[Дата Заявки]),0)
    )
) *1</t>
  </si>
  <si>
    <t>К-ть днів продажу</t>
  </si>
  <si>
    <t>К-ть місяців продажу</t>
  </si>
  <si>
    <t>К-ть проданого товару (ост 90 днів)</t>
  </si>
  <si>
    <t>=
CALCULATE(
	SUMX(
		RELATEDTABLE(SalesDet),
		SalesDet[count]
	),
	DimDates[DateNormal] &gt;= TODAY() - 90 &amp;&amp; DimDates[DateNormal] &lt;= TODAY()
)</t>
  </si>
  <si>
    <t>Продажі по с/в без ПДВ (ост 30 днів)</t>
  </si>
  <si>
    <t>=
CALCULATE(
	SUMX(
		RELATEDTABLE(SalesDet),
		SalesDet[CostSum]
	),
	DimDates[DateNormal] &gt;= TODAY() -30 &amp;&amp; DimDates[DateNormal] &lt;= TODAY()
)</t>
  </si>
  <si>
    <t>Продажі по с/в без ПДВ (ост 90 днів)</t>
  </si>
  <si>
    <t>=
CALCULATE(
	SUMX(
		RELATEDTABLE(SalesDet),
		SalesDet[CostSum]
	),
	DimDates[DateNormal] &gt;= TODAY() -90 &amp;&amp; DimDates[DateNormal] &lt;= TODAY()
)</t>
  </si>
  <si>
    <t>SalesDet</t>
  </si>
  <si>
    <t>% виконання плану продажу</t>
  </si>
  <si>
    <t>=
IFERROR([Сума продаж (з ПДВ)]/[Сума план продажу (з ПДВ)],0)</t>
  </si>
  <si>
    <t>% виконання плану продажу на основі прогнозу місяця</t>
  </si>
  <si>
    <t>=
IFERROR([Прогноз продажу в поточному місяці]/[Сума план продажу (з ПДВ)],0)</t>
  </si>
  <si>
    <t>% знижки</t>
  </si>
  <si>
    <t>=[Сума знижки (з ПДВ)]/[Сума продаж в баз.цінах (з ПДВ)]</t>
  </si>
  <si>
    <t>% маржі</t>
  </si>
  <si>
    <t>=[Сума націнки (без ПДВ)]/[Сума продаж (без ПДВ)]</t>
  </si>
  <si>
    <t>% маржі плановий</t>
  </si>
  <si>
    <t>=
VAR t1 =
ADDCOLUMNS(
	SUMMARIZE(
		Projects,
		Projects[Contract]
	),
	"Планова маржа",
	SWITCH(
		[Contract],
		"Лореаль", 0.063,
		"Хенкель", 0.23,
		"Шварцкопф", 0.183,
		"Нестле", 0.142,
		"Біосфера", 0.22,
		"Ельфа", 0.315,
		"Белла", 0.158,
		"Стиль", 0.26,
		"MIX", 0.16
	),
	"Маржа",
	[Сума націнки (без ПДВ)]
)
Return
IF(
	HASONEVALUE(Projects[Contract]),
	SWITCH(
		VALUES(Projects[Contract]),
		"Лореаль", 0.063,
		"Хенкель", 0.23,
		"Шварцкопф", 0.183,
		"Нестле", 0.142,
		"Біосфера", 0.22,
		"Ельфа", 0.315,
		"Белла", 0.158,
		"Стиль", 0.26,
		"MIX", 0.16
	),
	DIVIDE(
		SUMX(
			t1,
			[Планова маржа] * [Маржа]
		),
		SUMX(
			t1,
			[Маржа]
		)
	)	
)</t>
  </si>
  <si>
    <t>% націнки</t>
  </si>
  <si>
    <t>=[Сума націнки (без ПДВ)]/[Сума продаж по с/в (без ПДВ)]</t>
  </si>
  <si>
    <t>Cod адреси</t>
  </si>
  <si>
    <t>=RELATED(DeliveryAddresses[code])</t>
  </si>
  <si>
    <t>Period</t>
  </si>
  <si>
    <t>=
	"Продажі за період: " &amp; 
	FORMAT(TODAY()-30,"DD:MM:YYYY") &amp; "-" &amp; FORMAT(TODAY(),"DD:MM:YYYY")</t>
  </si>
  <si>
    <t>SKU (к-ть проданих позицій товару)</t>
  </si>
  <si>
    <t>=DISTINCTCOUNT(SalesDet[ProductCode])</t>
  </si>
  <si>
    <t>К-ть проданого товару, шт</t>
  </si>
  <si>
    <t>=SUM(SalesDet[count])</t>
  </si>
  <si>
    <t>Планове покриття АТТ</t>
  </si>
  <si>
    <t>=
DIVIDE(
	CALCULATE(
		[Покриття АТТ],
		DimDates[DateNormal] &gt;= TODAY() - 90 &amp;&amp; DimDates[DateNormal] &lt; TODAY() - 60
	)
	+
	CALCULATE(
		[Покриття АТТ],
		DimDates[DateNormal] &gt;= TODAY() - 60 &amp;&amp; DimDates[DateNormal] &lt; TODAY() - 30
	)
	+
	CALCULATE(
		[Покриття АТТ],
		DimDates[DateNormal] &gt;= TODAY() - 30 &amp;&amp; DimDates[DateNormal] &lt;= TODAY() 
	),
	3
)</t>
  </si>
  <si>
    <t>Покриття АТТ</t>
  </si>
  <si>
    <t>Прогноз продажу (Стиль)</t>
  </si>
  <si>
    <t>=[Сума продаж, з ПДВ (Стиль)]+[Сума продаж, з ПДВ (Стиль)]/[Минулий період в місяці (дні)]*[Майбутній період в місяці (дні)]</t>
  </si>
  <si>
    <t>Прогноз продажу в поточному місяці</t>
  </si>
  <si>
    <t>=[Сума продаж (з ПДВ)]+[Сума продаж (з ПДВ)]/[Минулий період в місяці (дні)]*[Майбутній період в місяці (дні)]</t>
  </si>
  <si>
    <t>Прогноз продажу в поточному році</t>
  </si>
  <si>
    <t>=[Сума продаж (з ПДВ)]+[Сума продаж (з ПДВ)]/[Минулий період в році (дні)]*[Майбутній період в році (дні)]</t>
  </si>
  <si>
    <t>Прогноз продажу по с/в, без ПДВ</t>
  </si>
  <si>
    <t>=[Сума продаж по с/в (без ПДВ)]+[Сума продаж по с/в (без ПДВ)]/[Минулий період в місяці (дні)]*[Майбутній період в місяці (дні)]</t>
  </si>
  <si>
    <t>Сума знижки (з ПДВ)</t>
  </si>
  <si>
    <t>=SUM([Discount])</t>
  </si>
  <si>
    <t>Сума знижки, з ПДВ (Стиль)</t>
  </si>
  <si>
    <t>=
IF(
	HASONEVALUE(Organizations[code]),
	IF(
		VALUES(Organizations[code]) = "000000003",
		CALCULATE(
			SUM(SalesDet[Discount]),
			USERELATIONSHIP(
				Agents[TeritoriCode],
				Teritories[codeTeritory]
			),
			USERELATIONSHIP(
				Agents[code],
				Sales[AgentCode]
			)
		),
		[Сума знижки (з ПДВ)]
	),
	[Сума знижки (з ПДВ)]
)</t>
  </si>
  <si>
    <t>Сума націнки (без ПДВ)</t>
  </si>
  <si>
    <t>=SUM([Margin])</t>
  </si>
  <si>
    <t>МАРЖА</t>
  </si>
  <si>
    <t>Сума націнки, без ПДВ (Стиль)</t>
  </si>
  <si>
    <t>=
IF(
	HASONEVALUE(Organizations[code]),
	IF(
		VALUES(Organizations[code]) = "000000003",
		CALCULATE(
			SUM(SalesDet[Margin]),
			USERELATIONSHIP(
				Agents[TeritoriCode],
				Teritories[codeTeritory]
			),
			USERELATIONSHIP(
				Agents[code],
				Sales[AgentCode]
			)
		),
		[Сума націнки (без ПДВ)]
	),
	[Сума націнки (без ПДВ)]
)</t>
  </si>
  <si>
    <t>Сума продаж (без ПДВ)</t>
  </si>
  <si>
    <t>=[Сума продаж (з ПДВ)]/1.2</t>
  </si>
  <si>
    <t>Сума продаж (з ПДВ)</t>
  </si>
  <si>
    <t>Сума продаж (з ПДВ)_2018</t>
  </si>
  <si>
    <t>=CALCULATE([Сума продаж (з ПДВ)],DimDates[Рік]=2018)</t>
  </si>
  <si>
    <t>Сума продаж (з ПДВ)_2019</t>
  </si>
  <si>
    <t>=CALCULATE([Сума продаж (з ПДВ)],DimDates[Рік]=2019)</t>
  </si>
  <si>
    <t>Сума продаж в баз.цінах (з ПДВ)</t>
  </si>
  <si>
    <t>=SUM([BaseSum])</t>
  </si>
  <si>
    <t>Сума продаж в баз.цінах, з ПДВ (Стиль)</t>
  </si>
  <si>
    <t>=
IF(
	HASONEVALUE(Organizations[code]),
	IF(
		VALUES(Organizations[code]) = "000000003",
		CALCULATE(
			SUM(SalesDet[BaseSum]),
			USERELATIONSHIP(
				Agents[TeritoriCode],
				Teritories[codeTeritory]
			),
			USERELATIONSHIP(
				Agents[code],
				Sales[AgentCode]
			)
		),
		[Сума продаж в баз.цінах (з ПДВ)]
	),
	[Сума продаж в баз.цінах (з ПДВ)]
)</t>
  </si>
  <si>
    <t>Сума продаж по с/в (без ПДВ)</t>
  </si>
  <si>
    <t>=SUM([CostSum])</t>
  </si>
  <si>
    <t>Сума продаж по с/в, без ПДВ (Стиль)</t>
  </si>
  <si>
    <t>=
IF(
	HASONEVALUE(Organizations[code]),
	IF(
		VALUES(Organizations[code]) = "000000003",
		CALCULATE(
			SUM(SalesDet[CostSum]),
			USERELATIONSHIP(
				Agents[TeritoriCode],
				Teritories[codeTeritory]
			),
			USERELATIONSHIP(
				Agents[code],
				Sales[AgentCode]
			)
		),
		[Сума продаж по с/в (без ПДВ)]
	),
	[Сума продаж по с/в (без ПДВ)]
)</t>
  </si>
  <si>
    <t>Сума продаж, з ПДВ (Стиль)</t>
  </si>
  <si>
    <t>=
IF(
	HASONEVALUE(Organizations[code]),
	IF(
		VALUES(Organizations[code]) = "000000003",
		CALCULATE(
			SUM(SalesDet[sum]),
			USERELATIONSHIP(
				Agents[TeritoriCode],
				Teritories[codeTeritory]
			),
			USERELATIONSHIP(
				Agents[code],
				Sales[AgentCode]
			)
		),
		[Сума продаж (з ПДВ)]
	),
	[Сума продаж (з ПДВ)]
)</t>
  </si>
  <si>
    <t>Stocks</t>
  </si>
  <si>
    <t>Залишки на кін періоду</t>
  </si>
  <si>
    <t>грн</t>
  </si>
  <si>
    <t>Залишки на кін періоду (к-ть)</t>
  </si>
  <si>
    <t>Залишки на поч періоду</t>
  </si>
  <si>
    <t>Кількість SKU</t>
  </si>
  <si>
    <t>= CALCULATE( DISTINCTCOUNT(Stocks[ProductCode]))</t>
  </si>
  <si>
    <t>К-ть днів (для залишків)</t>
  </si>
  <si>
    <t>К-ть залишків</t>
  </si>
  <si>
    <t>Обертовість залишків (дні)</t>
  </si>
  <si>
    <t>=
IFERROR([Сума залишків (грн без ПДВ)]/[Продажі по с/в без ПДВ (ост 30 днів)]*30,0)</t>
  </si>
  <si>
    <t>Обертовість залишків кін. періоду (дні)</t>
  </si>
  <si>
    <t>=
IFERROR([Залишки на кін періоду]/[Продажі по с/в без ПДВ (ост 30 днів)]*30,0)</t>
  </si>
  <si>
    <t>Прогноз залишку на кінець місяця</t>
  </si>
  <si>
    <t>=[Залишки на поч періоду]+[Сума закупки (без ПДВ)]+[Прогноз закупки в поточному місяці (без ПДВ)]-[Сума продаж по с/в (без ПДВ)]-[Прогноз продажу по с/в, без ПДВ]</t>
  </si>
  <si>
    <t>Середньоденна сума залишків</t>
  </si>
  <si>
    <t>=[Сума залишків (грн без ПДВ)]/[К-ть днів (для залишків)]</t>
  </si>
  <si>
    <t>Сума залишків (грн без ПДВ)</t>
  </si>
  <si>
    <t>Сума залишків (грн з ПДВ)</t>
  </si>
  <si>
    <t>=SUM([BaseSum])*1.2</t>
  </si>
  <si>
    <t>Сума залишків, без ПДВ (Стиль)</t>
  </si>
  <si>
    <t>=
IF(
	HASONEVALUE(Organizations[code]),
	IF(
		VALUES(Organizations[code]) = "000000003",
		CALCULATE(
			SUM(Stocks[BaseSum]),
			USERELATIONSHIP(
				Agents[TeritoriCode],
				Teritories[codeTeritory]
			),
			USERELATIONSHIP(
				Agents[code],
				Sales[AgentCode]
			)
		),
		[Сума залишків (грн без ПДВ)]
	),
	[Сума залишків (грн без ПДВ)]
)</t>
  </si>
  <si>
    <t>Teritories</t>
  </si>
  <si>
    <t>=Teritories[codeTeritory]="000000053"</t>
  </si>
  <si>
    <t>=Teritories[codeTeritory]="000000048"</t>
  </si>
  <si>
    <t>=Teritories[codeTeritory]="000000050"</t>
  </si>
  <si>
    <t>=Teritories[codeTeritory]="000000045"</t>
  </si>
  <si>
    <t>=Teritories[codeTeritory]="000000054"</t>
  </si>
  <si>
    <t>=Teritories[codeTeritory]="000000049"</t>
  </si>
  <si>
    <t>Teritories_Chernivtsi</t>
  </si>
  <si>
    <t>Teritories_Ivano-Frankivsk</t>
  </si>
  <si>
    <t>Teritories_Khmelnytskyi</t>
  </si>
  <si>
    <t>Teritories_Lutsk</t>
  </si>
  <si>
    <t>Teritories_Lviv</t>
  </si>
  <si>
    <t>Teritories_Lviv_Styl</t>
  </si>
  <si>
    <t>=Teritories[codeTeritory]="000000055"</t>
  </si>
  <si>
    <t>Teritories_Mukachevo</t>
  </si>
  <si>
    <t>=Teritories[codeTeritory]="000000051"</t>
  </si>
  <si>
    <t>Teritories_Rivne</t>
  </si>
  <si>
    <t>Teritories_Ternopil</t>
  </si>
  <si>
    <t>=Teritories[codeTeritory]="000000052"</t>
  </si>
  <si>
    <t>Teritories_Vinnytsia</t>
  </si>
  <si>
    <t>=Teritories[codeTeritory]="000000057"</t>
  </si>
  <si>
    <t>Teritories_Zhytomyr</t>
  </si>
  <si>
    <t>=Teritories[codeTeritory]="000000056"</t>
  </si>
  <si>
    <t>Warehouses</t>
  </si>
  <si>
    <t>Склад Неліквід, Бій, Брак (в грн. з ПДВ)</t>
  </si>
  <si>
    <t>Склад повернення постачальнику (в грн. з ПДВ)</t>
  </si>
  <si>
    <t>Склад Протерміновки (в грн. з ПДВ)</t>
  </si>
  <si>
    <t>Zakupki</t>
  </si>
  <si>
    <t>ZakupkiDet</t>
  </si>
  <si>
    <t>% виконання плану закупки</t>
  </si>
  <si>
    <t>=
IFERROR([Сума закупки (без ПДВ)]/PlaneOfIn[Сума план закупки (без ПДВ)],0)</t>
  </si>
  <si>
    <t>Прогноз закупки в поточному місяці (без ПДВ)</t>
  </si>
  <si>
    <t>=[Сума закупки (без ПДВ)]+[Сума закупки (без ПДВ)]/[Минулий період в місяці (дні)]*[Майбутній період в місяці (дні)]</t>
  </si>
  <si>
    <t>Прогноз закупки в поточному місяці в базових прих.цінах (без ПДВ)</t>
  </si>
  <si>
    <t>=[Сума закупок в базових прихідних цінах, без ПДВ]+[Сума закупок в базових прихідних цінах, без ПДВ]/[Минулий період в місяці (дні)]*[Майбутній період в місяці (дні)]</t>
  </si>
  <si>
    <t>Середньоденна закупка</t>
  </si>
  <si>
    <t>=[Сума закупки (без ПДВ)]/Sales[К-ть днів продажу]</t>
  </si>
  <si>
    <t>Сума закупки (без ПДВ)</t>
  </si>
  <si>
    <t>Сума закупок в собівартості без ПДВ</t>
  </si>
  <si>
    <t>Сума закупок в базових прихідних цінах, без ПДВ</t>
  </si>
  <si>
    <t>=SUM(ZakupkiDet[СуммаБазовая])</t>
  </si>
  <si>
    <t>Саша казав, що ціни з ПДВ ( але не знімаю, бо Оксана Кахнич казала, що вони вже включают ПДВ). перевірити треба</t>
  </si>
  <si>
    <t>Оплати</t>
  </si>
  <si>
    <t>Сума оплати</t>
  </si>
  <si>
    <t>=SUM([СумаОплати])</t>
  </si>
  <si>
    <t>Позначки рядків</t>
  </si>
  <si>
    <t>Clients</t>
  </si>
  <si>
    <t>ClientHierarchy</t>
  </si>
  <si>
    <t>DateHierarchy</t>
  </si>
  <si>
    <t>DateHiararchy</t>
  </si>
  <si>
    <t>Products</t>
  </si>
  <si>
    <t>Hierarchy_Products</t>
  </si>
  <si>
    <t>Загальний підсумок</t>
  </si>
  <si>
    <t>Agents</t>
  </si>
  <si>
    <t>'Agents'[cmdcode] ∞←1 'Comands'[code]</t>
  </si>
  <si>
    <t>'Agents'[TeritoriCode] ∞←1 'Teritories'[codeTeritory]</t>
  </si>
  <si>
    <t>BrandsBI</t>
  </si>
  <si>
    <t>'BrandsBI'[ProductGroupCode] ∞←1 'ProductGroup'[Code]</t>
  </si>
  <si>
    <t>'Credits'[ClientCode] ∞←1 'Clients'[code]</t>
  </si>
  <si>
    <t>'Credits'[DateNormal] ∞←1 'DimDates'[DateNormal]</t>
  </si>
  <si>
    <t>'Credits'[OrgCode] ∞←1 'Organizations'[code]</t>
  </si>
  <si>
    <t>'Credits'[ProjectCode] ∞←1 'Projects'[code]</t>
  </si>
  <si>
    <t>'Credits'[TeritoriCode] ∞←1 'Teritories'[codeTeritory]</t>
  </si>
  <si>
    <t>'Credits'[WarehouseCode] ∞←1 'Warehouses'[code]</t>
  </si>
  <si>
    <t>'Debts'[AgentCode] ∞←1 'Agents'[code]</t>
  </si>
  <si>
    <t>'Debts'[ClientCode] ∞←1 'Clients'[code]</t>
  </si>
  <si>
    <t>'Debts'[DateNormal] ∞←1 'DimDates'[DateNormal]</t>
  </si>
  <si>
    <t>'Debts'[DeliveryCode] ∞←1 'DeliveryAddresses'[code]</t>
  </si>
  <si>
    <t>'Debts'[OrgCode] ∞←1 'Organizations'[code]</t>
  </si>
  <si>
    <t>'Debts'[ProjectCode] ∞←1 'Projects'[code]</t>
  </si>
  <si>
    <t>'Debts'[TeritoriCode] ∞←1 'Teritories'[codeTeritory]</t>
  </si>
  <si>
    <t>'Debts'[WarehouseCode] ∞←1 'Warehouses'[code]</t>
  </si>
  <si>
    <t>'Debts'[WeekDayDateOfPayment] ∞←1 'WeekDayDateOfPayment'[WeekdayNumber]</t>
  </si>
  <si>
    <t>'Debts'[Фінансова накладна] ∞←1 'ДовідникТипівОплат'[Code]</t>
  </si>
  <si>
    <t>DeliveryAddresses</t>
  </si>
  <si>
    <t>'DeliveryAddresses'[Вид ТТ] ∞←1 'TypeOfDeliveryAddresses'[code]</t>
  </si>
  <si>
    <t>'DeliveryAddresses'[Канал збуту] ∞←1 'Kanals'[code]</t>
  </si>
  <si>
    <t>'DeliveryAddresses'[Населений пункт] ∞←1 'Locality'[code]</t>
  </si>
  <si>
    <t>History</t>
  </si>
  <si>
    <t>'History'[projectcode] ∞←1 'Projects'[code]</t>
  </si>
  <si>
    <t>'PlaneOfIn'[agentcode] ∞←1 'Agents'[code]</t>
  </si>
  <si>
    <t>'PlaneOfIn'[projectcode] ∞←1 'Projects'[code]</t>
  </si>
  <si>
    <t>'PlaneOfIn'[teritoricode] ∞←1 'Teritories'[codeTeritory]</t>
  </si>
  <si>
    <t>'PlaneOfSales'[agentcode] ∞←1 'Agents'[code]</t>
  </si>
  <si>
    <t>'PlaneOfSales'[DateNormal] ∞←1 'DimDates'[DateNormal]</t>
  </si>
  <si>
    <t>'PlaneOfSales'[orgcode] ∞←1 'Organizations'[code]</t>
  </si>
  <si>
    <t>'PlaneOfSales'[projectcode] ∞←1 'Projects'[code]</t>
  </si>
  <si>
    <t>'PlaneOfSales'[teritoricode] ∞←1 'Teritories'[codeTeritory]</t>
  </si>
  <si>
    <t>'PlanZak'[code projects] ∞←1 'Projects'[code]</t>
  </si>
  <si>
    <t>'PlanZak'[code teritories] ∞←1 'Teritories'[codeTeritory]</t>
  </si>
  <si>
    <t>'PlanZak'[DateNormal] ∞←1 'DimDates'[DateNormal]</t>
  </si>
  <si>
    <t>Prices</t>
  </si>
  <si>
    <t>'Prices'[projcode] ∞←1 'Projects'[code]</t>
  </si>
  <si>
    <t>'Prices'[typecode] ∞←1 'TypeOfPrices'[code]</t>
  </si>
  <si>
    <t>ProductGroup</t>
  </si>
  <si>
    <t>'ProductGroup'[projectcod] ∞←1 'Projects'[code]</t>
  </si>
  <si>
    <t>'Products'[ProductGroupCode] ∞←1 'ProductGroup'[Code]</t>
  </si>
  <si>
    <t>'Products'[projectcod] ∞←1 'Projects'[code]</t>
  </si>
  <si>
    <t>'Projects'[Контракт] ∞←1 'ProjectsStatus'[Бренд]</t>
  </si>
  <si>
    <t>'Sales'[AgentCode] ∞←1 'Agents'[code]</t>
  </si>
  <si>
    <t>'Sales'[ClientCode] ∞←1 'Clients'[code]</t>
  </si>
  <si>
    <t>'Sales'[DateNormal] ∞←1 'DimDates'[DateNormal]</t>
  </si>
  <si>
    <t>'Sales'[DeliveryCode] ∞←1 'DeliveryAddresses'[code]</t>
  </si>
  <si>
    <t>'Sales'[IsFin] ∞←1 'ДовідникТипівОплат'[Code]</t>
  </si>
  <si>
    <t>'Sales'[OrgCode] ∞←1 'Organizations'[code]</t>
  </si>
  <si>
    <t>'Sales'[PriceCode] ∞←1 'TypeOfPrices'[code]</t>
  </si>
  <si>
    <t>'Sales'[TeritoriCode] ∞←1 'Teritories'[codeTeritory]</t>
  </si>
  <si>
    <t>'Sales'[WarehouseCode] ∞←1 'Warehouses'[code]</t>
  </si>
  <si>
    <t>'SalesDet'[Id] ∞←1 'Sales'[Id]</t>
  </si>
  <si>
    <t>'SalesDet'[ProductCode] ∞←1 'Products'[code]</t>
  </si>
  <si>
    <t>'SalesDet'[ProductGroupCode] ∞←1 'ProductGroup'[Code]</t>
  </si>
  <si>
    <t>'Stocks'[OrgCode] ∞←1 'Organizations'[code]</t>
  </si>
  <si>
    <t>'Stocks'[ProductCode] ∞←1 'Products'[code]</t>
  </si>
  <si>
    <t>'Stocks'[TeritoriCode] ∞←1 'Teritories'[codeTeritory]</t>
  </si>
  <si>
    <t>'Stocks'[WarehouseCode] ∞←1 'Warehouses'[code]</t>
  </si>
  <si>
    <t>'Zakupki'[AgentCode] ∞←1 'Agents'[code]</t>
  </si>
  <si>
    <t>'Zakupki'[ClientCode] ∞←1 'Clients'[code]</t>
  </si>
  <si>
    <t>'Zakupki'[DeliveryCode] ∞←1 'DeliveryAddresses'[code]</t>
  </si>
  <si>
    <t>'Zakupki'[OrgCode] ∞←1 'Organizations'[code]</t>
  </si>
  <si>
    <t>'Zakupki'[TeritoriCode] ∞←1 'Teritories'[codeTeritory]</t>
  </si>
  <si>
    <t>'Zakupki'[WarehouseCode] ∞←1 'Warehouses'[code]</t>
  </si>
  <si>
    <t>'ZakupkiDet'[Id] ∞←1 'Zakupki'[Id]</t>
  </si>
  <si>
    <t>'ZakupkiDet'[ProductCode] ∞←1 'Products'[code]</t>
  </si>
  <si>
    <t>'Оплати'[AgentCode] ∞←1 'Agents'[code]</t>
  </si>
  <si>
    <t>'Оплати'[AgreementCode] ∞←1 'Agreements'[Code]</t>
  </si>
  <si>
    <t>'Оплати'[ClientCode] ∞←1 'Clients'[code]</t>
  </si>
  <si>
    <t>'Оплати'[DeliveryCode] ∞←1 'DeliveryAddresses'[code]</t>
  </si>
  <si>
    <t>'Оплати'[OrgCode] ∞←1 'Organizations'[code]</t>
  </si>
  <si>
    <t>'Оплати'[ProjectCode] ∞←1 'Projects'[code]</t>
  </si>
  <si>
    <t>'Оплати'[TeritoriCode] ∞←1 'Teritories'[codeTeritory]</t>
  </si>
  <si>
    <t>'Credits'[Credit]</t>
  </si>
  <si>
    <t>'Debts'[Дебіторка]</t>
  </si>
  <si>
    <t>'DimDates'[DayNumberOfWeek]</t>
  </si>
  <si>
    <t>'DimDates'[YearMonthNumber]</t>
  </si>
  <si>
    <t>'PlaneOfIn'[sum]</t>
  </si>
  <si>
    <t>'PlaneOfSales'[count]</t>
  </si>
  <si>
    <t>'PlaneOfSales'[sum]</t>
  </si>
  <si>
    <t>'PlanZak'[code teritories]</t>
  </si>
  <si>
    <t>'PlanZak'[План закупки (без ПДВ)]</t>
  </si>
  <si>
    <t>'SalesDet'[BaseSum]</t>
  </si>
  <si>
    <t>'SalesDet'[CostSum]</t>
  </si>
  <si>
    <t>'SalesDet'[count]</t>
  </si>
  <si>
    <t>'SalesDet'[Discount]</t>
  </si>
  <si>
    <t>'SalesDet'[Margin]</t>
  </si>
  <si>
    <t>'SalesDet'[sum]</t>
  </si>
  <si>
    <t>'Stocks'[BaseSum]</t>
  </si>
  <si>
    <t>'Stocks'[Count]</t>
  </si>
  <si>
    <t>'ZakupkiDet'[count]</t>
  </si>
  <si>
    <t>'ZakupkiDet'[sum]</t>
  </si>
  <si>
    <t>'ZakupkiDet'[СуммаБазовая]</t>
  </si>
  <si>
    <t>'Оплати'[СумаОплати]</t>
  </si>
  <si>
    <t>CalculatedTable 1</t>
  </si>
  <si>
    <t>Agreements</t>
  </si>
  <si>
    <t>Аркуш1</t>
  </si>
  <si>
    <t>Comands</t>
  </si>
  <si>
    <t>Credits_MIDDLE</t>
  </si>
  <si>
    <t>Credits_NEW</t>
  </si>
  <si>
    <t>Credits_OLD</t>
  </si>
  <si>
    <t>DebtsLAST</t>
  </si>
  <si>
    <t>DebtsMIDDLE</t>
  </si>
  <si>
    <t>DebtsNOW</t>
  </si>
  <si>
    <t>Kanals</t>
  </si>
  <si>
    <t>Locality</t>
  </si>
  <si>
    <t>ProjectsStatus</t>
  </si>
  <si>
    <t>SalesLAST</t>
  </si>
  <si>
    <t>SalesMIDDLE</t>
  </si>
  <si>
    <t>SalesNOW</t>
  </si>
  <si>
    <t>SalesDetLAST</t>
  </si>
  <si>
    <t>SalesDetMIDDLE</t>
  </si>
  <si>
    <t>SalesDetNOW</t>
  </si>
  <si>
    <t>StocksLAST</t>
  </si>
  <si>
    <t>StocksMIDDLE</t>
  </si>
  <si>
    <t>StocksNOW</t>
  </si>
  <si>
    <t>TypeOfDeliveryAddresses</t>
  </si>
  <si>
    <t>TypeOfPrices</t>
  </si>
  <si>
    <t>WeekDayDateOfPayment</t>
  </si>
  <si>
    <t>ZakupkiDet_MIDDLE</t>
  </si>
  <si>
    <t>ZakupkiDet_NEW</t>
  </si>
  <si>
    <t>ZakupkiDet_OLD</t>
  </si>
  <si>
    <t>ДовідникТипівОплат</t>
  </si>
  <si>
    <t>Оплати_MIDDLE</t>
  </si>
  <si>
    <t>Оплати_NEW</t>
  </si>
  <si>
    <t>Оплати_OLD</t>
  </si>
  <si>
    <t>'SalesDet'[Id]</t>
  </si>
  <si>
    <t>'Sales'[Id]</t>
  </si>
  <si>
    <t>'Debts'[Дні протермінування]</t>
  </si>
  <si>
    <t>'Debts'[DateDoc]</t>
  </si>
  <si>
    <t>'Debts'[DateOfpayment]</t>
  </si>
  <si>
    <t>'Debts'[DeliveryCode]</t>
  </si>
  <si>
    <t>'Stocks'[ProductCode]</t>
  </si>
  <si>
    <t>'Debts'[DateNormal]</t>
  </si>
  <si>
    <t>'Debts'[ClientCode]</t>
  </si>
  <si>
    <t>'Sales'[number]</t>
  </si>
  <si>
    <t>'Stocks'[Date]</t>
  </si>
  <si>
    <t>'SalesDet'[ProductCode]</t>
  </si>
  <si>
    <t>'SalesDet'[Cod адреси]</t>
  </si>
  <si>
    <t>'Debts'[DateDocMonth]</t>
  </si>
  <si>
    <t>'Sales'[Дата Продажу]</t>
  </si>
  <si>
    <t>'Sales'[Дата Заявки]</t>
  </si>
  <si>
    <t>'SalesDet'[ProductGroupCode]</t>
  </si>
  <si>
    <t>'Debts'[WeekDayDateOfPayment]</t>
  </si>
  <si>
    <t>'Debts'[AgentCode]</t>
  </si>
  <si>
    <t>'Sales'[Дата Рейса]</t>
  </si>
  <si>
    <t>'Debts'[ProjectCode]</t>
  </si>
  <si>
    <t>'Sales'[DeliveryCode]</t>
  </si>
  <si>
    <t>'Debts'[DateDocYear]</t>
  </si>
  <si>
    <t>'Sales'[Номер Рейса]</t>
  </si>
  <si>
    <t>'Credits'[DateNormal]</t>
  </si>
  <si>
    <t>'Sales'[ClientCode]</t>
  </si>
  <si>
    <t>'Оплати'[DeliveryCode]</t>
  </si>
  <si>
    <t>'Sales'[DateNormal]</t>
  </si>
  <si>
    <t>'ZakupkiDet'[ProductCode]</t>
  </si>
  <si>
    <t>'Оплати'[AgreementCode]</t>
  </si>
  <si>
    <t>'ZakupkiDet'[Id]</t>
  </si>
  <si>
    <t>'Products'[Товари]</t>
  </si>
  <si>
    <t>'Оплати'[DateOfpayment]</t>
  </si>
  <si>
    <t>'Оплати'[ClientCode]</t>
  </si>
  <si>
    <t>'Products'[code]</t>
  </si>
  <si>
    <t>'Оплати'[Date]</t>
  </si>
  <si>
    <t>'Debts'[DayDelay]</t>
  </si>
  <si>
    <t>'DeliveryAddresses'[Адреси доставки]</t>
  </si>
  <si>
    <t>'Debts'[WarehouseCode]</t>
  </si>
  <si>
    <t>'Zakupki'[Id]</t>
  </si>
  <si>
    <t>'Debts'[Action]</t>
  </si>
  <si>
    <t>'Agreements'[Code]</t>
  </si>
  <si>
    <t>'Products'[Артикул]</t>
  </si>
  <si>
    <t>'DeliveryAddresses'[code]</t>
  </si>
  <si>
    <t>'Sales'[DOT]</t>
  </si>
  <si>
    <t>'Clients'[code]</t>
  </si>
  <si>
    <t>'Clients'[Клієнти]</t>
  </si>
  <si>
    <t>'Sales'[AgentCode]</t>
  </si>
  <si>
    <t>'Debts'[Фінансова накладна]</t>
  </si>
  <si>
    <t>'Stocks'[WarehouseCode]</t>
  </si>
  <si>
    <t>'Debts'[TeritoriCode]</t>
  </si>
  <si>
    <t>'Sales'[Ф1/Ф2]</t>
  </si>
  <si>
    <t>'Warehouses'[Типи Складів (для закупки+залишки)]</t>
  </si>
  <si>
    <t>'Projects'[ContractNon]</t>
  </si>
  <si>
    <t>'Projects'[Contract]</t>
  </si>
  <si>
    <t>'Products'[ProductGroupCode]</t>
  </si>
  <si>
    <t>'ProductGroup'[Група товару]</t>
  </si>
  <si>
    <t>'Оплати'[AgentCode]</t>
  </si>
  <si>
    <t>'ProductGroup'[Code]</t>
  </si>
  <si>
    <t>'Stocks'[TeritoriCode]</t>
  </si>
  <si>
    <t>'Debts'[OrgCode]</t>
  </si>
  <si>
    <t>'Оплати'[ProjectCode]</t>
  </si>
  <si>
    <t>'Sales'[WarehouseCode]</t>
  </si>
  <si>
    <t>'Zakupki'[date]</t>
  </si>
  <si>
    <t>'DeliveryAddresses'[Населений пункт]</t>
  </si>
  <si>
    <t>'DimDates'[DateNormal]</t>
  </si>
  <si>
    <t>'PlaneOfSales'[agentcode]</t>
  </si>
  <si>
    <t>'Products'[ParentCode3]</t>
  </si>
  <si>
    <t>'Products'[ParentCode2]</t>
  </si>
  <si>
    <t>'Agents'[Торгові представники]</t>
  </si>
  <si>
    <t>'Products'[ParentCode4]</t>
  </si>
  <si>
    <t>'Agents'[code]</t>
  </si>
  <si>
    <t>'Warehouses'[Склади]</t>
  </si>
  <si>
    <t>'Sales'[DOT_norma]</t>
  </si>
  <si>
    <t>'Sales'[Акція]</t>
  </si>
  <si>
    <t>'Sales'[IsFin]</t>
  </si>
  <si>
    <t>'Sales'[TeritoriCode]</t>
  </si>
  <si>
    <t>'PlaneOfSales'[projectcode]</t>
  </si>
  <si>
    <t>'Warehouses'[code]</t>
  </si>
  <si>
    <t>'Credits'[ClientCode]</t>
  </si>
  <si>
    <t>'Products'[ParentCode1]</t>
  </si>
  <si>
    <t>'PlaneOfSales'[DateNormal]</t>
  </si>
  <si>
    <t>'Products'[Category3]</t>
  </si>
  <si>
    <t>'Clients'[ClientGroup1]</t>
  </si>
  <si>
    <t>'Projects'[code]</t>
  </si>
  <si>
    <t>'Products'[projectcod]</t>
  </si>
  <si>
    <t>'Zakupki'[ClientCode]</t>
  </si>
  <si>
    <t>'BrandsBI'[Посилання]</t>
  </si>
  <si>
    <t>'Оплати'[IsFin]</t>
  </si>
  <si>
    <t>'Оплати'[TeritoriCode]</t>
  </si>
  <si>
    <t>'Credits'[WarehouseCode]</t>
  </si>
  <si>
    <t>'Sales'[OrgCode]</t>
  </si>
  <si>
    <t>'Stocks'[OrgCode]</t>
  </si>
  <si>
    <t>'Comands'[code]</t>
  </si>
  <si>
    <t>'Agents'[cmdcode]</t>
  </si>
  <si>
    <t>'Sales'[PriceCode]</t>
  </si>
  <si>
    <t>'Prices'[projcode]</t>
  </si>
  <si>
    <t>'Products'[ParentCode5]</t>
  </si>
  <si>
    <t>'Zakupki'[WarehouseCode]</t>
  </si>
  <si>
    <t>'Products'[Category2]</t>
  </si>
  <si>
    <t>'TypeOfPrices'[code]</t>
  </si>
  <si>
    <t>'Comands'[Команди]</t>
  </si>
  <si>
    <t>'ProductGroup'[projectcod]</t>
  </si>
  <si>
    <t>'BrandsBI'[ProductGroupCode]</t>
  </si>
  <si>
    <t>'PlaneOfSales'[teritoricode]</t>
  </si>
  <si>
    <t>'Projects'[Бренди]</t>
  </si>
  <si>
    <t>'PlaneOfIn'[projectcode]</t>
  </si>
  <si>
    <t>'Credits'[TeritoriCode]</t>
  </si>
  <si>
    <t>'Products'[ParentCode0]</t>
  </si>
  <si>
    <t>'Clients'[ClientGroup2]</t>
  </si>
  <si>
    <t>'Zakupki'[TeritoriCode]</t>
  </si>
  <si>
    <t>'Products'[Category1]</t>
  </si>
  <si>
    <t>'DeliveryAddresses'[Вид ТТ]</t>
  </si>
  <si>
    <t>'Projects'[Контракт]</t>
  </si>
  <si>
    <t>'Locality'[code]</t>
  </si>
  <si>
    <t>'History'[projectcode]</t>
  </si>
  <si>
    <t>'Prices'[typecode]</t>
  </si>
  <si>
    <t>'Clients'[ClientGroup3]</t>
  </si>
  <si>
    <t>'ProjectsStatus'[Бренд]</t>
  </si>
  <si>
    <t>'DeliveryAddresses'[Канал збуту]</t>
  </si>
  <si>
    <t>'BrandsBI'[назва бренда]</t>
  </si>
  <si>
    <t>'PlanZak'[code projects]</t>
  </si>
  <si>
    <t>'Kanals'[code]</t>
  </si>
  <si>
    <t>'History'[Контракт]</t>
  </si>
  <si>
    <t>'Clients'[ClientGroup4]</t>
  </si>
  <si>
    <t>'TypeOfDeliveryAddresses'[code]</t>
  </si>
  <si>
    <t>'Credits'[OrgCode]</t>
  </si>
  <si>
    <t>'PlaneOfSales'[orgcode]</t>
  </si>
  <si>
    <t>'Оплати'[OrgCode]</t>
  </si>
  <si>
    <t>'Agents'[TeritoriCode]</t>
  </si>
  <si>
    <t>'Teritories'[codeTeritory]</t>
  </si>
  <si>
    <t>'DimDates'[Місяць]</t>
  </si>
  <si>
    <t>'Teritories'[Підрозділи]</t>
  </si>
  <si>
    <t>'PlaneOfIn'[teritoricode]</t>
  </si>
  <si>
    <t>'Zakupki'[OrgCode]</t>
  </si>
  <si>
    <t>'ProjectsStatus'[Відтермінування оплат]</t>
  </si>
  <si>
    <t>'Clients'[ClientGroup5]</t>
  </si>
  <si>
    <t>'ProjectsStatus'[Менеджер]</t>
  </si>
  <si>
    <t>'Organizations'[Організації]</t>
  </si>
  <si>
    <t>'Zakupki'[ТипПриходу]</t>
  </si>
  <si>
    <t>'Organizations'[code]</t>
  </si>
  <si>
    <t>'ProjectsStatus'[РМ]</t>
  </si>
  <si>
    <t>'_ABC_Classes'[ABC]</t>
  </si>
  <si>
    <t>'ProjectsStatus'[Блокування оплат]</t>
  </si>
  <si>
    <t>'ProjectsStatus'[Блокування закупок Темою]</t>
  </si>
  <si>
    <t>'ProjectsStatus'[Переміщення між підрозділами]</t>
  </si>
  <si>
    <t>'Credits'[ProjectCode]</t>
  </si>
  <si>
    <t>'ProjectsStatus'[Обмеження в закупках зі сторони постачальника]</t>
  </si>
  <si>
    <t>'Zakupki'[AgentCode]</t>
  </si>
  <si>
    <t>'Zakupki'[DeliveryCode]</t>
  </si>
  <si>
    <t>'Products'[ParentCode7]</t>
  </si>
  <si>
    <t>'Products'[ParentCode6]</t>
  </si>
  <si>
    <t>'Products'[ParentCode8]</t>
  </si>
  <si>
    <t>'Products'[ParentCode9]</t>
  </si>
  <si>
    <t>'PlaneOfIn'[agentcode]</t>
  </si>
  <si>
    <t>'Agreements'[DayDelay]</t>
  </si>
  <si>
    <t>'PlanZak'[DateNormal]</t>
  </si>
  <si>
    <t>'DimDates'[Рік]</t>
  </si>
  <si>
    <t>'DimDates'[WorkingDays]</t>
  </si>
  <si>
    <t>'DimDates'[Місяць №]</t>
  </si>
  <si>
    <t>'WeekDayDateOfPayment'[WeekdayNumber]</t>
  </si>
  <si>
    <t>'DimDates'[Квартал]</t>
  </si>
  <si>
    <t>'ДовідникТипівОплат'[Code]</t>
  </si>
  <si>
    <t>'_ABC_Classes'[LowerBoundary]</t>
  </si>
  <si>
    <t>'_ABC_Classes'[UpperBoundary]</t>
  </si>
  <si>
    <t>= 
CALCULATE(
	COUNTROWS(DimDates),
	DimDates[WorkingDays] = TRUE()
)
/*
SUMX(
	'DimDates';
	IF(
		DimDates[WorkingDays] = TRUE();
		1;
		0
	)
)*/</t>
  </si>
  <si>
    <t>К-ть місяців минуло</t>
  </si>
  <si>
    <t>=DATEDIFF([Початкова дата],[Поточна дата],MONTH)</t>
  </si>
  <si>
    <t>Сума плану закупки (без ПДВ)</t>
  </si>
  <si>
    <t>=SUM([План закупки (без ПДВ)])</t>
  </si>
  <si>
    <t>vs.Продажі по с\в без пдв (-30)</t>
  </si>
  <si>
    <t>= 
CALCULATE(
	SUMX(
		RELATEDTABLE(SalesDet),
		SalesDet[CostSum]
	),DATESINPERIOD(
        DimDates[DateNormal],
        MAX(Sales[DateNormal]),
        -30,
        DAY)
)</t>
  </si>
  <si>
    <t>= DISTINCTCOUNT(Sales[DateNormal])</t>
  </si>
  <si>
    <t>= DISTINCTCOUNT(DimDates[Period])</t>
  </si>
  <si>
    <t>% виконання плану продажу, шт</t>
  </si>
  <si>
    <t>=
IFERROR([К-ть проданого товару, шт]/[План продажу, шт],0)</t>
  </si>
  <si>
    <t>=DISTINCTCOUNT(SalesDet[Cod адреси])</t>
  </si>
  <si>
    <t>Сума продажу (з ПДВ), тис.</t>
  </si>
  <si>
    <t>=
	[Сума продаж (з ПДВ)] / 1000</t>
  </si>
  <si>
    <t>#,0.0 "";-#,0.0 "";#,0.0 ""</t>
  </si>
  <si>
    <t>Темп на кінець періоду, %</t>
  </si>
  <si>
    <t>= 
DIVIDE(
    DIVIDE(
	[Сума продаж (з ПДВ)],
	[Сума план продажу (з ПДВ)]
    ),
    DIVIDE(
        [К-сть робочих днів у періоді пройшло],
        [WorkDays]
    )
)</t>
  </si>
  <si>
    <t>Темп на кінець періоду, шт %</t>
  </si>
  <si>
    <t>= 
DIVIDE(
    DIVIDE(
	[К-ть проданого товару, шт],
	[План продажу, шт]
    ),
    DIVIDE(
        [К-сть робочих днів у періоді пройшло],
        [WorkDays]
    )
)</t>
  </si>
  <si>
    <t>Залишки в днях (на поточну дату)</t>
  </si>
  <si>
    <t>=sumx(VALUES(Products[code]), if((SUM(SalesDet[CostSum])*[К-ть_днів]) &lt;&gt;0, SUM(Stocks[BaseSum])/(SUM(SalesDet[CostSum])*[К-ть_днів]), 0))</t>
  </si>
  <si>
    <t>=
CALCULATE(
	Stocks[Сума залишків (грн без ПДВ)],
		LASTDATE(Stocks[Date]) 
)</t>
  </si>
  <si>
    <t>=
CALCULATE(
	Stocks[К-ть залишків],
		LASTDATE(Stocks[Date]) 
)</t>
  </si>
  <si>
    <t>=
CALCULATE(
	Stocks[Сума залишків (грн без ПДВ)],
		FIRSTDATE(Stocks[Date]) 
)</t>
  </si>
  <si>
    <t>=DISTINCTCOUNT(Stocks[Date])</t>
  </si>
  <si>
    <t>=
CALCULATE(
	[Сума залишків (грн з ПДВ)],
	KEEPFILTERS(Warehouses[Типи Складів (для закупки+залишки)] = "_НЕЛІКВІД, БІЙ, БРАК_")
)</t>
  </si>
  <si>
    <t>=
CALCULATE(
	[Сума залишків (грн з ПДВ)],
	KEEPFILTERS(Warehouses[Типи Складів (для закупки+залишки)] = "_ПОВЕРНЕННЯ_")
)</t>
  </si>
  <si>
    <t>=
CALCULATE(
	[Сума залишків (грн з ПДВ)],
	KEEPFILTERS(Warehouses[Типи Складів (для закупки+залишки)] = "_ПРОТЕРМІНОВКА_")
)</t>
  </si>
  <si>
    <t>% виконання плану закупки (прогноз)</t>
  </si>
  <si>
    <t>=
IFERROR([Прогноз закупки в поточному місяці (без ПДВ)]/PlaneOfIn[Сума план закупки (без ПДВ)],0)</t>
  </si>
  <si>
    <t>'DimDates'[Period]</t>
  </si>
  <si>
    <t>'PlaneOfIn'[DateNormal]</t>
  </si>
  <si>
    <t>'DimDates'[DayName]</t>
  </si>
  <si>
    <t>'DimDates'[YearsForSelection]</t>
  </si>
  <si>
    <t>'PlaneOfIn'[DateNormal] ∞←1 'DimDates'[DateNormal]</t>
  </si>
  <si>
    <t>'Stocks'[Date] ∞←1 'DimDates'[DateNormal]</t>
  </si>
  <si>
    <t>'Zakupki'[date] ∞←1 'DimDates'[DateNormal]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</si>
</sst>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\-0.00%;0.00%"/>
    <numFmt numFmtId="165" formatCode="[Color42]#,###"/>
    <numFmt numFmtId="166" formatCode="[Magenta]#,###"/>
    <numFmt numFmtId="167" formatCode="[Red]#,###"/>
    <numFmt numFmtId="168" formatCode="yyyy\-mm\-dd\ hh:mm:ss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4" fillId="4" borderId="0" xfId="0" applyFont="1" applyFill="1"/>
    <xf numFmtId="0" fontId="11" fillId="4" borderId="0" xfId="0" applyFont="1" applyFill="1"/>
    <xf numFmtId="0" fontId="10" fillId="4" borderId="0" xfId="0" applyFont="1" applyFill="1"/>
    <xf numFmtId="0" fontId="15" fillId="0" borderId="0" xfId="1" applyFont="1"/>
    <xf numFmtId="0" fontId="15" fillId="4" borderId="0" xfId="1" applyFont="1" applyFill="1"/>
    <xf numFmtId="0" fontId="15" fillId="0" borderId="0" xfId="1" applyFont="1" applyFill="1"/>
    <xf numFmtId="0" fontId="12" fillId="0" borderId="0" xfId="0" applyFont="1"/>
    <xf numFmtId="4" fontId="0" fillId="0" borderId="0" xfId="0" applyNumberFormat="1"/>
    <xf numFmtId="168" fontId="0" fillId="0" borderId="0" xfId="0" applyNumberFormat="1"/>
    <xf numFmtId="49" fontId="2" fillId="0" borderId="0" xfId="0" applyNumberFormat="1" applyFont="1" applyAlignment="1">
      <alignment wrapText="1"/>
    </xf>
    <xf numFmtId="0" fontId="12" fillId="0" borderId="0" xfId="0" applyFont="1"/>
    <xf numFmtId="0" fontId="0" fillId="0" borderId="0" xfId="0" applyNumberFormat="1"/>
  </cellXfs>
  <cellStyles count="2">
    <cellStyle name="Гіперпосилання" xfId="1" builtinId="8"/>
    <cellStyle name="Звичайний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7" s="17"/>
        <tr r="B7" s="17"/>
        <tr r="B4" s="17"/>
        <tr r="B4" s="17"/>
        <tr r="B10" s="17"/>
        <tr r="B10" s="17"/>
        <tr r="B13" s="17"/>
        <tr r="B13" s="17"/>
        <tr r="B8" s="17"/>
        <tr r="B8" s="17"/>
        <tr r="B11" s="17"/>
        <tr r="B11" s="17"/>
        <tr r="B12" s="17"/>
        <tr r="B12" s="17"/>
        <tr r="B6" s="17"/>
        <tr r="B6" s="17"/>
        <tr r="B9" s="17"/>
        <tr r="B9" s="17"/>
        <tr r="B5" s="17"/>
        <tr r="B5" s="17"/>
        <tr r="B15" s="17"/>
        <tr r="B15" s="17"/>
        <tr r="B14" s="1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openxmlformats.org/officeDocument/2006/relationships/sheetMetadata" Target="metadata.xml"/><Relationship Id="rId39" Type="http://schemas.openxmlformats.org/officeDocument/2006/relationships/customXml" Target="../customXml/item11.xml"/><Relationship Id="rId21" Type="http://schemas.openxmlformats.org/officeDocument/2006/relationships/pivotCacheDefinition" Target="pivotCache/pivotCacheDefinition9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50" Type="http://schemas.openxmlformats.org/officeDocument/2006/relationships/customXml" Target="../customXml/item22.xml"/><Relationship Id="rId55" Type="http://schemas.openxmlformats.org/officeDocument/2006/relationships/customXml" Target="../customXml/item27.xml"/><Relationship Id="rId63" Type="http://schemas.openxmlformats.org/officeDocument/2006/relationships/customXml" Target="../customXml/item35.xml"/><Relationship Id="rId68" Type="http://schemas.openxmlformats.org/officeDocument/2006/relationships/customXml" Target="../customXml/item4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3" Type="http://schemas.openxmlformats.org/officeDocument/2006/relationships/customXml" Target="../customXml/item25.xml"/><Relationship Id="rId58" Type="http://schemas.openxmlformats.org/officeDocument/2006/relationships/customXml" Target="../customXml/item30.xml"/><Relationship Id="rId66" Type="http://schemas.openxmlformats.org/officeDocument/2006/relationships/customXml" Target="../customXml/item38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Relationship Id="rId57" Type="http://schemas.openxmlformats.org/officeDocument/2006/relationships/customXml" Target="../customXml/item29.xml"/><Relationship Id="rId61" Type="http://schemas.openxmlformats.org/officeDocument/2006/relationships/customXml" Target="../customXml/item33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openxmlformats.org/officeDocument/2006/relationships/customXml" Target="../customXml/item24.xml"/><Relationship Id="rId60" Type="http://schemas.openxmlformats.org/officeDocument/2006/relationships/customXml" Target="../customXml/item32.xml"/><Relationship Id="rId65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56" Type="http://schemas.openxmlformats.org/officeDocument/2006/relationships/customXml" Target="../customXml/item28.xml"/><Relationship Id="rId64" Type="http://schemas.openxmlformats.org/officeDocument/2006/relationships/customXml" Target="../customXml/item36.xml"/><Relationship Id="rId69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59" Type="http://schemas.openxmlformats.org/officeDocument/2006/relationships/customXml" Target="../customXml/item31.xml"/><Relationship Id="rId67" Type="http://schemas.openxmlformats.org/officeDocument/2006/relationships/customXml" Target="../customXml/item39.xml"/><Relationship Id="rId20" Type="http://schemas.openxmlformats.org/officeDocument/2006/relationships/pivotCacheDefinition" Target="pivotCache/pivotCacheDefinition8.xml"/><Relationship Id="rId41" Type="http://schemas.openxmlformats.org/officeDocument/2006/relationships/customXml" Target="../customXml/item13.xml"/><Relationship Id="rId54" Type="http://schemas.openxmlformats.org/officeDocument/2006/relationships/customXml" Target="../customXml/item26.xml"/><Relationship Id="rId62" Type="http://schemas.openxmlformats.org/officeDocument/2006/relationships/customXml" Target="../customXml/item34.xml"/><Relationship Id="rId70" Type="http://schemas.microsoft.com/office/2006/relationships/vbaProject" Target="vbaProject.bin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105.393528009263" createdVersion="5" refreshedVersion="7" minRefreshableVersion="3" recordCount="0" supportSubquery="1" supportAdvancedDrill="1" xr:uid="{13584FF9-9D93-4826-A06A-45BF70111A62}">
  <cacheSource type="external" connectionId="13"/>
  <cacheFields count="25">
    <cacheField name="[Columns].[Tables-Columns].[Table]" caption="Table" numFmtId="0" hierarchy="30" level="1">
      <sharedItems count="34">
        <s v="_ABC_Classes"/>
        <s v="Agents"/>
        <s v="Agreements"/>
        <s v="BrandsBI"/>
        <s v="Clients"/>
        <s v="Comands"/>
        <s v="Credits"/>
        <s v="Debts"/>
        <s v="DeliveryAddresses"/>
        <s v="DimDates"/>
        <s v="History"/>
        <s v="Kanals"/>
        <s v="Locality"/>
        <s v="Organizations"/>
        <s v="PlaneOfIn"/>
        <s v="PlaneOfSales"/>
        <s v="PlanZak"/>
        <s v="Prices"/>
        <s v="ProductGroup"/>
        <s v="Products"/>
        <s v="Projects"/>
        <s v="ProjectsStatus"/>
        <s v="Sales"/>
        <s v="SalesDet"/>
        <s v="Stocks"/>
        <s v="Teritories"/>
        <s v="TypeOfDeliveryAddresses"/>
        <s v="TypeOfPrices"/>
        <s v="Warehouses"/>
        <s v="WeekDayDateOfPayment"/>
        <s v="Zakupki"/>
        <s v="ZakupkiDet"/>
        <s v="ДовідникТипівОплат"/>
        <s v="Оплати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_ABC_Classes]"/>
            <x15:cachedUniqueName index="1" name="[Columns].[Tables-Columns].[Table].&amp;[Agents]"/>
            <x15:cachedUniqueName index="2" name="[Columns].[Tables-Columns].[Table].&amp;[Agreements]"/>
            <x15:cachedUniqueName index="3" name="[Columns].[Tables-Columns].[Table].&amp;[BrandsBI]"/>
            <x15:cachedUniqueName index="4" name="[Columns].[Tables-Columns].[Table].&amp;[Clients]"/>
            <x15:cachedUniqueName index="5" name="[Columns].[Tables-Columns].[Table].&amp;[Comands]"/>
            <x15:cachedUniqueName index="6" name="[Columns].[Tables-Columns].[Table].&amp;[Credits]"/>
            <x15:cachedUniqueName index="7" name="[Columns].[Tables-Columns].[Table].&amp;[Debts]"/>
            <x15:cachedUniqueName index="8" name="[Columns].[Tables-Columns].[Table].&amp;[DeliveryAddresses]"/>
            <x15:cachedUniqueName index="9" name="[Columns].[Tables-Columns].[Table].&amp;[DimDates]"/>
            <x15:cachedUniqueName index="10" name="[Columns].[Tables-Columns].[Table].&amp;[History]"/>
            <x15:cachedUniqueName index="11" name="[Columns].[Tables-Columns].[Table].&amp;[Kanals]"/>
            <x15:cachedUniqueName index="12" name="[Columns].[Tables-Columns].[Table].&amp;[Locality]"/>
            <x15:cachedUniqueName index="13" name="[Columns].[Tables-Columns].[Table].&amp;[Organizations]"/>
            <x15:cachedUniqueName index="14" name="[Columns].[Tables-Columns].[Table].&amp;[PlaneOfIn]"/>
            <x15:cachedUniqueName index="15" name="[Columns].[Tables-Columns].[Table].&amp;[PlaneOfSales]"/>
            <x15:cachedUniqueName index="16" name="[Columns].[Tables-Columns].[Table].&amp;[PlanZak]"/>
            <x15:cachedUniqueName index="17" name="[Columns].[Tables-Columns].[Table].&amp;[Prices]"/>
            <x15:cachedUniqueName index="18" name="[Columns].[Tables-Columns].[Table].&amp;[ProductGroup]"/>
            <x15:cachedUniqueName index="19" name="[Columns].[Tables-Columns].[Table].&amp;[Products]"/>
            <x15:cachedUniqueName index="20" name="[Columns].[Tables-Columns].[Table].&amp;[Projects]"/>
            <x15:cachedUniqueName index="21" name="[Columns].[Tables-Columns].[Table].&amp;[ProjectsStatus]"/>
            <x15:cachedUniqueName index="22" name="[Columns].[Tables-Columns].[Table].&amp;[Sales]"/>
            <x15:cachedUniqueName index="23" name="[Columns].[Tables-Columns].[Table].&amp;[SalesDet]"/>
            <x15:cachedUniqueName index="24" name="[Columns].[Tables-Columns].[Table].&amp;[Stocks]"/>
            <x15:cachedUniqueName index="25" name="[Columns].[Tables-Columns].[Table].&amp;[Teritories]"/>
            <x15:cachedUniqueName index="26" name="[Columns].[Tables-Columns].[Table].&amp;[TypeOfDeliveryAddresses]"/>
            <x15:cachedUniqueName index="27" name="[Columns].[Tables-Columns].[Table].&amp;[TypeOfPrices]"/>
            <x15:cachedUniqueName index="28" name="[Columns].[Tables-Columns].[Table].&amp;[Warehouses]"/>
            <x15:cachedUniqueName index="29" name="[Columns].[Tables-Columns].[Table].&amp;[WeekDayDateOfPayment]"/>
            <x15:cachedUniqueName index="30" name="[Columns].[Tables-Columns].[Table].&amp;[Zakupki]"/>
            <x15:cachedUniqueName index="31" name="[Columns].[Tables-Columns].[Table].&amp;[ZakupkiDet]"/>
            <x15:cachedUniqueName index="32" name="[Columns].[Tables-Columns].[Table].&amp;[ДовідникТипівОплат]"/>
            <x15:cachedUniqueName index="33" name="[Columns].[Tables-Columns].[Table].&amp;[Оплати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Cardinality]" caption="Cardinality" numFmtId="0" hierarchy="135" level="32767"/>
    <cacheField name="[Measures].[Table Size]" caption="Table Size" numFmtId="0" hierarchy="144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Encoding_]" caption="Encoding_" numFmtId="0" hierarchy="131" level="32767"/>
    <cacheField name="[Measures].[User Hierarchies Size]" caption="User Hierarchies Size" numFmtId="0" hierarchy="145" level="32767"/>
    <cacheField name="[Measures].[Relationships Size]" caption="Relationships Size" numFmtId="0" hierarchy="143" level="32767"/>
    <cacheField name="[Measures].[Table Size %]" caption="Table Size %" numFmtId="0" hierarchy="14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RI Violations #]" caption="RI Violations #" numFmtId="0" hierarchy="149" level="32767"/>
    <cacheField name="[Measures].[Bid. Filters]" caption="Bid. Filters" numFmtId="0" hierarchy="152" level="32767"/>
    <cacheField name="[Measures].[MMR]" caption="MMR" numFmtId="0" hierarchy="153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0"/>
      </fieldsUsage>
    </cacheHierarchy>
    <cacheHierarchy uniqueName="[Measures].[Pageable Segments #]" caption="Pageable Segments #" measure="1" displayFolder="" measureGroup="Columns" count="0" oneField="1">
      <fieldsUsage count="1">
        <fieldUsage x="21"/>
      </fieldsUsage>
    </cacheHierarchy>
    <cacheHierarchy uniqueName="[Measures].[Resident Segments #]" caption="Resident Segments #" measure="1" displayFolder="" measureGroup="Columns" count="0" oneField="1">
      <fieldsUsage count="1">
        <fieldUsage x="22"/>
      </fieldsUsage>
    </cacheHierarchy>
    <cacheHierarchy uniqueName="[Measures].[Last Accessed]" caption="Last Accessed" measure="1" displayFolder="" measureGroup="Columns" count="0" oneField="1">
      <fieldsUsage count="1">
        <fieldUsage x="24"/>
      </fieldsUsage>
    </cacheHierarchy>
    <cacheHierarchy uniqueName="[Measures].[Average Temperature]" caption="Average Temperature" measure="1" displayFolder="" measureGroup="Columns" count="0" oneField="1">
      <fieldsUsage count="1">
        <fieldUsage x="23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105.393529976849" createdVersion="5" refreshedVersion="7" minRefreshableVersion="3" recordCount="0" supportSubquery="1" supportAdvancedDrill="1" xr:uid="{40739DD8-D3AA-4F64-84B1-A51EFB581A07}">
  <cacheSource type="external" connectionId="13"/>
  <cacheFields count="16">
    <cacheField name="[Columns].[IsRowNumber].[IsRowNumber]" caption="IsRowNumber" numFmtId="0" hierarchy="25" level="1">
      <sharedItems containsSemiMixedTypes="0" containsNonDate="0" containsString="0"/>
    </cacheField>
    <cacheField name="[Columns].[FullColumnName].[FullColumnName]" caption="FullColumnName" numFmtId="0" hierarchy="20" level="1">
      <sharedItems count="190">
        <s v="'_ABC_Classes'[ABC]"/>
        <s v="'_ABC_Classes'[LowerBoundary]"/>
        <s v="'_ABC_Classes'[UpperBoundary]"/>
        <s v="'Agents'[cmdcode]"/>
        <s v="'Agents'[code]"/>
        <s v="'Agents'[TeritoriCode]"/>
        <s v="'Agents'[Торгові представники]"/>
        <s v="'Agreements'[Code]"/>
        <s v="'Agreements'[DayDelay]"/>
        <s v="'BrandsBI'[ProductGroupCode]"/>
        <s v="'BrandsBI'[назва бренда]"/>
        <s v="'BrandsBI'[Посилання]"/>
        <s v="'Clients'[ClientGroup1]"/>
        <s v="'Clients'[ClientGroup2]"/>
        <s v="'Clients'[ClientGroup3]"/>
        <s v="'Clients'[ClientGroup4]"/>
        <s v="'Clients'[ClientGroup5]"/>
        <s v="'Clients'[code]"/>
        <s v="'Clients'[Клієнти]"/>
        <s v="'Comands'[code]"/>
        <s v="'Comands'[Команди]"/>
        <s v="'Credits'[ClientCode]"/>
        <s v="'Credits'[Credit]"/>
        <s v="'Credits'[DateNormal]"/>
        <s v="'Credits'[OrgCode]"/>
        <s v="'Credits'[ProjectCode]"/>
        <s v="'Credits'[TeritoriCode]"/>
        <s v="'Credits'[WarehouseCode]"/>
        <s v="'Debts'[Action]"/>
        <s v="'Debts'[AgentCode]"/>
        <s v="'Debts'[ClientCode]"/>
        <s v="'Debts'[DateDoc]"/>
        <s v="'Debts'[DateDocMonth]"/>
        <s v="'Debts'[DateDocYear]"/>
        <s v="'Debts'[DateNormal]"/>
        <s v="'Debts'[DateOfpayment]"/>
        <s v="'Debts'[DayDelay]"/>
        <s v="'Debts'[DeliveryCode]"/>
        <s v="'Debts'[OrgCode]"/>
        <s v="'Debts'[ProjectCode]"/>
        <s v="'Debts'[TeritoriCode]"/>
        <s v="'Debts'[WarehouseCode]"/>
        <s v="'Debts'[WeekDayDateOfPayment]"/>
        <s v="'Debts'[Дебіторка]"/>
        <s v="'Debts'[Дні протермінування]"/>
        <s v="'Debts'[Фінансова накладна]"/>
        <s v="'DeliveryAddresses'[code]"/>
        <s v="'DeliveryAddresses'[Адреси доставки]"/>
        <s v="'DeliveryAddresses'[Вид ТТ]"/>
        <s v="'DeliveryAddresses'[Канал збуту]"/>
        <s v="'DeliveryAddresses'[Населений пункт]"/>
        <s v="'DimDates'[DateNormal]"/>
        <s v="'DimDates'[DayName]"/>
        <s v="'DimDates'[DayNumberOfWeek]"/>
        <s v="'DimDates'[Period]"/>
        <s v="'DimDates'[WorkingDays]"/>
        <s v="'DimDates'[YearMonthNumber]"/>
        <s v="'DimDates'[YearsForSelection]"/>
        <s v="'DimDates'[Квартал]"/>
        <s v="'DimDates'[Місяць №]"/>
        <s v="'DimDates'[Місяць]"/>
        <s v="'DimDates'[Рік]"/>
        <s v="'History'[projectcode]"/>
        <s v="'History'[Контракт]"/>
        <s v="'Kanals'[code]"/>
        <s v="'Locality'[code]"/>
        <s v="'Organizations'[code]"/>
        <s v="'Organizations'[Організації]"/>
        <s v="'PlaneOfIn'[agentcode]"/>
        <s v="'PlaneOfIn'[DateNormal]"/>
        <s v="'PlaneOfIn'[projectcode]"/>
        <s v="'PlaneOfIn'[sum]"/>
        <s v="'PlaneOfIn'[teritoricode]"/>
        <s v="'PlaneOfSales'[agentcode]"/>
        <s v="'PlaneOfSales'[count]"/>
        <s v="'PlaneOfSales'[DateNormal]"/>
        <s v="'PlaneOfSales'[orgcode]"/>
        <s v="'PlaneOfSales'[projectcode]"/>
        <s v="'PlaneOfSales'[sum]"/>
        <s v="'PlaneOfSales'[teritoricode]"/>
        <s v="'PlanZak'[code projects]"/>
        <s v="'PlanZak'[code teritories]"/>
        <s v="'PlanZak'[DateNormal]"/>
        <s v="'PlanZak'[План закупки (без ПДВ)]"/>
        <s v="'Prices'[projcode]"/>
        <s v="'Prices'[typecode]"/>
        <s v="'ProductGroup'[Code]"/>
        <s v="'ProductGroup'[projectcod]"/>
        <s v="'ProductGroup'[Група товару]"/>
        <s v="'Products'[Category1]"/>
        <s v="'Products'[Category2]"/>
        <s v="'Products'[Category3]"/>
        <s v="'Products'[code]"/>
        <s v="'Products'[ParentCode0]"/>
        <s v="'Products'[ParentCode1]"/>
        <s v="'Products'[ParentCode2]"/>
        <s v="'Products'[ParentCode3]"/>
        <s v="'Products'[ParentCode4]"/>
        <s v="'Products'[ParentCode5]"/>
        <s v="'Products'[ParentCode6]"/>
        <s v="'Products'[ParentCode7]"/>
        <s v="'Products'[ParentCode8]"/>
        <s v="'Products'[ParentCode9]"/>
        <s v="'Products'[ProductGroupCode]"/>
        <s v="'Products'[projectcod]"/>
        <s v="'Products'[Артикул]"/>
        <s v="'Products'[Товари]"/>
        <s v="'Projects'[code]"/>
        <s v="'Projects'[Contract]"/>
        <s v="'Projects'[ContractNon]"/>
        <s v="'Projects'[Бренди]"/>
        <s v="'Projects'[Контракт]"/>
        <s v="'ProjectsStatus'[Блокування закупок Темою]"/>
        <s v="'ProjectsStatus'[Блокування оплат]"/>
        <s v="'ProjectsStatus'[Бренд]"/>
        <s v="'ProjectsStatus'[Відтермінування оплат]"/>
        <s v="'ProjectsStatus'[Менеджер]"/>
        <s v="'ProjectsStatus'[Обмеження в закупках зі сторони постачальника]"/>
        <s v="'ProjectsStatus'[Переміщення між підрозділами]"/>
        <s v="'ProjectsStatus'[РМ]"/>
        <s v="'Sales'[AgentCode]"/>
        <s v="'Sales'[ClientCode]"/>
        <s v="'Sales'[DateNormal]"/>
        <s v="'Sales'[DeliveryCode]"/>
        <s v="'Sales'[DOT]"/>
        <s v="'Sales'[DOT_norma]"/>
        <s v="'Sales'[Id]"/>
        <s v="'Sales'[IsFin]"/>
        <s v="'Sales'[number]"/>
        <s v="'Sales'[OrgCode]"/>
        <s v="'Sales'[PriceCode]"/>
        <s v="'Sales'[TeritoriCode]"/>
        <s v="'Sales'[WarehouseCode]"/>
        <s v="'Sales'[Акція]"/>
        <s v="'Sales'[Дата Заявки]"/>
        <s v="'Sales'[Дата Продажу]"/>
        <s v="'Sales'[Дата Рейса]"/>
        <s v="'Sales'[Номер Рейса]"/>
        <s v="'Sales'[Ф1/Ф2]"/>
        <s v="'SalesDet'[BaseSum]"/>
        <s v="'SalesDet'[Cod адреси]"/>
        <s v="'SalesDet'[CostSum]"/>
        <s v="'SalesDet'[count]"/>
        <s v="'SalesDet'[Discount]"/>
        <s v="'SalesDet'[Id]"/>
        <s v="'SalesDet'[Margin]"/>
        <s v="'SalesDet'[ProductCode]"/>
        <s v="'SalesDet'[ProductGroupCode]"/>
        <s v="'SalesDet'[sum]"/>
        <s v="'Stocks'[BaseSum]"/>
        <s v="'Stocks'[Count]"/>
        <s v="'Stocks'[Date]"/>
        <s v="'Stocks'[OrgCode]"/>
        <s v="'Stocks'[ProductCode]"/>
        <s v="'Stocks'[TeritoriCode]"/>
        <s v="'Stocks'[WarehouseCode]"/>
        <s v="'Teritories'[codeTeritory]"/>
        <s v="'Teritories'[Підрозділи]"/>
        <s v="'TypeOfDeliveryAddresses'[code]"/>
        <s v="'TypeOfPrices'[code]"/>
        <s v="'Warehouses'[code]"/>
        <s v="'Warehouses'[Склади]"/>
        <s v="'Warehouses'[Типи Складів (для закупки+залишки)]"/>
        <s v="'WeekDayDateOfPayment'[WeekdayNumber]"/>
        <s v="'Zakupki'[AgentCode]"/>
        <s v="'Zakupki'[ClientCode]"/>
        <s v="'Zakupki'[date]"/>
        <s v="'Zakupki'[DeliveryCode]"/>
        <s v="'Zakupki'[Id]"/>
        <s v="'Zakupki'[OrgCode]"/>
        <s v="'Zakupki'[TeritoriCode]"/>
        <s v="'Zakupki'[WarehouseCode]"/>
        <s v="'Zakupki'[ТипПриходу]"/>
        <s v="'ZakupkiDet'[count]"/>
        <s v="'ZakupkiDet'[Id]"/>
        <s v="'ZakupkiDet'[ProductCode]"/>
        <s v="'ZakupkiDet'[sum]"/>
        <s v="'ZakupkiDet'[СуммаБазовая]"/>
        <s v="'ДовідникТипівОплат'[Code]"/>
        <s v="'Оплати'[AgentCode]"/>
        <s v="'Оплати'[AgreementCode]"/>
        <s v="'Оплати'[ClientCode]"/>
        <s v="'Оплати'[Date]"/>
        <s v="'Оплати'[DateOfpayment]"/>
        <s v="'Оплати'[DeliveryCode]"/>
        <s v="'Оплати'[IsFin]"/>
        <s v="'Оплати'[OrgCode]"/>
        <s v="'Оплати'[ProjectCode]"/>
        <s v="'Оплати'[TeritoriCode]"/>
        <s v="'Оплати'[СумаОплати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_ABC_Classes'[ABC]]]"/>
            <x15:cachedUniqueName index="1" name="[Columns].[FullColumnName].&amp;['_ABC_Classes'[LowerBoundary]]]"/>
            <x15:cachedUniqueName index="2" name="[Columns].[FullColumnName].&amp;['_ABC_Classes'[UpperBoundary]]]"/>
            <x15:cachedUniqueName index="3" name="[Columns].[FullColumnName].&amp;['Agents'[cmdcode]]]"/>
            <x15:cachedUniqueName index="4" name="[Columns].[FullColumnName].&amp;['Agents'[code]]]"/>
            <x15:cachedUniqueName index="5" name="[Columns].[FullColumnName].&amp;['Agents'[TeritoriCode]]]"/>
            <x15:cachedUniqueName index="6" name="[Columns].[FullColumnName].&amp;['Agents'[Торгові представники]]]"/>
            <x15:cachedUniqueName index="7" name="[Columns].[FullColumnName].&amp;['Agreements'[Code]]]"/>
            <x15:cachedUniqueName index="8" name="[Columns].[FullColumnName].&amp;['Agreements'[DayDelay]]]"/>
            <x15:cachedUniqueName index="9" name="[Columns].[FullColumnName].&amp;['BrandsBI'[ProductGroupCode]]]"/>
            <x15:cachedUniqueName index="10" name="[Columns].[FullColumnName].&amp;['BrandsBI'[назва бренда]]]"/>
            <x15:cachedUniqueName index="11" name="[Columns].[FullColumnName].&amp;['BrandsBI'[Посилання]]]"/>
            <x15:cachedUniqueName index="12" name="[Columns].[FullColumnName].&amp;['Clients'[ClientGroup1]]]"/>
            <x15:cachedUniqueName index="13" name="[Columns].[FullColumnName].&amp;['Clients'[ClientGroup2]]]"/>
            <x15:cachedUniqueName index="14" name="[Columns].[FullColumnName].&amp;['Clients'[ClientGroup3]]]"/>
            <x15:cachedUniqueName index="15" name="[Columns].[FullColumnName].&amp;['Clients'[ClientGroup4]]]"/>
            <x15:cachedUniqueName index="16" name="[Columns].[FullColumnName].&amp;['Clients'[ClientGroup5]]]"/>
            <x15:cachedUniqueName index="17" name="[Columns].[FullColumnName].&amp;['Clients'[code]]]"/>
            <x15:cachedUniqueName index="18" name="[Columns].[FullColumnName].&amp;['Clients'[Клієнти]]]"/>
            <x15:cachedUniqueName index="19" name="[Columns].[FullColumnName].&amp;['Comands'[code]]]"/>
            <x15:cachedUniqueName index="20" name="[Columns].[FullColumnName].&amp;['Comands'[Команди]]]"/>
            <x15:cachedUniqueName index="21" name="[Columns].[FullColumnName].&amp;['Credits'[ClientCode]]]"/>
            <x15:cachedUniqueName index="22" name="[Columns].[FullColumnName].&amp;['Credits'[Credit]]]"/>
            <x15:cachedUniqueName index="23" name="[Columns].[FullColumnName].&amp;['Credits'[DateNormal]]]"/>
            <x15:cachedUniqueName index="24" name="[Columns].[FullColumnName].&amp;['Credits'[OrgCode]]]"/>
            <x15:cachedUniqueName index="25" name="[Columns].[FullColumnName].&amp;['Credits'[ProjectCode]]]"/>
            <x15:cachedUniqueName index="26" name="[Columns].[FullColumnName].&amp;['Credits'[TeritoriCode]]]"/>
            <x15:cachedUniqueName index="27" name="[Columns].[FullColumnName].&amp;['Credits'[WarehouseCode]]]"/>
            <x15:cachedUniqueName index="28" name="[Columns].[FullColumnName].&amp;['Debts'[Action]]]"/>
            <x15:cachedUniqueName index="29" name="[Columns].[FullColumnName].&amp;['Debts'[AgentCode]]]"/>
            <x15:cachedUniqueName index="30" name="[Columns].[FullColumnName].&amp;['Debts'[ClientCode]]]"/>
            <x15:cachedUniqueName index="31" name="[Columns].[FullColumnName].&amp;['Debts'[DateDoc]]]"/>
            <x15:cachedUniqueName index="32" name="[Columns].[FullColumnName].&amp;['Debts'[DateDocMonth]]]"/>
            <x15:cachedUniqueName index="33" name="[Columns].[FullColumnName].&amp;['Debts'[DateDocYear]]]"/>
            <x15:cachedUniqueName index="34" name="[Columns].[FullColumnName].&amp;['Debts'[DateNormal]]]"/>
            <x15:cachedUniqueName index="35" name="[Columns].[FullColumnName].&amp;['Debts'[DateOfpayment]]]"/>
            <x15:cachedUniqueName index="36" name="[Columns].[FullColumnName].&amp;['Debts'[DayDelay]]]"/>
            <x15:cachedUniqueName index="37" name="[Columns].[FullColumnName].&amp;['Debts'[DeliveryCode]]]"/>
            <x15:cachedUniqueName index="38" name="[Columns].[FullColumnName].&amp;['Debts'[OrgCode]]]"/>
            <x15:cachedUniqueName index="39" name="[Columns].[FullColumnName].&amp;['Debts'[ProjectCode]]]"/>
            <x15:cachedUniqueName index="40" name="[Columns].[FullColumnName].&amp;['Debts'[TeritoriCode]]]"/>
            <x15:cachedUniqueName index="41" name="[Columns].[FullColumnName].&amp;['Debts'[WarehouseCode]]]"/>
            <x15:cachedUniqueName index="42" name="[Columns].[FullColumnName].&amp;['Debts'[WeekDayDateOfPayment]]]"/>
            <x15:cachedUniqueName index="43" name="[Columns].[FullColumnName].&amp;['Debts'[Дебіторка]]]"/>
            <x15:cachedUniqueName index="44" name="[Columns].[FullColumnName].&amp;['Debts'[Дні протермінування]]]"/>
            <x15:cachedUniqueName index="45" name="[Columns].[FullColumnName].&amp;['Debts'[Фінансова накладна]]]"/>
            <x15:cachedUniqueName index="46" name="[Columns].[FullColumnName].&amp;['DeliveryAddresses'[code]]]"/>
            <x15:cachedUniqueName index="47" name="[Columns].[FullColumnName].&amp;['DeliveryAddresses'[Адреси доставки]]]"/>
            <x15:cachedUniqueName index="48" name="[Columns].[FullColumnName].&amp;['DeliveryAddresses'[Вид ТТ]]]"/>
            <x15:cachedUniqueName index="49" name="[Columns].[FullColumnName].&amp;['DeliveryAddresses'[Канал збуту]]]"/>
            <x15:cachedUniqueName index="50" name="[Columns].[FullColumnName].&amp;['DeliveryAddresses'[Населений пункт]]]"/>
            <x15:cachedUniqueName index="51" name="[Columns].[FullColumnName].&amp;['DimDates'[DateNormal]]]"/>
            <x15:cachedUniqueName index="52" name="[Columns].[FullColumnName].&amp;['DimDates'[DayName]]]"/>
            <x15:cachedUniqueName index="53" name="[Columns].[FullColumnName].&amp;['DimDates'[DayNumberOfWeek]]]"/>
            <x15:cachedUniqueName index="54" name="[Columns].[FullColumnName].&amp;['DimDates'[Period]]]"/>
            <x15:cachedUniqueName index="55" name="[Columns].[FullColumnName].&amp;['DimDates'[WorkingDays]]]"/>
            <x15:cachedUniqueName index="56" name="[Columns].[FullColumnName].&amp;['DimDates'[YearMonthNumber]]]"/>
            <x15:cachedUniqueName index="57" name="[Columns].[FullColumnName].&amp;['DimDates'[YearsForSelection]]]"/>
            <x15:cachedUniqueName index="58" name="[Columns].[FullColumnName].&amp;['DimDates'[Квартал]]]"/>
            <x15:cachedUniqueName index="59" name="[Columns].[FullColumnName].&amp;['DimDates'[Місяць №]]]"/>
            <x15:cachedUniqueName index="60" name="[Columns].[FullColumnName].&amp;['DimDates'[Місяць]]]"/>
            <x15:cachedUniqueName index="61" name="[Columns].[FullColumnName].&amp;['DimDates'[Рік]]]"/>
            <x15:cachedUniqueName index="62" name="[Columns].[FullColumnName].&amp;['History'[projectcode]]]"/>
            <x15:cachedUniqueName index="63" name="[Columns].[FullColumnName].&amp;['History'[Контракт]]]"/>
            <x15:cachedUniqueName index="64" name="[Columns].[FullColumnName].&amp;['Kanals'[code]]]"/>
            <x15:cachedUniqueName index="65" name="[Columns].[FullColumnName].&amp;['Locality'[code]]]"/>
            <x15:cachedUniqueName index="66" name="[Columns].[FullColumnName].&amp;['Organizations'[code]]]"/>
            <x15:cachedUniqueName index="67" name="[Columns].[FullColumnName].&amp;['Organizations'[Організації]]]"/>
            <x15:cachedUniqueName index="68" name="[Columns].[FullColumnName].&amp;['PlaneOfIn'[agentcode]]]"/>
            <x15:cachedUniqueName index="69" name="[Columns].[FullColumnName].&amp;['PlaneOfIn'[DateNormal]]]"/>
            <x15:cachedUniqueName index="70" name="[Columns].[FullColumnName].&amp;['PlaneOfIn'[projectcode]]]"/>
            <x15:cachedUniqueName index="71" name="[Columns].[FullColumnName].&amp;['PlaneOfIn'[sum]]]"/>
            <x15:cachedUniqueName index="72" name="[Columns].[FullColumnName].&amp;['PlaneOfIn'[teritoricode]]]"/>
            <x15:cachedUniqueName index="73" name="[Columns].[FullColumnName].&amp;['PlaneOfSales'[agentcode]]]"/>
            <x15:cachedUniqueName index="74" name="[Columns].[FullColumnName].&amp;['PlaneOfSales'[count]]]"/>
            <x15:cachedUniqueName index="75" name="[Columns].[FullColumnName].&amp;['PlaneOfSales'[DateNormal]]]"/>
            <x15:cachedUniqueName index="76" name="[Columns].[FullColumnName].&amp;['PlaneOfSales'[orgcode]]]"/>
            <x15:cachedUniqueName index="77" name="[Columns].[FullColumnName].&amp;['PlaneOfSales'[projectcode]]]"/>
            <x15:cachedUniqueName index="78" name="[Columns].[FullColumnName].&amp;['PlaneOfSales'[sum]]]"/>
            <x15:cachedUniqueName index="79" name="[Columns].[FullColumnName].&amp;['PlaneOfSales'[teritoricode]]]"/>
            <x15:cachedUniqueName index="80" name="[Columns].[FullColumnName].&amp;['PlanZak'[code projects]]]"/>
            <x15:cachedUniqueName index="81" name="[Columns].[FullColumnName].&amp;['PlanZak'[code teritories]]]"/>
            <x15:cachedUniqueName index="82" name="[Columns].[FullColumnName].&amp;['PlanZak'[DateNormal]]]"/>
            <x15:cachedUniqueName index="83" name="[Columns].[FullColumnName].&amp;['PlanZak'[План закупки (без ПДВ)]]]"/>
            <x15:cachedUniqueName index="84" name="[Columns].[FullColumnName].&amp;['Prices'[projcode]]]"/>
            <x15:cachedUniqueName index="85" name="[Columns].[FullColumnName].&amp;['Prices'[typecode]]]"/>
            <x15:cachedUniqueName index="86" name="[Columns].[FullColumnName].&amp;['ProductGroup'[Code]]]"/>
            <x15:cachedUniqueName index="87" name="[Columns].[FullColumnName].&amp;['ProductGroup'[projectcod]]]"/>
            <x15:cachedUniqueName index="88" name="[Columns].[FullColumnName].&amp;['ProductGroup'[Група товару]]]"/>
            <x15:cachedUniqueName index="89" name="[Columns].[FullColumnName].&amp;['Products'[Category1]]]"/>
            <x15:cachedUniqueName index="90" name="[Columns].[FullColumnName].&amp;['Products'[Category2]]]"/>
            <x15:cachedUniqueName index="91" name="[Columns].[FullColumnName].&amp;['Products'[Category3]]]"/>
            <x15:cachedUniqueName index="92" name="[Columns].[FullColumnName].&amp;['Products'[code]]]"/>
            <x15:cachedUniqueName index="93" name="[Columns].[FullColumnName].&amp;['Products'[ParentCode0]]]"/>
            <x15:cachedUniqueName index="94" name="[Columns].[FullColumnName].&amp;['Products'[ParentCode1]]]"/>
            <x15:cachedUniqueName index="95" name="[Columns].[FullColumnName].&amp;['Products'[ParentCode2]]]"/>
            <x15:cachedUniqueName index="96" name="[Columns].[FullColumnName].&amp;['Products'[ParentCode3]]]"/>
            <x15:cachedUniqueName index="97" name="[Columns].[FullColumnName].&amp;['Products'[ParentCode4]]]"/>
            <x15:cachedUniqueName index="98" name="[Columns].[FullColumnName].&amp;['Products'[ParentCode5]]]"/>
            <x15:cachedUniqueName index="99" name="[Columns].[FullColumnName].&amp;['Products'[ParentCode6]]]"/>
            <x15:cachedUniqueName index="100" name="[Columns].[FullColumnName].&amp;['Products'[ParentCode7]]]"/>
            <x15:cachedUniqueName index="101" name="[Columns].[FullColumnName].&amp;['Products'[ParentCode8]]]"/>
            <x15:cachedUniqueName index="102" name="[Columns].[FullColumnName].&amp;['Products'[ParentCode9]]]"/>
            <x15:cachedUniqueName index="103" name="[Columns].[FullColumnName].&amp;['Products'[ProductGroupCode]]]"/>
            <x15:cachedUniqueName index="104" name="[Columns].[FullColumnName].&amp;['Products'[projectcod]]]"/>
            <x15:cachedUniqueName index="105" name="[Columns].[FullColumnName].&amp;['Products'[Артикул]]]"/>
            <x15:cachedUniqueName index="106" name="[Columns].[FullColumnName].&amp;['Products'[Товари]]]"/>
            <x15:cachedUniqueName index="107" name="[Columns].[FullColumnName].&amp;['Projects'[code]]]"/>
            <x15:cachedUniqueName index="108" name="[Columns].[FullColumnName].&amp;['Projects'[Contract]]]"/>
            <x15:cachedUniqueName index="109" name="[Columns].[FullColumnName].&amp;['Projects'[ContractNon]]]"/>
            <x15:cachedUniqueName index="110" name="[Columns].[FullColumnName].&amp;['Projects'[Бренди]]]"/>
            <x15:cachedUniqueName index="111" name="[Columns].[FullColumnName].&amp;['Projects'[Контракт]]]"/>
            <x15:cachedUniqueName index="112" name="[Columns].[FullColumnName].&amp;['ProjectsStatus'[Блокування закупок Темою]]]"/>
            <x15:cachedUniqueName index="113" name="[Columns].[FullColumnName].&amp;['ProjectsStatus'[Блокування оплат]]]"/>
            <x15:cachedUniqueName index="114" name="[Columns].[FullColumnName].&amp;['ProjectsStatus'[Бренд]]]"/>
            <x15:cachedUniqueName index="115" name="[Columns].[FullColumnName].&amp;['ProjectsStatus'[Відтермінування оплат]]]"/>
            <x15:cachedUniqueName index="116" name="[Columns].[FullColumnName].&amp;['ProjectsStatus'[Менеджер]]]"/>
            <x15:cachedUniqueName index="117" name="[Columns].[FullColumnName].&amp;['ProjectsStatus'[Обмеження в закупках зі сторони постачальника]]]"/>
            <x15:cachedUniqueName index="118" name="[Columns].[FullColumnName].&amp;['ProjectsStatus'[Переміщення між підрозділами]]]"/>
            <x15:cachedUniqueName index="119" name="[Columns].[FullColumnName].&amp;['ProjectsStatus'[РМ]]]"/>
            <x15:cachedUniqueName index="120" name="[Columns].[FullColumnName].&amp;['Sales'[AgentCode]]]"/>
            <x15:cachedUniqueName index="121" name="[Columns].[FullColumnName].&amp;['Sales'[ClientCode]]]"/>
            <x15:cachedUniqueName index="122" name="[Columns].[FullColumnName].&amp;['Sales'[DateNormal]]]"/>
            <x15:cachedUniqueName index="123" name="[Columns].[FullColumnName].&amp;['Sales'[DeliveryCode]]]"/>
            <x15:cachedUniqueName index="124" name="[Columns].[FullColumnName].&amp;['Sales'[DOT]]]"/>
            <x15:cachedUniqueName index="125" name="[Columns].[FullColumnName].&amp;['Sales'[DOT_norma]]]"/>
            <x15:cachedUniqueName index="126" name="[Columns].[FullColumnName].&amp;['Sales'[Id]]]"/>
            <x15:cachedUniqueName index="127" name="[Columns].[FullColumnName].&amp;['Sales'[IsFin]]]"/>
            <x15:cachedUniqueName index="128" name="[Columns].[FullColumnName].&amp;['Sales'[number]]]"/>
            <x15:cachedUniqueName index="129" name="[Columns].[FullColumnName].&amp;['Sales'[OrgCode]]]"/>
            <x15:cachedUniqueName index="130" name="[Columns].[FullColumnName].&amp;['Sales'[PriceCode]]]"/>
            <x15:cachedUniqueName index="131" name="[Columns].[FullColumnName].&amp;['Sales'[TeritoriCode]]]"/>
            <x15:cachedUniqueName index="132" name="[Columns].[FullColumnName].&amp;['Sales'[WarehouseCode]]]"/>
            <x15:cachedUniqueName index="133" name="[Columns].[FullColumnName].&amp;['Sales'[Акція]]]"/>
            <x15:cachedUniqueName index="134" name="[Columns].[FullColumnName].&amp;['Sales'[Дата Заявки]]]"/>
            <x15:cachedUniqueName index="135" name="[Columns].[FullColumnName].&amp;['Sales'[Дата Продажу]]]"/>
            <x15:cachedUniqueName index="136" name="[Columns].[FullColumnName].&amp;['Sales'[Дата Рейса]]]"/>
            <x15:cachedUniqueName index="137" name="[Columns].[FullColumnName].&amp;['Sales'[Номер Рейса]]]"/>
            <x15:cachedUniqueName index="138" name="[Columns].[FullColumnName].&amp;['Sales'[Ф1/Ф2]]]"/>
            <x15:cachedUniqueName index="139" name="[Columns].[FullColumnName].&amp;['SalesDet'[BaseSum]]]"/>
            <x15:cachedUniqueName index="140" name="[Columns].[FullColumnName].&amp;['SalesDet'[Cod адреси]]]"/>
            <x15:cachedUniqueName index="141" name="[Columns].[FullColumnName].&amp;['SalesDet'[CostSum]]]"/>
            <x15:cachedUniqueName index="142" name="[Columns].[FullColumnName].&amp;['SalesDet'[count]]]"/>
            <x15:cachedUniqueName index="143" name="[Columns].[FullColumnName].&amp;['SalesDet'[Discount]]]"/>
            <x15:cachedUniqueName index="144" name="[Columns].[FullColumnName].&amp;['SalesDet'[Id]]]"/>
            <x15:cachedUniqueName index="145" name="[Columns].[FullColumnName].&amp;['SalesDet'[Margin]]]"/>
            <x15:cachedUniqueName index="146" name="[Columns].[FullColumnName].&amp;['SalesDet'[ProductCode]]]"/>
            <x15:cachedUniqueName index="147" name="[Columns].[FullColumnName].&amp;['SalesDet'[ProductGroupCode]]]"/>
            <x15:cachedUniqueName index="148" name="[Columns].[FullColumnName].&amp;['SalesDet'[sum]]]"/>
            <x15:cachedUniqueName index="149" name="[Columns].[FullColumnName].&amp;['Stocks'[BaseSum]]]"/>
            <x15:cachedUniqueName index="150" name="[Columns].[FullColumnName].&amp;['Stocks'[Count]]]"/>
            <x15:cachedUniqueName index="151" name="[Columns].[FullColumnName].&amp;['Stocks'[Date]]]"/>
            <x15:cachedUniqueName index="152" name="[Columns].[FullColumnName].&amp;['Stocks'[OrgCode]]]"/>
            <x15:cachedUniqueName index="153" name="[Columns].[FullColumnName].&amp;['Stocks'[ProductCode]]]"/>
            <x15:cachedUniqueName index="154" name="[Columns].[FullColumnName].&amp;['Stocks'[TeritoriCode]]]"/>
            <x15:cachedUniqueName index="155" name="[Columns].[FullColumnName].&amp;['Stocks'[WarehouseCode]]]"/>
            <x15:cachedUniqueName index="156" name="[Columns].[FullColumnName].&amp;['Teritories'[codeTeritory]]]"/>
            <x15:cachedUniqueName index="157" name="[Columns].[FullColumnName].&amp;['Teritories'[Підрозділи]]]"/>
            <x15:cachedUniqueName index="158" name="[Columns].[FullColumnName].&amp;['TypeOfDeliveryAddresses'[code]]]"/>
            <x15:cachedUniqueName index="159" name="[Columns].[FullColumnName].&amp;['TypeOfPrices'[code]]]"/>
            <x15:cachedUniqueName index="160" name="[Columns].[FullColumnName].&amp;['Warehouses'[code]]]"/>
            <x15:cachedUniqueName index="161" name="[Columns].[FullColumnName].&amp;['Warehouses'[Склади]]]"/>
            <x15:cachedUniqueName index="162" name="[Columns].[FullColumnName].&amp;['Warehouses'[Типи Складів (для закупки+залишки)]]]"/>
            <x15:cachedUniqueName index="163" name="[Columns].[FullColumnName].&amp;['WeekDayDateOfPayment'[WeekdayNumber]]]"/>
            <x15:cachedUniqueName index="164" name="[Columns].[FullColumnName].&amp;['Zakupki'[AgentCode]]]"/>
            <x15:cachedUniqueName index="165" name="[Columns].[FullColumnName].&amp;['Zakupki'[ClientCode]]]"/>
            <x15:cachedUniqueName index="166" name="[Columns].[FullColumnName].&amp;['Zakupki'[date]]]"/>
            <x15:cachedUniqueName index="167" name="[Columns].[FullColumnName].&amp;['Zakupki'[DeliveryCode]]]"/>
            <x15:cachedUniqueName index="168" name="[Columns].[FullColumnName].&amp;['Zakupki'[Id]]]"/>
            <x15:cachedUniqueName index="169" name="[Columns].[FullColumnName].&amp;['Zakupki'[OrgCode]]]"/>
            <x15:cachedUniqueName index="170" name="[Columns].[FullColumnName].&amp;['Zakupki'[TeritoriCode]]]"/>
            <x15:cachedUniqueName index="171" name="[Columns].[FullColumnName].&amp;['Zakupki'[WarehouseCode]]]"/>
            <x15:cachedUniqueName index="172" name="[Columns].[FullColumnName].&amp;['Zakupki'[ТипПриходу]]]"/>
            <x15:cachedUniqueName index="173" name="[Columns].[FullColumnName].&amp;['ZakupkiDet'[count]]]"/>
            <x15:cachedUniqueName index="174" name="[Columns].[FullColumnName].&amp;['ZakupkiDet'[Id]]]"/>
            <x15:cachedUniqueName index="175" name="[Columns].[FullColumnName].&amp;['ZakupkiDet'[ProductCode]]]"/>
            <x15:cachedUniqueName index="176" name="[Columns].[FullColumnName].&amp;['ZakupkiDet'[sum]]]"/>
            <x15:cachedUniqueName index="177" name="[Columns].[FullColumnName].&amp;['ZakupkiDet'[СуммаБазовая]]]"/>
            <x15:cachedUniqueName index="178" name="[Columns].[FullColumnName].&amp;['ДовідникТипівОплат'[Code]]]"/>
            <x15:cachedUniqueName index="179" name="[Columns].[FullColumnName].&amp;['Оплати'[AgentCode]]]"/>
            <x15:cachedUniqueName index="180" name="[Columns].[FullColumnName].&amp;['Оплати'[AgreementCode]]]"/>
            <x15:cachedUniqueName index="181" name="[Columns].[FullColumnName].&amp;['Оплати'[ClientCode]]]"/>
            <x15:cachedUniqueName index="182" name="[Columns].[FullColumnName].&amp;['Оплати'[Date]]]"/>
            <x15:cachedUniqueName index="183" name="[Columns].[FullColumnName].&amp;['Оплати'[DateOfpayment]]]"/>
            <x15:cachedUniqueName index="184" name="[Columns].[FullColumnName].&amp;['Оплати'[DeliveryCode]]]"/>
            <x15:cachedUniqueName index="185" name="[Columns].[FullColumnName].&amp;['Оплати'[IsFin]]]"/>
            <x15:cachedUniqueName index="186" name="[Columns].[FullColumnName].&amp;['Оплати'[OrgCode]]]"/>
            <x15:cachedUniqueName index="187" name="[Columns].[FullColumnName].&amp;['Оплати'[ProjectCode]]]"/>
            <x15:cachedUniqueName index="188" name="[Columns].[FullColumnName].&amp;['Оплати'[TeritoriCode]]]"/>
            <x15:cachedUniqueName index="189" name="[Columns].[FullColumnName].&amp;['Оплати'[СумаОплати]]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Columns Hierarchies Size]" caption="Columns Hierarchies Size" numFmtId="0" hierarchy="137" level="32767"/>
    <cacheField name="[Measures].[Dictionary Size]" caption="Dictionary Size" numFmtId="0" hierarchy="140" level="32767"/>
    <cacheField name="[Measures].[Partitions #]" caption="Partitions #" numFmtId="0" hierarchy="132" level="32767"/>
    <cacheField name="[Measures].[Encoding_]" caption="Encoding_" numFmtId="0" hierarchy="131" level="32767"/>
    <cacheField name="[Measures].[Database Size %]" caption="Database Size %" numFmtId="0" hierarchy="148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8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11"/>
      </fieldsUsage>
    </cacheHierarchy>
    <cacheHierarchy uniqueName="[Measures].[Pageable Segments #]" caption="Pageable Segments #" measure="1" displayFolder="" measureGroup="Columns" count="0" oneField="1">
      <fieldsUsage count="1">
        <fieldUsage x="12"/>
      </fieldsUsage>
    </cacheHierarchy>
    <cacheHierarchy uniqueName="[Measures].[Resident Segments #]" caption="Resident Segments #" measure="1" displayFolder="" measureGroup="Columns" count="0" oneField="1">
      <fieldsUsage count="1">
        <fieldUsage x="13"/>
      </fieldsUsage>
    </cacheHierarchy>
    <cacheHierarchy uniqueName="[Measures].[Last Accessed]" caption="Last Accessed" measure="1" displayFolder="" measureGroup="Columns" count="0" oneField="1">
      <fieldsUsage count="1">
        <fieldUsage x="15"/>
      </fieldsUsage>
    </cacheHierarchy>
    <cacheHierarchy uniqueName="[Measures].[Average Temperature]" caption="Average Temperature" measure="1" displayFolder="" measureGroup="Columns" count="0" oneField="1">
      <fieldsUsage count="1">
        <fieldUsage x="14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105.393531597219" createdVersion="5" refreshedVersion="7" minRefreshableVersion="3" recordCount="0" supportSubquery="1" supportAdvancedDrill="1" xr:uid="{EA39F793-B0CA-4BB8-8891-109DB697E8F0}">
  <cacheSource type="external" connectionId="13"/>
  <cacheFields count="11">
    <cacheField name="[Measures].[Cardinality]" caption="Cardinality" numFmtId="0" hierarchy="135" level="32767"/>
    <cacheField name="[Measures].[Partitions #]" caption="Partitions #" numFmtId="0" hierarchy="132" level="32767"/>
    <cacheField name="[Columns].[Tables-Columns].[Table]" caption="Table" numFmtId="0" hierarchy="30" level="1">
      <sharedItems count="34">
        <s v="_ABC_Classes"/>
        <s v="Agents"/>
        <s v="Agreements"/>
        <s v="BrandsBI"/>
        <s v="Clients"/>
        <s v="Comands"/>
        <s v="Credits"/>
        <s v="Debts"/>
        <s v="DeliveryAddresses"/>
        <s v="DimDates"/>
        <s v="History"/>
        <s v="Kanals"/>
        <s v="Locality"/>
        <s v="Organizations"/>
        <s v="PlaneOfIn"/>
        <s v="PlaneOfSales"/>
        <s v="PlanZak"/>
        <s v="Prices"/>
        <s v="ProductGroup"/>
        <s v="Products"/>
        <s v="Projects"/>
        <s v="ProjectsStatus"/>
        <s v="Sales"/>
        <s v="SalesDet"/>
        <s v="Stocks"/>
        <s v="Teritories"/>
        <s v="TypeOfDeliveryAddresses"/>
        <s v="TypeOfPrices"/>
        <s v="Warehouses"/>
        <s v="WeekDayDateOfPayment"/>
        <s v="Zakupki"/>
        <s v="ZakupkiDet"/>
        <s v="ДовідникТипівОплат"/>
        <s v="Оплати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_ABC_Classes]"/>
            <x15:cachedUniqueName index="1" name="[Columns].[Tables-Columns].[Table].&amp;[Agents]"/>
            <x15:cachedUniqueName index="2" name="[Columns].[Tables-Columns].[Table].&amp;[Agreements]"/>
            <x15:cachedUniqueName index="3" name="[Columns].[Tables-Columns].[Table].&amp;[BrandsBI]"/>
            <x15:cachedUniqueName index="4" name="[Columns].[Tables-Columns].[Table].&amp;[Clients]"/>
            <x15:cachedUniqueName index="5" name="[Columns].[Tables-Columns].[Table].&amp;[Comands]"/>
            <x15:cachedUniqueName index="6" name="[Columns].[Tables-Columns].[Table].&amp;[Credits]"/>
            <x15:cachedUniqueName index="7" name="[Columns].[Tables-Columns].[Table].&amp;[Debts]"/>
            <x15:cachedUniqueName index="8" name="[Columns].[Tables-Columns].[Table].&amp;[DeliveryAddresses]"/>
            <x15:cachedUniqueName index="9" name="[Columns].[Tables-Columns].[Table].&amp;[DimDates]"/>
            <x15:cachedUniqueName index="10" name="[Columns].[Tables-Columns].[Table].&amp;[History]"/>
            <x15:cachedUniqueName index="11" name="[Columns].[Tables-Columns].[Table].&amp;[Kanals]"/>
            <x15:cachedUniqueName index="12" name="[Columns].[Tables-Columns].[Table].&amp;[Locality]"/>
            <x15:cachedUniqueName index="13" name="[Columns].[Tables-Columns].[Table].&amp;[Organizations]"/>
            <x15:cachedUniqueName index="14" name="[Columns].[Tables-Columns].[Table].&amp;[PlaneOfIn]"/>
            <x15:cachedUniqueName index="15" name="[Columns].[Tables-Columns].[Table].&amp;[PlaneOfSales]"/>
            <x15:cachedUniqueName index="16" name="[Columns].[Tables-Columns].[Table].&amp;[PlanZak]"/>
            <x15:cachedUniqueName index="17" name="[Columns].[Tables-Columns].[Table].&amp;[Prices]"/>
            <x15:cachedUniqueName index="18" name="[Columns].[Tables-Columns].[Table].&amp;[ProductGroup]"/>
            <x15:cachedUniqueName index="19" name="[Columns].[Tables-Columns].[Table].&amp;[Products]"/>
            <x15:cachedUniqueName index="20" name="[Columns].[Tables-Columns].[Table].&amp;[Projects]"/>
            <x15:cachedUniqueName index="21" name="[Columns].[Tables-Columns].[Table].&amp;[ProjectsStatus]"/>
            <x15:cachedUniqueName index="22" name="[Columns].[Tables-Columns].[Table].&amp;[Sales]"/>
            <x15:cachedUniqueName index="23" name="[Columns].[Tables-Columns].[Table].&amp;[SalesDet]"/>
            <x15:cachedUniqueName index="24" name="[Columns].[Tables-Columns].[Table].&amp;[Stocks]"/>
            <x15:cachedUniqueName index="25" name="[Columns].[Tables-Columns].[Table].&amp;[Teritories]"/>
            <x15:cachedUniqueName index="26" name="[Columns].[Tables-Columns].[Table].&amp;[TypeOfDeliveryAddresses]"/>
            <x15:cachedUniqueName index="27" name="[Columns].[Tables-Columns].[Table].&amp;[TypeOfPrices]"/>
            <x15:cachedUniqueName index="28" name="[Columns].[Tables-Columns].[Table].&amp;[Warehouses]"/>
            <x15:cachedUniqueName index="29" name="[Columns].[Tables-Columns].[Table].&amp;[WeekDayDateOfPayment]"/>
            <x15:cachedUniqueName index="30" name="[Columns].[Tables-Columns].[Table].&amp;[Zakupki]"/>
            <x15:cachedUniqueName index="31" name="[Columns].[Tables-Columns].[Table].&amp;[ZakupkiDet]"/>
            <x15:cachedUniqueName index="32" name="[Columns].[Tables-Columns].[Table].&amp;[ДовідникТипівОплат]"/>
            <x15:cachedUniqueName index="33" name="[Columns].[Tables-Columns].[Table].&amp;[Оплати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 Segments].[PartitionName].[PartitionName]" caption="PartitionName" numFmtId="0" hierarchy="40" level="1">
      <sharedItems count="46">
        <s v="Agents"/>
        <s v="Agreements"/>
        <s v="CalculatedTable 1"/>
        <s v="Clients"/>
        <s v="Comands"/>
        <s v="Credits_MIDDLE"/>
        <s v="Credits_NEW"/>
        <s v="Credits_OLD"/>
        <s v="DebtsLAST"/>
        <s v="DebtsMIDDLE"/>
        <s v="DebtsNOW"/>
        <s v="DeliveryAddresses"/>
        <s v="DimDates"/>
        <s v="Kanals"/>
        <s v="Locality"/>
        <s v="Organizations"/>
        <s v="PlaneOfIn"/>
        <s v="PlaneOfSales"/>
        <s v="Prices"/>
        <s v="ProductGroup"/>
        <s v="Products"/>
        <s v="Projects"/>
        <s v="ProjectsStatus"/>
        <s v="SalesDetLAST"/>
        <s v="SalesDetMIDDLE"/>
        <s v="SalesDetNOW"/>
        <s v="SalesLAST"/>
        <s v="SalesMIDDLE"/>
        <s v="SalesNOW"/>
        <s v="StocksLAST"/>
        <s v="StocksMIDDLE"/>
        <s v="StocksNOW"/>
        <s v="Teritories"/>
        <s v="TypeOfDeliveryAddresses"/>
        <s v="TypeOfPrices"/>
        <s v="Warehouses"/>
        <s v="WeekDayDateOfPayment"/>
        <s v="Zakupki"/>
        <s v="ZakupkiDet_MIDDLE"/>
        <s v="ZakupkiDet_NEW"/>
        <s v="ZakupkiDet_OLD"/>
        <s v="Аркуш1"/>
        <s v="ДовідникТипівОплат"/>
        <s v="Оплати_MIDDLE"/>
        <s v="Оплати_NEW"/>
        <s v="Оплати_OLD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Agents]"/>
            <x15:cachedUniqueName index="1" name="[Columns Segments].[PartitionName].&amp;[Agreements]"/>
            <x15:cachedUniqueName index="2" name="[Columns Segments].[PartitionName].&amp;[CalculatedTable 1]"/>
            <x15:cachedUniqueName index="3" name="[Columns Segments].[PartitionName].&amp;[Clients]"/>
            <x15:cachedUniqueName index="4" name="[Columns Segments].[PartitionName].&amp;[Comands]"/>
            <x15:cachedUniqueName index="5" name="[Columns Segments].[PartitionName].&amp;[Credits_MIDDLE]"/>
            <x15:cachedUniqueName index="6" name="[Columns Segments].[PartitionName].&amp;[Credits_NEW]"/>
            <x15:cachedUniqueName index="7" name="[Columns Segments].[PartitionName].&amp;[Credits_OLD]"/>
            <x15:cachedUniqueName index="8" name="[Columns Segments].[PartitionName].&amp;[DebtsLAST]"/>
            <x15:cachedUniqueName index="9" name="[Columns Segments].[PartitionName].&amp;[DebtsMIDDLE]"/>
            <x15:cachedUniqueName index="10" name="[Columns Segments].[PartitionName].&amp;[DebtsNOW]"/>
            <x15:cachedUniqueName index="11" name="[Columns Segments].[PartitionName].&amp;[DeliveryAddresses]"/>
            <x15:cachedUniqueName index="12" name="[Columns Segments].[PartitionName].&amp;[DimDates]"/>
            <x15:cachedUniqueName index="13" name="[Columns Segments].[PartitionName].&amp;[Kanals]"/>
            <x15:cachedUniqueName index="14" name="[Columns Segments].[PartitionName].&amp;[Locality]"/>
            <x15:cachedUniqueName index="15" name="[Columns Segments].[PartitionName].&amp;[Organizations]"/>
            <x15:cachedUniqueName index="16" name="[Columns Segments].[PartitionName].&amp;[PlaneOfIn]"/>
            <x15:cachedUniqueName index="17" name="[Columns Segments].[PartitionName].&amp;[PlaneOfSales]"/>
            <x15:cachedUniqueName index="18" name="[Columns Segments].[PartitionName].&amp;[Prices]"/>
            <x15:cachedUniqueName index="19" name="[Columns Segments].[PartitionName].&amp;[ProductGroup]"/>
            <x15:cachedUniqueName index="20" name="[Columns Segments].[PartitionName].&amp;[Products]"/>
            <x15:cachedUniqueName index="21" name="[Columns Segments].[PartitionName].&amp;[Projects]"/>
            <x15:cachedUniqueName index="22" name="[Columns Segments].[PartitionName].&amp;[ProjectsStatus]"/>
            <x15:cachedUniqueName index="23" name="[Columns Segments].[PartitionName].&amp;[SalesDetLAST]"/>
            <x15:cachedUniqueName index="24" name="[Columns Segments].[PartitionName].&amp;[SalesDetMIDDLE]"/>
            <x15:cachedUniqueName index="25" name="[Columns Segments].[PartitionName].&amp;[SalesDetNOW]"/>
            <x15:cachedUniqueName index="26" name="[Columns Segments].[PartitionName].&amp;[SalesLAST]"/>
            <x15:cachedUniqueName index="27" name="[Columns Segments].[PartitionName].&amp;[SalesMIDDLE]"/>
            <x15:cachedUniqueName index="28" name="[Columns Segments].[PartitionName].&amp;[SalesNOW]"/>
            <x15:cachedUniqueName index="29" name="[Columns Segments].[PartitionName].&amp;[StocksLAST]"/>
            <x15:cachedUniqueName index="30" name="[Columns Segments].[PartitionName].&amp;[StocksMIDDLE]"/>
            <x15:cachedUniqueName index="31" name="[Columns Segments].[PartitionName].&amp;[StocksNOW]"/>
            <x15:cachedUniqueName index="32" name="[Columns Segments].[PartitionName].&amp;[Teritories]"/>
            <x15:cachedUniqueName index="33" name="[Columns Segments].[PartitionName].&amp;[TypeOfDeliveryAddresses]"/>
            <x15:cachedUniqueName index="34" name="[Columns Segments].[PartitionName].&amp;[TypeOfPrices]"/>
            <x15:cachedUniqueName index="35" name="[Columns Segments].[PartitionName].&amp;[Warehouses]"/>
            <x15:cachedUniqueName index="36" name="[Columns Segments].[PartitionName].&amp;[WeekDayDateOfPayment]"/>
            <x15:cachedUniqueName index="37" name="[Columns Segments].[PartitionName].&amp;[Zakupki]"/>
            <x15:cachedUniqueName index="38" name="[Columns Segments].[PartitionName].&amp;[ZakupkiDet_MIDDLE]"/>
            <x15:cachedUniqueName index="39" name="[Columns Segments].[PartitionName].&amp;[ZakupkiDet_NEW]"/>
            <x15:cachedUniqueName index="40" name="[Columns Segments].[PartitionName].&amp;[ZakupkiDet_OLD]"/>
            <x15:cachedUniqueName index="41" name="[Columns Segments].[PartitionName].&amp;[Аркуш1]"/>
            <x15:cachedUniqueName index="42" name="[Columns Segments].[PartitionName].&amp;[ДовідникТипівОплат]"/>
            <x15:cachedUniqueName index="43" name="[Columns Segments].[PartitionName].&amp;[Оплати_MIDDLE]"/>
            <x15:cachedUniqueName index="44" name="[Columns Segments].[PartitionName].&amp;[Оплати_NEW]"/>
            <x15:cachedUniqueName index="45" name="[Columns Segments].[PartitionName].&amp;[Оплати_OLD]"/>
          </x15:cachedUniqueNames>
        </ext>
      </extLst>
    </cacheField>
    <cacheField name="[Measures].[Data Size]" caption="Data Size" numFmtId="0" hierarchy="139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2"/>
        <fieldUsage x="3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4"/>
      </fieldsUsage>
    </cacheHierarchy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6"/>
      </fieldsUsage>
    </cacheHierarchy>
    <cacheHierarchy uniqueName="[Measures].[Pageable Segments #]" caption="Pageable Segments #" measure="1" displayFolder="" measureGroup="Columns" count="0" oneField="1">
      <fieldsUsage count="1">
        <fieldUsage x="7"/>
      </fieldsUsage>
    </cacheHierarchy>
    <cacheHierarchy uniqueName="[Measures].[Resident Segments #]" caption="Resident Segments #" measure="1" displayFolder="" measureGroup="Columns" count="0" oneField="1">
      <fieldsUsage count="1">
        <fieldUsage x="8"/>
      </fieldsUsage>
    </cacheHierarchy>
    <cacheHierarchy uniqueName="[Measures].[Last Accessed]" caption="Last Accessed" measure="1" displayFolder="" measureGroup="Columns" count="0" oneField="1">
      <fieldsUsage count="1">
        <fieldUsage x="10"/>
      </fieldsUsage>
    </cacheHierarchy>
    <cacheHierarchy uniqueName="[Measures].[Average Temperature]" caption="Average Temperature" measure="1" displayFolder="" measureGroup="Columns" count="0" oneField="1">
      <fieldsUsage count="1">
        <fieldUsage x="9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105.393533680559" createdVersion="5" refreshedVersion="7" minRefreshableVersion="3" recordCount="0" supportSubquery="1" supportAdvancedDrill="1" xr:uid="{1B0D3971-82F0-45E3-BF3B-ADEC32150505}">
  <cacheSource type="external" connectionId="13"/>
  <cacheFields count="15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6">
        <s v="Boolean"/>
        <s v="DateTime"/>
        <s v="Double"/>
        <s v="Int64"/>
        <s v="String"/>
        <s v="Decimal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ouble]"/>
            <x15:cachedUniqueName index="3" name="[Columns].[DataType].&amp;[Int64]"/>
            <x15:cachedUniqueName index="4" name="[Columns].[DataType].&amp;[String]"/>
            <x15:cachedUniqueName index="5" name="[Columns].[DataType].&amp;[Decimal]"/>
          </x15:cachedUniqueNames>
        </ext>
      </extLst>
    </cacheField>
    <cacheField name="[Columns].[FullColumnName].[FullColumnName]" caption="FullColumnName" numFmtId="0" hierarchy="20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17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Encoding_]" caption="Encoding_" numFmtId="0" hierarchy="131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105.393535416668" createdVersion="5" refreshedVersion="7" minRefreshableVersion="3" recordCount="0" supportSubquery="1" supportAdvancedDrill="1" xr:uid="{DE03D3FF-2779-4F11-B600-41A5CC423425}">
  <cacheSource type="external" connectionId="13"/>
  <cacheFields count="13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6">
        <s v="Boolean"/>
        <s v="DateTime"/>
        <s v="Decimal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ecimal]"/>
            <x15:cachedUniqueName index="3" name="[Columns].[DataType].&amp;[Double]"/>
            <x15:cachedUniqueName index="4" name="[Columns].[DataType].&amp;[Int64]"/>
            <x15:cachedUniqueName index="5" name="[Columns].[DataType].&amp;[String]"/>
          </x15:cachedUniqueNames>
        </ext>
      </extLst>
    </cacheField>
    <cacheField name="[Columns].[FullColumnName].[FullColumnName]" caption="FullColumnName" numFmtId="0" hierarchy="20" level="1">
      <sharedItems count="21">
        <s v="'Credits'[Credit]"/>
        <s v="'Debts'[Дебіторка]"/>
        <s v="'DimDates'[DayNumberOfWeek]"/>
        <s v="'DimDates'[YearMonthNumber]"/>
        <s v="'PlaneOfIn'[sum]"/>
        <s v="'PlaneOfSales'[count]"/>
        <s v="'PlaneOfSales'[sum]"/>
        <s v="'PlanZak'[code teritories]"/>
        <s v="'PlanZak'[План закупки (без ПДВ)]"/>
        <s v="'SalesDet'[BaseSum]"/>
        <s v="'SalesDet'[CostSum]"/>
        <s v="'SalesDet'[count]"/>
        <s v="'SalesDet'[Discount]"/>
        <s v="'SalesDet'[Margin]"/>
        <s v="'SalesDet'[sum]"/>
        <s v="'Stocks'[BaseSum]"/>
        <s v="'Stocks'[Count]"/>
        <s v="'ZakupkiDet'[count]"/>
        <s v="'ZakupkiDet'[sum]"/>
        <s v="'ZakupkiDet'[СуммаБазовая]"/>
        <s v="'Оплати'[СумаОплати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redits'[Credit]]]"/>
            <x15:cachedUniqueName index="1" name="[Columns].[FullColumnName].&amp;['Debts'[Дебіторка]]]"/>
            <x15:cachedUniqueName index="2" name="[Columns].[FullColumnName].&amp;['DimDates'[DayNumberOfWeek]]]"/>
            <x15:cachedUniqueName index="3" name="[Columns].[FullColumnName].&amp;['DimDates'[YearMonthNumber]]]"/>
            <x15:cachedUniqueName index="4" name="[Columns].[FullColumnName].&amp;['PlaneOfIn'[sum]]]"/>
            <x15:cachedUniqueName index="5" name="[Columns].[FullColumnName].&amp;['PlaneOfSales'[count]]]"/>
            <x15:cachedUniqueName index="6" name="[Columns].[FullColumnName].&amp;['PlaneOfSales'[sum]]]"/>
            <x15:cachedUniqueName index="7" name="[Columns].[FullColumnName].&amp;['PlanZak'[code teritories]]]"/>
            <x15:cachedUniqueName index="8" name="[Columns].[FullColumnName].&amp;['PlanZak'[План закупки (без ПДВ)]]]"/>
            <x15:cachedUniqueName index="9" name="[Columns].[FullColumnName].&amp;['SalesDet'[BaseSum]]]"/>
            <x15:cachedUniqueName index="10" name="[Columns].[FullColumnName].&amp;['SalesDet'[CostSum]]]"/>
            <x15:cachedUniqueName index="11" name="[Columns].[FullColumnName].&amp;['SalesDet'[count]]]"/>
            <x15:cachedUniqueName index="12" name="[Columns].[FullColumnName].&amp;['SalesDet'[Discount]]]"/>
            <x15:cachedUniqueName index="13" name="[Columns].[FullColumnName].&amp;['SalesDet'[Margin]]]"/>
            <x15:cachedUniqueName index="14" name="[Columns].[FullColumnName].&amp;['SalesDet'[sum]]]"/>
            <x15:cachedUniqueName index="15" name="[Columns].[FullColumnName].&amp;['Stocks'[BaseSum]]]"/>
            <x15:cachedUniqueName index="16" name="[Columns].[FullColumnName].&amp;['Stocks'[Count]]]"/>
            <x15:cachedUniqueName index="17" name="[Columns].[FullColumnName].&amp;['ZakupkiDet'[count]]]"/>
            <x15:cachedUniqueName index="18" name="[Columns].[FullColumnName].&amp;['ZakupkiDet'[sum]]]"/>
            <x15:cachedUniqueName index="19" name="[Columns].[FullColumnName].&amp;['ZakupkiDet'[СуммаБазовая]]]"/>
            <x15:cachedUniqueName index="20" name="[Columns].[FullColumnName].&amp;['Оплати'[СумаОплати]]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105.393536689815" createdVersion="5" refreshedVersion="7" minRefreshableVersion="3" recordCount="0" supportSubquery="1" supportAdvancedDrill="1" xr:uid="{B05279EA-6FCA-45E8-AA61-CD645ECEC55F}">
  <cacheSource type="external" connectionId="13"/>
  <cacheFields count="7">
    <cacheField name="[Columns].[IsRowNumber].[IsRowNumber]" caption="IsRowNumber" numFmtId="0" hierarchy="25" level="1">
      <sharedItems containsSemiMixedTypes="0" containsNonDate="0" containsString="0"/>
    </cacheField>
    <cacheField name="[Columns Segments].[CompressionType].[CompressionType]" caption="CompressionType" numFmtId="0" hierarchy="36" level="1">
      <sharedItems count="1"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NOSPLIT]"/>
          </x15:cachedUniqueNames>
        </ext>
      </extLst>
    </cacheField>
    <cacheField name="[Columns Segments].[BitsCount].[BitsCount]" caption="BitsCount" numFmtId="0" hierarchy="33" level="1">
      <sharedItems containsSemiMixedTypes="0" containsString="0" containsNumber="1" containsInteger="1" minValue="1" maxValue="32" count="14">
        <n v="1"/>
        <n v="2"/>
        <n v="3"/>
        <n v="4"/>
        <n v="5"/>
        <n v="6"/>
        <n v="7"/>
        <n v="8"/>
        <n v="9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[1]"/>
            <x15:cachedUniqueName index="1" name="[Columns Segments].[BitsCount].&amp;[2]"/>
            <x15:cachedUniqueName index="2" name="[Columns Segments].[BitsCount].&amp;[3]"/>
            <x15:cachedUniqueName index="3" name="[Columns Segments].[BitsCount].&amp;[4]"/>
            <x15:cachedUniqueName index="4" name="[Columns Segments].[BitsCount].&amp;[5]"/>
            <x15:cachedUniqueName index="5" name="[Columns Segments].[BitsCount].&amp;[6]"/>
            <x15:cachedUniqueName index="6" name="[Columns Segments].[BitsCount].&amp;[7]"/>
            <x15:cachedUniqueName index="7" name="[Columns Segments].[BitsCount].&amp;[8]"/>
            <x15:cachedUniqueName index="8" name="[Columns Segments].[BitsCount].&amp;[9]"/>
            <x15:cachedUniqueName index="9" name="[Columns Segments].[BitsCount].&amp;[10]"/>
            <x15:cachedUniqueName index="10" name="[Columns Segments].[BitsCount].&amp;[12]"/>
            <x15:cachedUniqueName index="11" name="[Columns Segments].[BitsCount].&amp;[16]"/>
            <x15:cachedUniqueName index="12" name="[Columns Segments].[BitsCount].&amp;[21]"/>
            <x15:cachedUniqueName index="13" name="[Columns Segments].[BitsCount].&amp;[32]"/>
          </x15:cachedUniqueNames>
        </ext>
      </extLst>
    </cacheField>
    <cacheField name="[Measures].[Data Size]" caption="Data Size" numFmtId="0" hierarchy="139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105.393541435187" createdVersion="5" refreshedVersion="7" minRefreshableVersion="3" recordCount="0" supportSubquery="1" supportAdvancedDrill="1" xr:uid="{68A354A3-D07C-4E8B-8904-AF66491F4889}">
  <cacheSource type="external" connectionId="13"/>
  <cacheFields count="14">
    <cacheField name="[Columns].[Tables-Columns].[Table]" caption="Table" numFmtId="0" hierarchy="30" level="1">
      <sharedItems count="19">
        <s v="Agents"/>
        <s v="BrandsBI"/>
        <s v="Credits"/>
        <s v="Debts"/>
        <s v="DeliveryAddresses"/>
        <s v="History"/>
        <s v="PlaneOfIn"/>
        <s v="PlaneOfSales"/>
        <s v="PlanZak"/>
        <s v="Prices"/>
        <s v="ProductGroup"/>
        <s v="Products"/>
        <s v="Projects"/>
        <s v="Sales"/>
        <s v="SalesDet"/>
        <s v="Stocks"/>
        <s v="Zakupki"/>
        <s v="ZakupkiDet"/>
        <s v="Оплати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Agents]"/>
            <x15:cachedUniqueName index="1" name="[Columns].[Tables-Columns].[Table].&amp;[BrandsBI]"/>
            <x15:cachedUniqueName index="2" name="[Columns].[Tables-Columns].[Table].&amp;[Credits]"/>
            <x15:cachedUniqueName index="3" name="[Columns].[Tables-Columns].[Table].&amp;[Debts]"/>
            <x15:cachedUniqueName index="4" name="[Columns].[Tables-Columns].[Table].&amp;[DeliveryAddresses]"/>
            <x15:cachedUniqueName index="5" name="[Columns].[Tables-Columns].[Table].&amp;[History]"/>
            <x15:cachedUniqueName index="6" name="[Columns].[Tables-Columns].[Table].&amp;[PlaneOfIn]"/>
            <x15:cachedUniqueName index="7" name="[Columns].[Tables-Columns].[Table].&amp;[PlaneOfSales]"/>
            <x15:cachedUniqueName index="8" name="[Columns].[Tables-Columns].[Table].&amp;[PlanZak]"/>
            <x15:cachedUniqueName index="9" name="[Columns].[Tables-Columns].[Table].&amp;[Prices]"/>
            <x15:cachedUniqueName index="10" name="[Columns].[Tables-Columns].[Table].&amp;[ProductGroup]"/>
            <x15:cachedUniqueName index="11" name="[Columns].[Tables-Columns].[Table].&amp;[Products]"/>
            <x15:cachedUniqueName index="12" name="[Columns].[Tables-Columns].[Table].&amp;[Projects]"/>
            <x15:cachedUniqueName index="13" name="[Columns].[Tables-Columns].[Table].&amp;[Sales]"/>
            <x15:cachedUniqueName index="14" name="[Columns].[Tables-Columns].[Table].&amp;[SalesDet]"/>
            <x15:cachedUniqueName index="15" name="[Columns].[Tables-Columns].[Table].&amp;[Stocks]"/>
            <x15:cachedUniqueName index="16" name="[Columns].[Tables-Columns].[Table].&amp;[Zakupki]"/>
            <x15:cachedUniqueName index="17" name="[Columns].[Tables-Columns].[Table].&amp;[ZakupkiDet]"/>
            <x15:cachedUniqueName index="18" name="[Columns].[Tables-Columns].[Table].&amp;[Оплати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Relationships].[Relationship].[Relationship]" caption="Relationship" numFmtId="0" hierarchy="75" level="1">
      <sharedItems count="74">
        <s v="'Agents'[cmdcode] ∞←1 'Comands'[code]"/>
        <s v="'Agents'[TeritoriCode] ∞←1 'Teritories'[codeTeritory]"/>
        <s v="'BrandsBI'[ProductGroupCode] ∞←1 'ProductGroup'[Code]"/>
        <s v="'Credits'[ClientCode] ∞←1 'Clients'[code]"/>
        <s v="'Credits'[DateNormal] ∞←1 'DimDates'[DateNormal]"/>
        <s v="'Credits'[OrgCode] ∞←1 'Organizations'[code]"/>
        <s v="'Credits'[ProjectCode] ∞←1 'Projects'[code]"/>
        <s v="'Credits'[TeritoriCode] ∞←1 'Teritories'[codeTeritory]"/>
        <s v="'Credits'[WarehouseCode] ∞←1 'Warehouses'[code]"/>
        <s v="'Debts'[AgentCode] ∞←1 'Agents'[code]"/>
        <s v="'Debts'[ClientCode] ∞←1 'Clients'[code]"/>
        <s v="'Debts'[DateNormal] ∞←1 'DimDates'[DateNormal]"/>
        <s v="'Debts'[DeliveryCode] ∞←1 'DeliveryAddresses'[code]"/>
        <s v="'Debts'[OrgCode] ∞←1 'Organizations'[code]"/>
        <s v="'Debts'[ProjectCode] ∞←1 'Projects'[code]"/>
        <s v="'Debts'[TeritoriCode] ∞←1 'Teritories'[codeTeritory]"/>
        <s v="'Debts'[WarehouseCode] ∞←1 'Warehouses'[code]"/>
        <s v="'Debts'[WeekDayDateOfPayment] ∞←1 'WeekDayDateOfPayment'[WeekdayNumber]"/>
        <s v="'Debts'[Фінансова накладна] ∞←1 'ДовідникТипівОплат'[Code]"/>
        <s v="'DeliveryAddresses'[Вид ТТ] ∞←1 'TypeOfDeliveryAddresses'[code]"/>
        <s v="'DeliveryAddresses'[Канал збуту] ∞←1 'Kanals'[code]"/>
        <s v="'DeliveryAddresses'[Населений пункт] ∞←1 'Locality'[code]"/>
        <s v="'History'[projectcode] ∞←1 'Projects'[code]"/>
        <s v="'PlaneOfIn'[agentcode] ∞←1 'Agents'[code]"/>
        <s v="'PlaneOfIn'[DateNormal] ∞←1 'DimDates'[DateNormal]"/>
        <s v="'PlaneOfIn'[projectcode] ∞←1 'Projects'[code]"/>
        <s v="'PlaneOfIn'[teritoricode] ∞←1 'Teritories'[codeTeritory]"/>
        <s v="'PlaneOfSales'[agentcode] ∞←1 'Agents'[code]"/>
        <s v="'PlaneOfSales'[DateNormal] ∞←1 'DimDates'[DateNormal]"/>
        <s v="'PlaneOfSales'[orgcode] ∞←1 'Organizations'[code]"/>
        <s v="'PlaneOfSales'[projectcode] ∞←1 'Projects'[code]"/>
        <s v="'PlaneOfSales'[teritoricode] ∞←1 'Teritories'[codeTeritory]"/>
        <s v="'PlanZak'[code projects] ∞←1 'Projects'[code]"/>
        <s v="'PlanZak'[code teritories] ∞←1 'Teritories'[codeTeritory]"/>
        <s v="'PlanZak'[DateNormal] ∞←1 'DimDates'[DateNormal]"/>
        <s v="'Prices'[projcode] ∞←1 'Projects'[code]"/>
        <s v="'Prices'[typecode] ∞←1 'TypeOfPrices'[code]"/>
        <s v="'ProductGroup'[projectcod] ∞←1 'Projects'[code]"/>
        <s v="'Products'[ProductGroupCode] ∞←1 'ProductGroup'[Code]"/>
        <s v="'Products'[projectcod] ∞←1 'Projects'[code]"/>
        <s v="'Projects'[Контракт] ∞←1 'ProjectsStatus'[Бренд]"/>
        <s v="'Sales'[AgentCode] ∞←1 'Agents'[code]"/>
        <s v="'Sales'[ClientCode] ∞←1 'Clients'[code]"/>
        <s v="'Sales'[DateNormal] ∞←1 'DimDates'[DateNormal]"/>
        <s v="'Sales'[DeliveryCode] ∞←1 'DeliveryAddresses'[code]"/>
        <s v="'Sales'[IsFin] ∞←1 'ДовідникТипівОплат'[Code]"/>
        <s v="'Sales'[OrgCode] ∞←1 'Organizations'[code]"/>
        <s v="'Sales'[PriceCode] ∞←1 'TypeOfPrices'[code]"/>
        <s v="'Sales'[TeritoriCode] ∞←1 'Teritories'[codeTeritory]"/>
        <s v="'Sales'[WarehouseCode] ∞←1 'Warehouses'[code]"/>
        <s v="'SalesDet'[Id] ∞←1 'Sales'[Id]"/>
        <s v="'SalesDet'[ProductCode] ∞←1 'Products'[code]"/>
        <s v="'SalesDet'[ProductGroupCode] ∞←1 'ProductGroup'[Code]"/>
        <s v="'Stocks'[Date] ∞←1 'DimDates'[DateNormal]"/>
        <s v="'Stocks'[OrgCode] ∞←1 'Organizations'[code]"/>
        <s v="'Stocks'[ProductCode] ∞←1 'Products'[code]"/>
        <s v="'Stocks'[TeritoriCode] ∞←1 'Teritories'[codeTeritory]"/>
        <s v="'Stocks'[WarehouseCode] ∞←1 'Warehouses'[code]"/>
        <s v="'Zakupki'[AgentCode] ∞←1 'Agents'[code]"/>
        <s v="'Zakupki'[ClientCode] ∞←1 'Clients'[code]"/>
        <s v="'Zakupki'[date] ∞←1 'DimDates'[DateNormal]"/>
        <s v="'Zakupki'[DeliveryCode] ∞←1 'DeliveryAddresses'[code]"/>
        <s v="'Zakupki'[OrgCode] ∞←1 'Organizations'[code]"/>
        <s v="'Zakupki'[TeritoriCode] ∞←1 'Teritories'[codeTeritory]"/>
        <s v="'Zakupki'[WarehouseCode] ∞←1 'Warehouses'[code]"/>
        <s v="'ZakupkiDet'[Id] ∞←1 'Zakupki'[Id]"/>
        <s v="'ZakupkiDet'[ProductCode] ∞←1 'Products'[code]"/>
        <s v="'Оплати'[AgentCode] ∞←1 'Agents'[code]"/>
        <s v="'Оплати'[AgreementCode] ∞←1 'Agreements'[Code]"/>
        <s v="'Оплати'[ClientCode] ∞←1 'Clients'[code]"/>
        <s v="'Оплати'[DeliveryCode] ∞←1 'DeliveryAddresses'[code]"/>
        <s v="'Оплати'[OrgCode] ∞←1 'Organizations'[code]"/>
        <s v="'Оплати'[ProjectCode] ∞←1 'Projects'[code]"/>
        <s v="'Оплати'[TeritoriCode] ∞←1 'Teritories'[codeTeritory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Agents'[cmdcode]] ∞←1 'Comands'[code]]]"/>
            <x15:cachedUniqueName index="1" name="[Relationships].[Relationship].&amp;['Agents'[TeritoriCode]] ∞←1 'Teritories'[codeTeritory]]]"/>
            <x15:cachedUniqueName index="2" name="[Relationships].[Relationship].&amp;['BrandsBI'[ProductGroupCode]] ∞←1 'ProductGroup'[Code]]]"/>
            <x15:cachedUniqueName index="3" name="[Relationships].[Relationship].&amp;['Credits'[ClientCode]] ∞←1 'Clients'[code]]]"/>
            <x15:cachedUniqueName index="4" name="[Relationships].[Relationship].&amp;['Credits'[DateNormal]] ∞←1 'DimDates'[DateNormal]]]"/>
            <x15:cachedUniqueName index="5" name="[Relationships].[Relationship].&amp;['Credits'[OrgCode]] ∞←1 'Organizations'[code]]]"/>
            <x15:cachedUniqueName index="6" name="[Relationships].[Relationship].&amp;['Credits'[ProjectCode]] ∞←1 'Projects'[code]]]"/>
            <x15:cachedUniqueName index="7" name="[Relationships].[Relationship].&amp;['Credits'[TeritoriCode]] ∞←1 'Teritories'[codeTeritory]]]"/>
            <x15:cachedUniqueName index="8" name="[Relationships].[Relationship].&amp;['Credits'[WarehouseCode]] ∞←1 'Warehouses'[code]]]"/>
            <x15:cachedUniqueName index="9" name="[Relationships].[Relationship].&amp;['Debts'[AgentCode]] ∞←1 'Agents'[code]]]"/>
            <x15:cachedUniqueName index="10" name="[Relationships].[Relationship].&amp;['Debts'[ClientCode]] ∞←1 'Clients'[code]]]"/>
            <x15:cachedUniqueName index="11" name="[Relationships].[Relationship].&amp;['Debts'[DateNormal]] ∞←1 'DimDates'[DateNormal]]]"/>
            <x15:cachedUniqueName index="12" name="[Relationships].[Relationship].&amp;['Debts'[DeliveryCode]] ∞←1 'DeliveryAddresses'[code]]]"/>
            <x15:cachedUniqueName index="13" name="[Relationships].[Relationship].&amp;['Debts'[OrgCode]] ∞←1 'Organizations'[code]]]"/>
            <x15:cachedUniqueName index="14" name="[Relationships].[Relationship].&amp;['Debts'[ProjectCode]] ∞←1 'Projects'[code]]]"/>
            <x15:cachedUniqueName index="15" name="[Relationships].[Relationship].&amp;['Debts'[TeritoriCode]] ∞←1 'Teritories'[codeTeritory]]]"/>
            <x15:cachedUniqueName index="16" name="[Relationships].[Relationship].&amp;['Debts'[WarehouseCode]] ∞←1 'Warehouses'[code]]]"/>
            <x15:cachedUniqueName index="17" name="[Relationships].[Relationship].&amp;['Debts'[WeekDayDateOfPayment]] ∞←1 'WeekDayDateOfPayment'[WeekdayNumber]]]"/>
            <x15:cachedUniqueName index="18" name="[Relationships].[Relationship].&amp;['Debts'[Фінансова накладна]] ∞←1 'ДовідникТипівОплат'[Code]]]"/>
            <x15:cachedUniqueName index="19" name="[Relationships].[Relationship].&amp;['DeliveryAddresses'[Вид ТТ]] ∞←1 'TypeOfDeliveryAddresses'[code]]]"/>
            <x15:cachedUniqueName index="20" name="[Relationships].[Relationship].&amp;['DeliveryAddresses'[Канал збуту]] ∞←1 'Kanals'[code]]]"/>
            <x15:cachedUniqueName index="21" name="[Relationships].[Relationship].&amp;['DeliveryAddresses'[Населений пункт]] ∞←1 'Locality'[code]]]"/>
            <x15:cachedUniqueName index="22" name="[Relationships].[Relationship].&amp;['History'[projectcode]] ∞←1 'Projects'[code]]]"/>
            <x15:cachedUniqueName index="23" name="[Relationships].[Relationship].&amp;['PlaneOfIn'[agentcode]] ∞←1 'Agents'[code]]]"/>
            <x15:cachedUniqueName index="24" name="[Relationships].[Relationship].&amp;['PlaneOfIn'[DateNormal]] ∞←1 'DimDates'[DateNormal]]]"/>
            <x15:cachedUniqueName index="25" name="[Relationships].[Relationship].&amp;['PlaneOfIn'[projectcode]] ∞←1 'Projects'[code]]]"/>
            <x15:cachedUniqueName index="26" name="[Relationships].[Relationship].&amp;['PlaneOfIn'[teritoricode]] ∞←1 'Teritories'[codeTeritory]]]"/>
            <x15:cachedUniqueName index="27" name="[Relationships].[Relationship].&amp;['PlaneOfSales'[agentcode]] ∞←1 'Agents'[code]]]"/>
            <x15:cachedUniqueName index="28" name="[Relationships].[Relationship].&amp;['PlaneOfSales'[DateNormal]] ∞←1 'DimDates'[DateNormal]]]"/>
            <x15:cachedUniqueName index="29" name="[Relationships].[Relationship].&amp;['PlaneOfSales'[orgcode]] ∞←1 'Organizations'[code]]]"/>
            <x15:cachedUniqueName index="30" name="[Relationships].[Relationship].&amp;['PlaneOfSales'[projectcode]] ∞←1 'Projects'[code]]]"/>
            <x15:cachedUniqueName index="31" name="[Relationships].[Relationship].&amp;['PlaneOfSales'[teritoricode]] ∞←1 'Teritories'[codeTeritory]]]"/>
            <x15:cachedUniqueName index="32" name="[Relationships].[Relationship].&amp;['PlanZak'[code projects]] ∞←1 'Projects'[code]]]"/>
            <x15:cachedUniqueName index="33" name="[Relationships].[Relationship].&amp;['PlanZak'[code teritories]] ∞←1 'Teritories'[codeTeritory]]]"/>
            <x15:cachedUniqueName index="34" name="[Relationships].[Relationship].&amp;['PlanZak'[DateNormal]] ∞←1 'DimDates'[DateNormal]]]"/>
            <x15:cachedUniqueName index="35" name="[Relationships].[Relationship].&amp;['Prices'[projcode]] ∞←1 'Projects'[code]]]"/>
            <x15:cachedUniqueName index="36" name="[Relationships].[Relationship].&amp;['Prices'[typecode]] ∞←1 'TypeOfPrices'[code]]]"/>
            <x15:cachedUniqueName index="37" name="[Relationships].[Relationship].&amp;['ProductGroup'[projectcod]] ∞←1 'Projects'[code]]]"/>
            <x15:cachedUniqueName index="38" name="[Relationships].[Relationship].&amp;['Products'[ProductGroupCode]] ∞←1 'ProductGroup'[Code]]]"/>
            <x15:cachedUniqueName index="39" name="[Relationships].[Relationship].&amp;['Products'[projectcod]] ∞←1 'Projects'[code]]]"/>
            <x15:cachedUniqueName index="40" name="[Relationships].[Relationship].&amp;['Projects'[Контракт]] ∞←1 'ProjectsStatus'[Бренд]]]"/>
            <x15:cachedUniqueName index="41" name="[Relationships].[Relationship].&amp;['Sales'[AgentCode]] ∞←1 'Agents'[code]]]"/>
            <x15:cachedUniqueName index="42" name="[Relationships].[Relationship].&amp;['Sales'[ClientCode]] ∞←1 'Clients'[code]]]"/>
            <x15:cachedUniqueName index="43" name="[Relationships].[Relationship].&amp;['Sales'[DateNormal]] ∞←1 'DimDates'[DateNormal]]]"/>
            <x15:cachedUniqueName index="44" name="[Relationships].[Relationship].&amp;['Sales'[DeliveryCode]] ∞←1 'DeliveryAddresses'[code]]]"/>
            <x15:cachedUniqueName index="45" name="[Relationships].[Relationship].&amp;['Sales'[IsFin]] ∞←1 'ДовідникТипівОплат'[Code]]]"/>
            <x15:cachedUniqueName index="46" name="[Relationships].[Relationship].&amp;['Sales'[OrgCode]] ∞←1 'Organizations'[code]]]"/>
            <x15:cachedUniqueName index="47" name="[Relationships].[Relationship].&amp;['Sales'[PriceCode]] ∞←1 'TypeOfPrices'[code]]]"/>
            <x15:cachedUniqueName index="48" name="[Relationships].[Relationship].&amp;['Sales'[TeritoriCode]] ∞←1 'Teritories'[codeTeritory]]]"/>
            <x15:cachedUniqueName index="49" name="[Relationships].[Relationship].&amp;['Sales'[WarehouseCode]] ∞←1 'Warehouses'[code]]]"/>
            <x15:cachedUniqueName index="50" name="[Relationships].[Relationship].&amp;['SalesDet'[Id]] ∞←1 'Sales'[Id]]]"/>
            <x15:cachedUniqueName index="51" name="[Relationships].[Relationship].&amp;['SalesDet'[ProductCode]] ∞←1 'Products'[code]]]"/>
            <x15:cachedUniqueName index="52" name="[Relationships].[Relationship].&amp;['SalesDet'[ProductGroupCode]] ∞←1 'ProductGroup'[Code]]]"/>
            <x15:cachedUniqueName index="53" name="[Relationships].[Relationship].&amp;['Stocks'[Date]] ∞←1 'DimDates'[DateNormal]]]"/>
            <x15:cachedUniqueName index="54" name="[Relationships].[Relationship].&amp;['Stocks'[OrgCode]] ∞←1 'Organizations'[code]]]"/>
            <x15:cachedUniqueName index="55" name="[Relationships].[Relationship].&amp;['Stocks'[ProductCode]] ∞←1 'Products'[code]]]"/>
            <x15:cachedUniqueName index="56" name="[Relationships].[Relationship].&amp;['Stocks'[TeritoriCode]] ∞←1 'Teritories'[codeTeritory]]]"/>
            <x15:cachedUniqueName index="57" name="[Relationships].[Relationship].&amp;['Stocks'[WarehouseCode]] ∞←1 'Warehouses'[code]]]"/>
            <x15:cachedUniqueName index="58" name="[Relationships].[Relationship].&amp;['Zakupki'[AgentCode]] ∞←1 'Agents'[code]]]"/>
            <x15:cachedUniqueName index="59" name="[Relationships].[Relationship].&amp;['Zakupki'[ClientCode]] ∞←1 'Clients'[code]]]"/>
            <x15:cachedUniqueName index="60" name="[Relationships].[Relationship].&amp;['Zakupki'[date]] ∞←1 'DimDates'[DateNormal]]]"/>
            <x15:cachedUniqueName index="61" name="[Relationships].[Relationship].&amp;['Zakupki'[DeliveryCode]] ∞←1 'DeliveryAddresses'[code]]]"/>
            <x15:cachedUniqueName index="62" name="[Relationships].[Relationship].&amp;['Zakupki'[OrgCode]] ∞←1 'Organizations'[code]]]"/>
            <x15:cachedUniqueName index="63" name="[Relationships].[Relationship].&amp;['Zakupki'[TeritoriCode]] ∞←1 'Teritories'[codeTeritory]]]"/>
            <x15:cachedUniqueName index="64" name="[Relationships].[Relationship].&amp;['Zakupki'[WarehouseCode]] ∞←1 'Warehouses'[code]]]"/>
            <x15:cachedUniqueName index="65" name="[Relationships].[Relationship].&amp;['ZakupkiDet'[Id]] ∞←1 'Zakupki'[Id]]]"/>
            <x15:cachedUniqueName index="66" name="[Relationships].[Relationship].&amp;['ZakupkiDet'[ProductCode]] ∞←1 'Products'[code]]]"/>
            <x15:cachedUniqueName index="67" name="[Relationships].[Relationship].&amp;['Оплати'[AgentCode]] ∞←1 'Agents'[code]]]"/>
            <x15:cachedUniqueName index="68" name="[Relationships].[Relationship].&amp;['Оплати'[AgreementCode]] ∞←1 'Agreements'[Code]]]"/>
            <x15:cachedUniqueName index="69" name="[Relationships].[Relationship].&amp;['Оплати'[ClientCode]] ∞←1 'Clients'[code]]]"/>
            <x15:cachedUniqueName index="70" name="[Relationships].[Relationship].&amp;['Оплати'[DeliveryCode]] ∞←1 'DeliveryAddresses'[code]]]"/>
            <x15:cachedUniqueName index="71" name="[Relationships].[Relationship].&amp;['Оплати'[OrgCode]] ∞←1 'Organizations'[code]]]"/>
            <x15:cachedUniqueName index="72" name="[Relationships].[Relationship].&amp;['Оплати'[ProjectCode]] ∞←1 'Projects'[code]]]"/>
            <x15:cachedUniqueName index="73" name="[Relationships].[Relationship].&amp;['Оплати'[TeritoriCode]] ∞←1 'Teritories'[codeTeritory]]]"/>
          </x15:cachedUniqueNames>
        </ext>
      </extLst>
    </cacheField>
    <cacheField name="[Relationships].[Cardinality (Filter)].[Cardinality (Filter)]" caption="Cardinality (Filter)" numFmtId="0" hierarchy="68" level="1">
      <sharedItems containsSemiMixedTypes="0" containsNonDate="0" containsString="0"/>
    </cacheField>
    <cacheField name="[Measures].[Relationship Type]" caption="Relationship Type" numFmtId="0" hierarchy="154" level="32767"/>
    <cacheField name="[Measures].[Max From Cardinality]" caption="Max From Cardinality" numFmtId="0" hierarchy="141" level="32767"/>
    <cacheField name="[Measures].[Max To Cardinality]" caption="Max To Cardinality" numFmtId="0" hierarchy="142" level="32767"/>
    <cacheField name="[Measures].[Missing Keys]" caption="Missing Keys" numFmtId="0" hierarchy="150" level="32767"/>
    <cacheField name="[Measures].[Invalid Rows]" caption="Invalid Rows" numFmtId="0" hierarchy="151" level="32767"/>
    <cacheField name="[Measures].[Relationships Size]" caption="Relationships Size" numFmtId="0" hierarchy="143" level="32767"/>
    <cacheField name="[Measures].[Bid. Filters]" caption="Bid. Filters" numFmtId="0" hierarchy="152" level="32767"/>
    <cacheField name="[Measures].[MMR]" caption="MMR" numFmtId="0" hierarchy="153" level="32767"/>
    <cacheField name="[Measures].[One to Many Ratio %]" caption="One to Many Ratio %" numFmtId="0" hierarchy="155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105.393542824073" createdVersion="5" refreshedVersion="7" minRefreshableVersion="3" recordCount="0" supportSubquery="1" supportAdvancedDrill="1" xr:uid="{D2E9800E-06BE-42DE-A36F-FAC6E0864F40}">
  <cacheSource type="external" connectionId="13"/>
  <cacheFields count="5">
    <cacheField name="[Columns].[Tables-Columns].[Table]" caption="Table" numFmtId="0" hierarchy="30" level="1">
      <sharedItems count="10">
        <s v="Clients"/>
        <s v="Credits"/>
        <s v="Debts"/>
        <s v="DimDates"/>
        <s v="PlaneOfIn"/>
        <s v="PlaneOfSales"/>
        <s v="Products"/>
        <s v="Sales"/>
        <s v="Stocks"/>
        <s v="Zakupki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lients]"/>
            <x15:cachedUniqueName index="1" name="[Columns].[Tables-Columns].[Table].&amp;[Credits]"/>
            <x15:cachedUniqueName index="2" name="[Columns].[Tables-Columns].[Table].&amp;[Debts]"/>
            <x15:cachedUniqueName index="3" name="[Columns].[Tables-Columns].[Table].&amp;[DimDates]"/>
            <x15:cachedUniqueName index="4" name="[Columns].[Tables-Columns].[Table].&amp;[PlaneOfIn]"/>
            <x15:cachedUniqueName index="5" name="[Columns].[Tables-Columns].[Table].&amp;[PlaneOfSales]"/>
            <x15:cachedUniqueName index="6" name="[Columns].[Tables-Columns].[Table].&amp;[Products]"/>
            <x15:cachedUniqueName index="7" name="[Columns].[Tables-Columns].[Table].&amp;[Sales]"/>
            <x15:cachedUniqueName index="8" name="[Columns].[Tables-Columns].[Table].&amp;[Stocks]"/>
            <x15:cachedUniqueName index="9" name="[Columns].[Tables-Columns].[Table].&amp;[Zakupki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User Hierarchies Size]" caption="User Hierarchies Size" numFmtId="0" hierarchy="145" level="32767"/>
    <cacheField name="[User Hierarchies].[UserHierarchyName].[UserHierarchyName]" caption="UserHierarchyName" numFmtId="0" hierarchy="86" level="1">
      <sharedItems count="4">
        <s v="ClientHierarchy"/>
        <s v="DateHiararchy"/>
        <s v="DateHierarchy"/>
        <s v="Hierarchy_Products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ClientHierarchy]"/>
            <x15:cachedUniqueName index="1" name="[User Hierarchies].[UserHierarchyName].&amp;[DateHiararchy]"/>
            <x15:cachedUniqueName index="2" name="[User Hierarchies].[UserHierarchyName].&amp;[DateHierarchy]"/>
            <x15:cachedUniqueName index="3" name="[User Hierarchies].[UserHierarchyName].&amp;[Hierarchy_Products]"/>
          </x15:cachedUniqueNames>
        </ext>
      </extLst>
    </cacheField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First" refreshedDate="45105.39355439815" createdVersion="3" refreshedVersion="7" minRefreshableVersion="3" recordCount="0" tupleCache="1" supportSubquery="1" supportAdvancedDrill="1" xr:uid="{47F05C36-59CF-4777-BFA7-D5E20530EC4D}">
  <cacheSource type="external" connectionId="13"/>
  <cacheFields count="1">
    <cacheField name="[Measures].[MeasuresLevel]" caption="MeasuresLevel" numFmtId="0" hierarchy="55">
      <sharedItems count="11">
        <s v="[Measures].[Last Refresh]" c="Last Refresh"/>
        <s v="[Measures].[Tables #]" c="Tables #"/>
        <s v="[Measures].[Measures #]" c="Measures #"/>
        <s v="[Measures].[Partitions #]" c="Partitions #"/>
        <s v="[Measures].[Calculation items #]" c="Calculation items #"/>
        <s v="[Measures].[Calculated columns #]" c="Calculated columns #"/>
        <s v="[Measures].[Columns #]" c="Columns #"/>
        <s v="[Measures].[Roles #]" c="Roles #"/>
        <s v="[Measures].[Calculated tables #]" c="Calculated tables #"/>
        <s v="[Measures].[Table Size]" c="Table Size"/>
        <s v="[Measures].[Segments #]" c="Segments #"/>
      </sharedItems>
    </cacheField>
  </cacheFields>
  <cacheHierarchies count="19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2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2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2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2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2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2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2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2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2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2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2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2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2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2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2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2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2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2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2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2" memberValueDatatype="11" unbalanced="0"/>
    <cacheHierarchy uniqueName="[Columns].[IsKey]" caption="IsKey" attribute="1" defaultMemberUniqueName="[Columns].[IsKey].[All]" allUniqueName="[Columns].[IsKey].[All]" dimensionUniqueName="[Columns]" displayFolder="" count="2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2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2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2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2" memberValueDatatype="130" unbalanced="0"/>
    <cacheHierarchy uniqueName="[Columns].[State]" caption="State" attribute="1" defaultMemberUniqueName="[Columns].[State].[All]" allUniqueName="[Columns].[State].[All]" dimensionUniqueName="[Columns]" displayFolder="" count="2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2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2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2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2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2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2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2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2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2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2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2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2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2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2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2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2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2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2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 List].[DataType]" caption="DataType" attribute="1" defaultMemberUniqueName="[Measures List].[DataType].[All]" allUniqueName="[Measures List].[DataType].[All]" dimensionUniqueName="[Measures List]" displayFolder="" count="2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2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2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2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2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2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2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2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2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2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2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2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2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2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2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2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2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2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2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2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2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2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2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2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2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2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2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2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2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2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2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2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2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2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2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2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2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2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2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2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2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2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2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2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2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2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2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2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2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2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2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2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2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2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2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2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2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2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2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2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2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2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2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2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2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2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2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2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2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2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2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2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2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tupleCache>
    <entries count="11">
      <n v="45104.776235570986" in="0">
        <tpls c="1">
          <tpl fld="0" item="0"/>
        </tpls>
      </n>
      <n v="34" in="1">
        <tpls c="1">
          <tpl fld="0" item="1"/>
        </tpls>
      </n>
      <n v="95" in="1">
        <tpls c="1">
          <tpl fld="0" item="2"/>
        </tpls>
      </n>
      <n v="48" in="1">
        <tpls c="1">
          <tpl fld="0" item="3"/>
        </tpls>
      </n>
      <m in="1">
        <tpls c="1">
          <tpl fld="0" item="4"/>
        </tpls>
      </m>
      <n v="1" in="1">
        <tpls c="1">
          <tpl fld="0" item="5"/>
        </tpls>
      </n>
      <n v="224" in="1">
        <tpls c="1">
          <tpl fld="0" item="6"/>
        </tpls>
      </n>
      <n v="23" in="1">
        <tpls c="1">
          <tpl fld="0" item="7"/>
        </tpls>
      </n>
      <n v="1" in="1">
        <tpls c="1">
          <tpl fld="0" item="8"/>
        </tpls>
      </n>
      <n v="5564976271" in="1">
        <tpls c="1">
          <tpl fld="0" item="9"/>
        </tpls>
      </n>
      <n v="98" in="1">
        <tpls c="1">
          <tpl fld="0" item="10"/>
        </tpls>
      </n>
    </entries>
    <queryCache count="12">
      <query mdx="[Measures].[Last Refresh]">
        <tpls c="1">
          <tpl fld="0" item="0"/>
        </tpls>
      </query>
      <query mdx="[Measures].[Tables #]">
        <tpls c="1">
          <tpl fld="0" item="1"/>
        </tpls>
      </query>
      <query mdx="[Measures].[Measures #]">
        <tpls c="1">
          <tpl fld="0" item="2"/>
        </tpls>
      </query>
      <query mdx="[Measures].[Partitions #]">
        <tpls c="1">
          <tpl fld="0" item="3"/>
        </tpls>
      </query>
      <query mdx="[Measures].[Calculation items #]">
        <tpls c="1">
          <tpl fld="0" item="4"/>
        </tpls>
      </query>
      <query mdx="([Tables].[IsLocalDateTable].[True],[Measures].[Tables #])"/>
      <query mdx="[Measures].[Calculated columns #]">
        <tpls c="1">
          <tpl fld="0" item="5"/>
        </tpls>
      </query>
      <query mdx="[Measures].[Columns #]">
        <tpls c="1">
          <tpl fld="0" item="6"/>
        </tpls>
      </query>
      <query mdx="[Measures].[Roles #]">
        <tpls c="1">
          <tpl fld="0" item="7"/>
        </tpls>
      </query>
      <query mdx="[Measures].[Calculated tables #]">
        <tpls c="1">
          <tpl fld="0" item="8"/>
        </tpls>
      </query>
      <query mdx="[Measures].[Table Size]">
        <tpls c="1">
          <tpl fld="0" item="9"/>
        </tpls>
      </query>
      <query mdx="[Measures].[Segments #]">
        <tpls c="1">
          <tpl fld="0" item="10"/>
        </tpls>
      </query>
    </queryCache>
    <serverFormats count="2">
      <serverFormat format="yyyy-MM-dd HH:mm:ss"/>
      <serverFormat format="#,0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13" applyNumberFormats="0" applyBorderFormats="0" applyFontFormats="0" applyPatternFormats="0" applyAlignmentFormats="0" applyWidthHeightFormats="1" dataCaption="Values" tag="a1f8c80b-5057-4faf-b817-6f51ece89370" updatedVersion="7" minRefreshableVersion="3" useAutoFormatting="1" itemPrintTitles="1" createdVersion="5" indent="0" outline="1" outlineData="1" multipleFieldFilters="0">
  <location ref="A3:W38" firstHeaderRow="0" firstDataRow="1" firstDataCol="1" rowPageCount="1" colPageCount="1"/>
  <pivotFields count="25">
    <pivotField axis="axisRow" allDrilled="1" showAll="0" dataSourceSort="1">
      <items count="35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c="1" x="17"/>
        <item c="1" x="18"/>
        <item c="1" x="19"/>
        <item c="1" x="20"/>
        <item c="1" x="21"/>
        <item c="1" x="22"/>
        <item c="1" x="23"/>
        <item c="1" x="24"/>
        <item c="1" x="25"/>
        <item c="1" x="26"/>
        <item c="1" x="27"/>
        <item c="1" x="28"/>
        <item c="1" x="29"/>
        <item c="1" x="30"/>
        <item c="1" x="31"/>
        <item c="1" x="32"/>
        <item c="1" x="33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1">
    <pageField fld="2" hier="25" name="[Columns].[IsRowNumber].&amp;[False]" cap="FALSE"/>
  </pageFields>
  <dataFields count="22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16" applyNumberFormats="0" applyBorderFormats="0" applyFontFormats="0" applyPatternFormats="0" applyAlignmentFormats="0" applyWidthHeightFormats="1" dataCaption="Values" tag="f434f23a-15c3-483d-b9c1-0eeaa2fc2dc1" updatedVersion="7" minRefreshableVersion="3" useAutoFormatting="1" itemPrintTitles="1" createdVersion="5" indent="0" outline="1" outlineData="1" multipleFieldFilters="0">
  <location ref="A3:O194" firstHeaderRow="0" firstDataRow="1" firstDataCol="1" rowPageCount="1" colPageCount="1"/>
  <pivotFields count="16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1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191">
    <i>
      <x v="43"/>
    </i>
    <i>
      <x v="144"/>
    </i>
    <i>
      <x v="126"/>
    </i>
    <i>
      <x v="44"/>
    </i>
    <i>
      <x v="149"/>
    </i>
    <i>
      <x v="37"/>
    </i>
    <i>
      <x v="153"/>
    </i>
    <i>
      <x v="35"/>
    </i>
    <i>
      <x v="31"/>
    </i>
    <i>
      <x v="34"/>
    </i>
    <i>
      <x v="128"/>
    </i>
    <i>
      <x v="30"/>
    </i>
    <i>
      <x v="148"/>
    </i>
    <i>
      <x v="141"/>
    </i>
    <i>
      <x v="139"/>
    </i>
    <i>
      <x v="145"/>
    </i>
    <i>
      <x v="151"/>
    </i>
    <i>
      <x v="146"/>
    </i>
    <i>
      <x v="140"/>
    </i>
    <i>
      <x v="143"/>
    </i>
    <i>
      <x v="135"/>
    </i>
    <i>
      <x v="29"/>
    </i>
    <i>
      <x v="134"/>
    </i>
    <i>
      <x v="42"/>
    </i>
    <i>
      <x v="147"/>
    </i>
    <i>
      <x v="39"/>
    </i>
    <i>
      <x v="150"/>
    </i>
    <i>
      <x v="32"/>
    </i>
    <i>
      <x v="136"/>
    </i>
    <i>
      <x v="189"/>
    </i>
    <i>
      <x v="137"/>
    </i>
    <i>
      <x v="123"/>
    </i>
    <i>
      <x v="23"/>
    </i>
    <i>
      <x v="180"/>
    </i>
    <i>
      <x v="184"/>
    </i>
    <i>
      <x v="121"/>
    </i>
    <i>
      <x v="175"/>
    </i>
    <i>
      <x v="122"/>
    </i>
    <i>
      <x v="174"/>
    </i>
    <i>
      <x v="106"/>
    </i>
    <i>
      <x v="176"/>
    </i>
    <i>
      <x v="183"/>
    </i>
    <i>
      <x v="181"/>
    </i>
    <i>
      <x v="41"/>
    </i>
    <i>
      <x v="28"/>
    </i>
    <i>
      <x v="92"/>
    </i>
    <i>
      <x v="182"/>
    </i>
    <i>
      <x v="22"/>
    </i>
    <i>
      <x v="47"/>
    </i>
    <i>
      <x v="168"/>
    </i>
    <i>
      <x v="7"/>
    </i>
    <i>
      <x v="105"/>
    </i>
    <i>
      <x v="177"/>
    </i>
    <i>
      <x v="36"/>
    </i>
    <i>
      <x v="46"/>
    </i>
    <i>
      <x v="40"/>
    </i>
    <i>
      <x v="45"/>
    </i>
    <i>
      <x v="17"/>
    </i>
    <i>
      <x v="18"/>
    </i>
    <i>
      <x v="142"/>
    </i>
    <i>
      <x v="120"/>
    </i>
    <i>
      <x v="155"/>
    </i>
    <i>
      <x/>
    </i>
    <i>
      <x v="38"/>
    </i>
    <i>
      <x v="103"/>
    </i>
    <i>
      <x v="88"/>
    </i>
    <i>
      <x v="179"/>
    </i>
    <i>
      <x v="124"/>
    </i>
    <i>
      <x v="86"/>
    </i>
    <i>
      <x v="33"/>
    </i>
    <i>
      <x v="78"/>
    </i>
    <i>
      <x v="154"/>
    </i>
    <i>
      <x v="187"/>
    </i>
    <i>
      <x v="173"/>
    </i>
    <i>
      <x v="166"/>
    </i>
    <i>
      <x v="50"/>
    </i>
    <i>
      <x v="73"/>
    </i>
    <i>
      <x v="51"/>
    </i>
    <i>
      <x v="96"/>
    </i>
    <i>
      <x v="95"/>
    </i>
    <i>
      <x v="4"/>
    </i>
    <i>
      <x v="6"/>
    </i>
    <i>
      <x v="97"/>
    </i>
    <i>
      <x v="161"/>
    </i>
    <i>
      <x v="133"/>
    </i>
    <i>
      <x v="71"/>
    </i>
    <i>
      <x v="162"/>
    </i>
    <i>
      <x v="77"/>
    </i>
    <i>
      <x v="132"/>
    </i>
    <i>
      <x v="160"/>
    </i>
    <i>
      <x v="94"/>
    </i>
    <i>
      <x v="138"/>
    </i>
    <i>
      <x v="21"/>
    </i>
    <i>
      <x v="75"/>
    </i>
    <i>
      <x v="127"/>
    </i>
    <i>
      <x v="91"/>
    </i>
    <i>
      <x v="12"/>
    </i>
    <i>
      <x v="107"/>
    </i>
    <i>
      <x v="104"/>
    </i>
    <i>
      <x v="185"/>
    </i>
    <i>
      <x v="125"/>
    </i>
    <i>
      <x v="165"/>
    </i>
    <i>
      <x v="131"/>
    </i>
    <i>
      <x v="11"/>
    </i>
    <i>
      <x v="188"/>
    </i>
    <i>
      <x v="19"/>
    </i>
    <i>
      <x v="3"/>
    </i>
    <i>
      <x v="84"/>
    </i>
    <i>
      <x v="98"/>
    </i>
    <i>
      <x v="27"/>
    </i>
    <i>
      <x v="152"/>
    </i>
    <i>
      <x v="171"/>
    </i>
    <i>
      <x v="130"/>
    </i>
    <i>
      <x v="90"/>
    </i>
    <i>
      <x v="159"/>
    </i>
    <i>
      <x v="20"/>
    </i>
    <i>
      <x v="87"/>
    </i>
    <i>
      <x v="9"/>
    </i>
    <i>
      <x v="129"/>
    </i>
    <i>
      <x v="79"/>
    </i>
    <i>
      <x v="110"/>
    </i>
    <i>
      <x v="70"/>
    </i>
    <i>
      <x v="93"/>
    </i>
    <i>
      <x v="26"/>
    </i>
    <i>
      <x v="13"/>
    </i>
    <i>
      <x v="170"/>
    </i>
    <i>
      <x v="83"/>
    </i>
    <i>
      <x v="89"/>
    </i>
    <i>
      <x v="48"/>
    </i>
    <i>
      <x v="54"/>
    </i>
    <i>
      <x v="111"/>
    </i>
    <i>
      <x v="65"/>
    </i>
    <i>
      <x v="62"/>
    </i>
    <i>
      <x v="85"/>
    </i>
    <i>
      <x v="14"/>
    </i>
    <i>
      <x v="114"/>
    </i>
    <i>
      <x v="49"/>
    </i>
    <i>
      <x v="10"/>
    </i>
    <i>
      <x v="60"/>
    </i>
    <i>
      <x v="69"/>
    </i>
    <i>
      <x v="80"/>
    </i>
    <i>
      <x v="64"/>
    </i>
    <i>
      <x v="63"/>
    </i>
    <i>
      <x v="15"/>
    </i>
    <i>
      <x v="158"/>
    </i>
    <i>
      <x v="186"/>
    </i>
    <i>
      <x v="52"/>
    </i>
    <i>
      <x v="76"/>
    </i>
    <i>
      <x v="5"/>
    </i>
    <i>
      <x v="156"/>
    </i>
    <i>
      <x v="157"/>
    </i>
    <i>
      <x v="72"/>
    </i>
    <i>
      <x v="169"/>
    </i>
    <i>
      <x v="115"/>
    </i>
    <i>
      <x v="16"/>
    </i>
    <i>
      <x v="116"/>
    </i>
    <i>
      <x v="24"/>
    </i>
    <i>
      <x v="67"/>
    </i>
    <i>
      <x v="172"/>
    </i>
    <i>
      <x v="108"/>
    </i>
    <i>
      <x v="109"/>
    </i>
    <i>
      <x v="66"/>
    </i>
    <i>
      <x v="119"/>
    </i>
    <i>
      <x v="112"/>
    </i>
    <i>
      <x v="113"/>
    </i>
    <i>
      <x v="118"/>
    </i>
    <i>
      <x v="25"/>
    </i>
    <i>
      <x v="117"/>
    </i>
    <i>
      <x v="167"/>
    </i>
    <i>
      <x v="164"/>
    </i>
    <i>
      <x v="68"/>
    </i>
    <i>
      <x v="102"/>
    </i>
    <i>
      <x v="101"/>
    </i>
    <i>
      <x v="100"/>
    </i>
    <i>
      <x v="99"/>
    </i>
    <i>
      <x v="56"/>
    </i>
    <i>
      <x v="74"/>
    </i>
    <i>
      <x v="59"/>
    </i>
    <i>
      <x v="53"/>
    </i>
    <i>
      <x v="82"/>
    </i>
    <i>
      <x v="81"/>
    </i>
    <i>
      <x v="61"/>
    </i>
    <i>
      <x v="8"/>
    </i>
    <i>
      <x v="58"/>
    </i>
    <i>
      <x v="163"/>
    </i>
    <i>
      <x v="178"/>
    </i>
    <i>
      <x v="55"/>
    </i>
    <i>
      <x v="57"/>
    </i>
    <i>
      <x v="2"/>
    </i>
    <i>
      <x v="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25" name="[Columns].[IsRowNumber].&amp;[False]" cap="FALSE"/>
  </pageFields>
  <dataFields count="14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0" subtotal="count" baseField="0" baseItem="0"/>
    <dataField fld="8" subtotal="count" baseField="0" baseItem="0"/>
    <dataField fld="9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19" applyNumberFormats="0" applyBorderFormats="0" applyFontFormats="0" applyPatternFormats="0" applyAlignmentFormats="0" applyWidthHeightFormats="1" dataCaption="Values" tag="81327fd5-e246-4b67-bc4d-501245a0193f" updatedVersion="7" minRefreshableVersion="3" useAutoFormatting="1" subtotalHiddenItems="1" itemPrintTitles="1" createdVersion="5" indent="0" outline="1" outlineData="1" multipleFieldFilters="0">
  <location ref="A3:I86" firstHeaderRow="0" firstDataRow="1" firstDataCol="1"/>
  <pivotFields count="11">
    <pivotField dataField="1" showAll="0"/>
    <pivotField dataField="1" showAll="0"/>
    <pivotField axis="axisRow" allDrilled="1" showAll="0" dataSourceSort="1">
      <items count="35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c="1" x="17"/>
        <item c="1" x="18"/>
        <item c="1" x="19"/>
        <item c="1" x="20"/>
        <item c="1" x="21"/>
        <item c="1" x="22"/>
        <item c="1" x="23"/>
        <item c="1" x="24"/>
        <item c="1" x="25"/>
        <item c="1" x="26"/>
        <item c="1" x="27"/>
        <item c="1" x="28"/>
        <item c="1" x="29"/>
        <item c="1" x="30"/>
        <item c="1" x="31"/>
        <item c="1" x="32"/>
        <item c="1" x="33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2"/>
    <field x="4"/>
  </rowFields>
  <rowItems count="83">
    <i>
      <x/>
    </i>
    <i r="1">
      <x v="2"/>
    </i>
    <i>
      <x v="1"/>
    </i>
    <i r="1">
      <x/>
    </i>
    <i>
      <x v="2"/>
    </i>
    <i r="1">
      <x v="1"/>
    </i>
    <i>
      <x v="3"/>
    </i>
    <i r="1">
      <x v="41"/>
    </i>
    <i>
      <x v="4"/>
    </i>
    <i r="1">
      <x v="3"/>
    </i>
    <i>
      <x v="5"/>
    </i>
    <i r="1">
      <x v="4"/>
    </i>
    <i>
      <x v="6"/>
    </i>
    <i r="1">
      <x v="5"/>
    </i>
    <i r="1">
      <x v="6"/>
    </i>
    <i r="1">
      <x v="7"/>
    </i>
    <i>
      <x v="7"/>
    </i>
    <i r="1">
      <x v="8"/>
    </i>
    <i r="1">
      <x v="9"/>
    </i>
    <i r="1">
      <x v="10"/>
    </i>
    <i>
      <x v="8"/>
    </i>
    <i r="1">
      <x v="11"/>
    </i>
    <i>
      <x v="9"/>
    </i>
    <i r="1">
      <x v="12"/>
    </i>
    <i>
      <x v="10"/>
    </i>
    <i r="1">
      <x v="41"/>
    </i>
    <i>
      <x v="11"/>
    </i>
    <i r="1">
      <x v="13"/>
    </i>
    <i>
      <x v="12"/>
    </i>
    <i r="1">
      <x v="14"/>
    </i>
    <i>
      <x v="13"/>
    </i>
    <i r="1">
      <x v="15"/>
    </i>
    <i>
      <x v="14"/>
    </i>
    <i r="1">
      <x v="16"/>
    </i>
    <i>
      <x v="15"/>
    </i>
    <i r="1">
      <x v="17"/>
    </i>
    <i>
      <x v="16"/>
    </i>
    <i r="1">
      <x v="41"/>
    </i>
    <i>
      <x v="17"/>
    </i>
    <i r="1">
      <x v="18"/>
    </i>
    <i>
      <x v="18"/>
    </i>
    <i r="1">
      <x v="19"/>
    </i>
    <i>
      <x v="19"/>
    </i>
    <i r="1">
      <x v="20"/>
    </i>
    <i>
      <x v="20"/>
    </i>
    <i r="1">
      <x v="21"/>
    </i>
    <i>
      <x v="21"/>
    </i>
    <i r="1">
      <x v="22"/>
    </i>
    <i>
      <x v="22"/>
    </i>
    <i r="1">
      <x v="26"/>
    </i>
    <i r="1">
      <x v="27"/>
    </i>
    <i r="1">
      <x v="28"/>
    </i>
    <i>
      <x v="23"/>
    </i>
    <i r="1">
      <x v="23"/>
    </i>
    <i r="1">
      <x v="24"/>
    </i>
    <i r="1">
      <x v="25"/>
    </i>
    <i>
      <x v="24"/>
    </i>
    <i r="1">
      <x v="29"/>
    </i>
    <i r="1">
      <x v="30"/>
    </i>
    <i r="1">
      <x v="31"/>
    </i>
    <i>
      <x v="25"/>
    </i>
    <i r="1">
      <x v="32"/>
    </i>
    <i>
      <x v="26"/>
    </i>
    <i r="1">
      <x v="33"/>
    </i>
    <i>
      <x v="27"/>
    </i>
    <i r="1">
      <x v="34"/>
    </i>
    <i>
      <x v="28"/>
    </i>
    <i r="1">
      <x v="35"/>
    </i>
    <i>
      <x v="29"/>
    </i>
    <i r="1">
      <x v="36"/>
    </i>
    <i>
      <x v="30"/>
    </i>
    <i r="1">
      <x v="37"/>
    </i>
    <i>
      <x v="31"/>
    </i>
    <i r="1">
      <x v="38"/>
    </i>
    <i r="1">
      <x v="39"/>
    </i>
    <i r="1">
      <x v="40"/>
    </i>
    <i>
      <x v="32"/>
    </i>
    <i r="1">
      <x v="42"/>
    </i>
    <i>
      <x v="33"/>
    </i>
    <i r="1">
      <x v="43"/>
    </i>
    <i r="1">
      <x v="44"/>
    </i>
    <i r="1">
      <x v="4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34" applyNumberFormats="0" applyBorderFormats="0" applyFontFormats="0" applyPatternFormats="0" applyAlignmentFormats="0" applyWidthHeightFormats="1" dataCaption="Values" tag="59da4aa7-4236-4648-aa60-f13e22ffdac9" updatedVersion="7" minRefreshableVersion="3" useAutoFormatting="1" itemPrintTitles="1" createdVersion="5" indent="0" outline="1" outlineData="1" multipleFieldFilters="0">
  <location ref="A3:B24" firstHeaderRow="1" firstDataRow="1" firstDataCol="1" rowPageCount="1" colPageCount="1"/>
  <pivotFields count="5">
    <pivotField axis="axisRow" allDrilled="1" showAll="0" dataSourceSort="1">
      <items count="11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2">
    <field x="0"/>
    <field x="4"/>
  </rowFields>
  <rowItems count="21">
    <i>
      <x/>
    </i>
    <i r="1">
      <x/>
    </i>
    <i>
      <x v="1"/>
    </i>
    <i r="1">
      <x v="2"/>
    </i>
    <i>
      <x v="2"/>
    </i>
    <i r="1">
      <x v="1"/>
    </i>
    <i>
      <x v="3"/>
    </i>
    <i r="1">
      <x v="2"/>
    </i>
    <i>
      <x v="4"/>
    </i>
    <i r="1">
      <x v="2"/>
    </i>
    <i>
      <x v="5"/>
    </i>
    <i r="1">
      <x v="2"/>
    </i>
    <i>
      <x v="6"/>
    </i>
    <i r="1">
      <x v="3"/>
    </i>
    <i>
      <x v="7"/>
    </i>
    <i r="1">
      <x v="2"/>
    </i>
    <i>
      <x v="8"/>
    </i>
    <i r="1">
      <x v="2"/>
    </i>
    <i>
      <x v="9"/>
    </i>
    <i r="1">
      <x v="2"/>
    </i>
    <i t="grand">
      <x/>
    </i>
  </rowItems>
  <colItems count="1">
    <i/>
  </colItems>
  <pageFields count="1">
    <pageField fld="2" hier="25" name="[Columns].[IsRowNumber].&amp;[False]" cap="FALSE"/>
  </pageFields>
  <dataFields count="1">
    <dataField fld="3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8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31" applyNumberFormats="0" applyBorderFormats="0" applyFontFormats="0" applyPatternFormats="0" applyAlignmentFormats="0" applyWidthHeightFormats="1" dataCaption="Values" tag="b138a726-78b3-4e77-9364-427f4dcd7401" updatedVersion="7" minRefreshableVersion="3" useAutoFormatting="1" subtotalHiddenItems="1" itemPrintTitles="1" createdVersion="5" indent="0" outline="1" outlineData="1" multipleFieldFilters="0">
  <location ref="A4:J98" firstHeaderRow="0" firstDataRow="1" firstDataCol="1" rowPageCount="2" colPageCount="1"/>
  <pivotFields count="14">
    <pivotField axis="axisRow" allDrilled="1" showAll="0" dataSourceSort="1">
      <items count="20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c="1" x="17"/>
        <item c="1" x="18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94">
    <i>
      <x/>
    </i>
    <i r="1">
      <x/>
    </i>
    <i r="1">
      <x v="1"/>
    </i>
    <i>
      <x v="1"/>
    </i>
    <i r="1">
      <x v="2"/>
    </i>
    <i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3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4"/>
    </i>
    <i r="1">
      <x v="19"/>
    </i>
    <i r="1">
      <x v="20"/>
    </i>
    <i r="1">
      <x v="21"/>
    </i>
    <i>
      <x v="5"/>
    </i>
    <i r="1">
      <x v="22"/>
    </i>
    <i>
      <x v="6"/>
    </i>
    <i r="1">
      <x v="23"/>
    </i>
    <i r="1">
      <x v="24"/>
    </i>
    <i r="1">
      <x v="25"/>
    </i>
    <i r="1">
      <x v="26"/>
    </i>
    <i>
      <x v="7"/>
    </i>
    <i r="1">
      <x v="27"/>
    </i>
    <i r="1">
      <x v="28"/>
    </i>
    <i r="1">
      <x v="29"/>
    </i>
    <i r="1">
      <x v="30"/>
    </i>
    <i r="1">
      <x v="31"/>
    </i>
    <i>
      <x v="8"/>
    </i>
    <i r="1">
      <x v="32"/>
    </i>
    <i r="1">
      <x v="33"/>
    </i>
    <i r="1">
      <x v="34"/>
    </i>
    <i>
      <x v="9"/>
    </i>
    <i r="1">
      <x v="35"/>
    </i>
    <i r="1">
      <x v="36"/>
    </i>
    <i>
      <x v="10"/>
    </i>
    <i r="1">
      <x v="37"/>
    </i>
    <i>
      <x v="11"/>
    </i>
    <i r="1">
      <x v="38"/>
    </i>
    <i r="1">
      <x v="39"/>
    </i>
    <i>
      <x v="12"/>
    </i>
    <i r="1">
      <x v="40"/>
    </i>
    <i>
      <x v="13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>
      <x v="14"/>
    </i>
    <i r="1">
      <x v="50"/>
    </i>
    <i r="1">
      <x v="51"/>
    </i>
    <i r="1">
      <x v="52"/>
    </i>
    <i>
      <x v="15"/>
    </i>
    <i r="1">
      <x v="53"/>
    </i>
    <i r="1">
      <x v="54"/>
    </i>
    <i r="1">
      <x v="55"/>
    </i>
    <i r="1">
      <x v="56"/>
    </i>
    <i r="1">
      <x v="57"/>
    </i>
    <i>
      <x v="16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>
      <x v="17"/>
    </i>
    <i r="1">
      <x v="65"/>
    </i>
    <i r="1">
      <x v="66"/>
    </i>
    <i>
      <x v="18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25" name="[Columns].[IsRowNumber].&amp;[False]" cap="FALSE"/>
    <pageField fld="4" hier="68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7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28" applyNumberFormats="0" applyBorderFormats="0" applyFontFormats="0" applyPatternFormats="0" applyAlignmentFormats="0" applyWidthHeightFormats="1" dataCaption="Values" tag="f0bd1038-2e4f-4066-a28d-2db801f60e3d" updatedVersion="7" minRefreshableVersion="3" useAutoFormatting="1" colGrandTotals="0" itemPrintTitles="1" createdVersion="5" indent="0" outline="1" outlineData="1" multipleFieldFilters="0">
  <location ref="A3:E19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>
      <items count="15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25" name="[Columns].[IsRowNumber].&amp;[False]" cap="FALSE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3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25" applyNumberFormats="0" applyBorderFormats="0" applyFontFormats="0" applyPatternFormats="0" applyAlignmentFormats="0" applyWidthHeightFormats="1" dataCaption="Values" tag="99e483fa-c0c1-4a8c-8d30-3313ab43e6a9" updatedVersion="7" minRefreshableVersion="3" useAutoFormatting="1" itemPrintTitles="1" createdVersion="5" indent="0" outline="1" outlineData="1" multipleFieldFilters="0">
  <location ref="A3:K31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7">
        <item x="0" e="0"/>
        <item x="1" e="0"/>
        <item x="2" e="0"/>
        <item x="3"/>
        <item x="4" e="0"/>
        <item x="5" e="0"/>
        <item t="default"/>
      </items>
    </pivotField>
    <pivotField axis="axisRow" allDrilled="1" showAll="0" dataSourceSort="1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28">
    <i>
      <x/>
    </i>
    <i>
      <x v="1"/>
    </i>
    <i>
      <x v="2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4"/>
    </i>
    <i>
      <x v="5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5" name="[Columns].[IsRowNumber].&amp;[False]" cap="FALSE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22" applyNumberFormats="0" applyBorderFormats="0" applyFontFormats="0" applyPatternFormats="0" applyAlignmentFormats="0" applyWidthHeightFormats="1" dataCaption="Values" tag="eb0ac110-0010-4a23-b6b5-f77d96c04bce" updatedVersion="7" minRefreshableVersion="3" useAutoFormatting="1" itemPrintTitles="1" createdVersion="5" indent="0" outline="1" outlineData="1" multipleFieldFilters="0">
  <location ref="A3:L13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10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5"/>
    </i>
    <i r="1">
      <x v="2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25" name="[Columns].[IsRowNumber].&amp;[False]" cap="FALSE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7"/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121" tableType="queryTable" totalsRowShown="0">
  <autoFilter ref="A1:H121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workbookViewId="0">
      <selection activeCell="A2" sqref="A2"/>
    </sheetView>
  </sheetViews>
  <sheetFormatPr defaultRowHeight="15" x14ac:dyDescent="0.25"/>
  <cols>
    <col min="1" max="1" width="40.5703125" customWidth="1"/>
    <col min="2" max="2" width="27.85546875" customWidth="1"/>
  </cols>
  <sheetData>
    <row r="1" spans="1:2" ht="26.25" x14ac:dyDescent="0.4">
      <c r="A1" s="15" t="s">
        <v>51</v>
      </c>
    </row>
    <row r="2" spans="1:2" ht="60" x14ac:dyDescent="0.25">
      <c r="A2" s="17" t="s">
        <v>62</v>
      </c>
    </row>
    <row r="3" spans="1:2" ht="60" x14ac:dyDescent="0.25">
      <c r="A3" s="17" t="s">
        <v>61</v>
      </c>
    </row>
    <row r="4" spans="1:2" x14ac:dyDescent="0.25">
      <c r="A4" s="17"/>
    </row>
    <row r="5" spans="1:2" x14ac:dyDescent="0.25">
      <c r="A5" s="17" t="s">
        <v>63</v>
      </c>
    </row>
    <row r="6" spans="1:2" x14ac:dyDescent="0.25">
      <c r="A6" s="16" t="s">
        <v>52</v>
      </c>
    </row>
    <row r="7" spans="1:2" x14ac:dyDescent="0.25">
      <c r="A7" s="16" t="s">
        <v>53</v>
      </c>
    </row>
    <row r="9" spans="1:2" x14ac:dyDescent="0.25">
      <c r="A9" s="14" t="s">
        <v>54</v>
      </c>
    </row>
    <row r="10" spans="1:2" ht="30" x14ac:dyDescent="0.25">
      <c r="A10" s="13" t="s">
        <v>55</v>
      </c>
      <c r="B10" s="18" t="s">
        <v>57</v>
      </c>
    </row>
    <row r="11" spans="1:2" ht="45" x14ac:dyDescent="0.25">
      <c r="A11" s="13" t="s">
        <v>56</v>
      </c>
      <c r="B11" s="18" t="s">
        <v>58</v>
      </c>
    </row>
    <row r="22" spans="1:1" x14ac:dyDescent="0.25">
      <c r="A22" t="s">
        <v>60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6F88-ED28-4B39-A824-A768A2F17B4D}">
  <sheetPr codeName="Sheet11"/>
  <dimension ref="A1:D15"/>
  <sheetViews>
    <sheetView showGridLines="0" workbookViewId="0">
      <selection activeCell="C21" sqref="C21"/>
    </sheetView>
  </sheetViews>
  <sheetFormatPr defaultRowHeight="15" x14ac:dyDescent="0.25"/>
  <cols>
    <col min="1" max="1" width="19.85546875" customWidth="1"/>
    <col min="2" max="2" width="49.85546875" customWidth="1"/>
    <col min="3" max="3" width="39.42578125" customWidth="1"/>
    <col min="4" max="4" width="47.7109375" bestFit="1" customWidth="1"/>
    <col min="6" max="6" width="14.85546875" bestFit="1" customWidth="1"/>
  </cols>
  <sheetData>
    <row r="1" spans="1:4" ht="18.75" x14ac:dyDescent="0.3">
      <c r="A1" s="20" t="s">
        <v>64</v>
      </c>
    </row>
    <row r="2" spans="1:4" ht="15.75" x14ac:dyDescent="0.25">
      <c r="A2" s="21" t="s">
        <v>76</v>
      </c>
      <c r="B2" s="33" t="str">
        <f>FileNameRange</f>
        <v>\\berta.corp\system$\Redirect\nmozol\Desktop\TemaBI_commerce.vpax</v>
      </c>
      <c r="C2" s="33"/>
      <c r="D2" s="33"/>
    </row>
    <row r="3" spans="1:4" x14ac:dyDescent="0.25">
      <c r="A3" s="16"/>
      <c r="B3" s="14"/>
      <c r="C3" s="14"/>
      <c r="D3" s="14"/>
    </row>
    <row r="4" spans="1:4" ht="18.75" x14ac:dyDescent="0.3">
      <c r="A4" s="23" t="s">
        <v>65</v>
      </c>
      <c r="B4" s="24" vm="3">
        <f>CUBEVALUE( "ThisWorkbookDataModel", CUBEMEMBER( "ThisWorkbookDataModel", "[Measures].[Table Size]") )</f>
        <v>5564976271</v>
      </c>
      <c r="C4" s="14"/>
    </row>
    <row r="5" spans="1:4" ht="18.75" x14ac:dyDescent="0.3">
      <c r="A5" s="26" t="s">
        <v>66</v>
      </c>
      <c r="B5" s="19" vm="4">
        <f>CUBEVALUE( "ThisWorkbookDataModel", CUBEMEMBER( "ThisWorkbookDataModel", "[Measures].[Tables #]") )</f>
        <v>34</v>
      </c>
    </row>
    <row r="6" spans="1:4" ht="18.75" x14ac:dyDescent="0.3">
      <c r="A6" s="27" t="s">
        <v>69</v>
      </c>
      <c r="B6" s="25" vm="7">
        <f>CUBEVALUE( "ThisWorkbookDataModel", CUBEMEMBER( "ThisWorkbookDataModel", "[Measures].[Partitions #]") )</f>
        <v>48</v>
      </c>
    </row>
    <row r="7" spans="1:4" ht="18.75" x14ac:dyDescent="0.3">
      <c r="A7" s="22" t="s">
        <v>70</v>
      </c>
      <c r="B7" s="19" vm="8">
        <f>CUBEVALUE( "ThisWorkbookDataModel", CUBEMEMBER( "ThisWorkbookDataModel", "[Measures].[Segments #]") )</f>
        <v>98</v>
      </c>
    </row>
    <row r="8" spans="1:4" ht="18.75" x14ac:dyDescent="0.3">
      <c r="A8" s="27" t="s">
        <v>67</v>
      </c>
      <c r="B8" s="25" vm="5">
        <f>CUBEVALUE( "ThisWorkbookDataModel", CUBEMEMBER( "ThisWorkbookDataModel", "[Measures].[Columns #]") )</f>
        <v>224</v>
      </c>
    </row>
    <row r="9" spans="1:4" ht="18.75" x14ac:dyDescent="0.3">
      <c r="A9" s="28" t="s">
        <v>77</v>
      </c>
      <c r="B9" s="19" vm="9">
        <f>CUBEVALUE( "ThisWorkbookDataModel", CUBEMEMBER( "ThisWorkbookDataModel", "[Measures].[Measures #]") )</f>
        <v>95</v>
      </c>
    </row>
    <row r="10" spans="1:4" ht="18.75" x14ac:dyDescent="0.3">
      <c r="A10" s="27" t="s">
        <v>78</v>
      </c>
      <c r="B10" s="25" vm="10">
        <f>CUBEVALUE( "ThisWorkbookDataModel", CUBEMEMBER( "ThisWorkbookDataModel", "[Measures].[Calculated tables #]") )</f>
        <v>1</v>
      </c>
    </row>
    <row r="11" spans="1:4" ht="18.75" x14ac:dyDescent="0.3">
      <c r="A11" s="28" t="s">
        <v>79</v>
      </c>
      <c r="B11" s="19" vm="11">
        <f>CUBEVALUE( "ThisWorkbookDataModel", CUBEMEMBER( "ThisWorkbookDataModel", "[Measures].[Calculated columns #]") )</f>
        <v>1</v>
      </c>
    </row>
    <row r="12" spans="1:4" ht="18.75" x14ac:dyDescent="0.3">
      <c r="A12" s="27" t="s">
        <v>81</v>
      </c>
      <c r="B12" s="25" t="str" vm="12">
        <f>CUBEVALUE( "ThisWorkbookDataModel", CUBEMEMBER( "ThisWorkbookDataModel", "[Measures].[Calculation items #]") )</f>
        <v/>
      </c>
    </row>
    <row r="13" spans="1:4" ht="18.75" x14ac:dyDescent="0.3">
      <c r="A13" s="28" t="s">
        <v>80</v>
      </c>
      <c r="B13" s="19" vm="13">
        <f>CUBEVALUE( "ThisWorkbookDataModel", CUBEMEMBER( "ThisWorkbookDataModel", "[Measures].[Roles #]") )</f>
        <v>23</v>
      </c>
    </row>
    <row r="14" spans="1:4" ht="18.75" x14ac:dyDescent="0.3">
      <c r="A14" s="23" t="s">
        <v>71</v>
      </c>
      <c r="B14" s="25">
        <f>IFERROR(CUBEVALUE( "ThisWorkbookDataModel", CUBEMEMBER( "ThisWorkbookDataModel", "([Tables].[IsLocalDateTable].[True],[Measures].[Tables #])") ),0)</f>
        <v>0</v>
      </c>
    </row>
    <row r="15" spans="1:4" ht="18" customHeight="1" x14ac:dyDescent="0.25">
      <c r="A15" s="21" t="s">
        <v>68</v>
      </c>
      <c r="B15" s="29" vm="6">
        <f>CUBEVALUE( "ThisWorkbookDataModel", CUBEMEMBER( "ThisWorkbookDataModel", "[Measures].[Last Refresh]") )</f>
        <v>45104.776235570986</v>
      </c>
      <c r="C15" s="14"/>
    </row>
  </sheetData>
  <mergeCells count="1">
    <mergeCell ref="B2:D2"/>
  </mergeCells>
  <conditionalFormatting sqref="B14">
    <cfRule type="cellIs" dxfId="1" priority="1" operator="greaterThan">
      <formula>0</formula>
    </cfRule>
  </conditionalFormatting>
  <hyperlinks>
    <hyperlink ref="A5" location="Tables!A1" display="Tables" xr:uid="{CC6E82EA-F22F-4773-BEB9-7C83FC57656E}"/>
    <hyperlink ref="A6" location="Partitions!A1" display="Partitions" xr:uid="{2292857A-31B4-4BB0-AF4C-112720914D2D}"/>
    <hyperlink ref="A8" location="Columns!A1" display="Columns" xr:uid="{8708C646-CBA5-45F7-8026-1C2AE0E64B61}"/>
    <hyperlink ref="A9" location="'DAX Expressions'!A1" display="Measures" xr:uid="{D27CCF8D-D75E-437C-B9FA-8EB5C52A0ECA}"/>
    <hyperlink ref="A10" location="'DAX Expressions'!A1" display="Measures" xr:uid="{AE580A42-8185-4773-9095-DD474F0404D8}"/>
    <hyperlink ref="A11" location="'DAX Expressions'!A1" display="Measures" xr:uid="{40E0C694-2FFB-4D4A-A8A2-584F9655D4C1}"/>
    <hyperlink ref="A12" location="'DAX Expressions'!A1" display="Measures" xr:uid="{132870A9-4A7F-4802-9045-E2BE6FEEB1C8}"/>
    <hyperlink ref="A13" location="'DAX Expressions'!A1" display="Measures" xr:uid="{ACB52A4D-A191-4103-ADCB-444D5CF6FDB2}"/>
  </hyperlinks>
  <pageMargins left="0.7" right="0.7" top="0.75" bottom="0.75" header="0.3" footer="0.3"/>
  <pageSetup paperSize="9" orientation="portrait" r:id="rId1"/>
  <ignoredErrors>
    <ignoredError sqref="B1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W38"/>
  <sheetViews>
    <sheetView showGridLines="0"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9" sqref="A9"/>
    </sheetView>
  </sheetViews>
  <sheetFormatPr defaultRowHeight="15" x14ac:dyDescent="0.25"/>
  <cols>
    <col min="1" max="1" width="26.28515625" bestFit="1" customWidth="1"/>
    <col min="2" max="2" width="10.85546875" bestFit="1" customWidth="1"/>
    <col min="3" max="3" width="12.28515625" bestFit="1" customWidth="1"/>
    <col min="4" max="4" width="17.85546875" bestFit="1" customWidth="1"/>
    <col min="5" max="5" width="12.28515625" bestFit="1" customWidth="1"/>
    <col min="6" max="6" width="14.140625" bestFit="1" customWidth="1"/>
    <col min="7" max="7" width="23.5703125" bestFit="1" customWidth="1"/>
    <col min="8" max="8" width="10.42578125" bestFit="1" customWidth="1"/>
    <col min="9" max="9" width="5.85546875" bestFit="1" customWidth="1"/>
    <col min="10" max="10" width="10.140625" bestFit="1" customWidth="1"/>
    <col min="11" max="11" width="19.85546875" bestFit="1" customWidth="1"/>
    <col min="12" max="12" width="17.28515625" bestFit="1" customWidth="1"/>
    <col min="13" max="13" width="13.7109375" bestFit="1" customWidth="1"/>
    <col min="14" max="14" width="11.85546875" bestFit="1" customWidth="1"/>
    <col min="15" max="15" width="15.28515625" bestFit="1" customWidth="1"/>
    <col min="16" max="16" width="11.140625" bestFit="1" customWidth="1"/>
    <col min="17" max="17" width="11" bestFit="1" customWidth="1"/>
    <col min="18" max="18" width="10.140625" bestFit="1" customWidth="1"/>
    <col min="19" max="19" width="16.140625" bestFit="1" customWidth="1"/>
    <col min="20" max="20" width="20" bestFit="1" customWidth="1"/>
    <col min="21" max="21" width="19.7109375" bestFit="1" customWidth="1"/>
    <col min="22" max="22" width="20.5703125" bestFit="1" customWidth="1"/>
    <col min="23" max="23" width="13.140625" bestFit="1" customWidth="1"/>
  </cols>
  <sheetData>
    <row r="1" spans="1:23" x14ac:dyDescent="0.25">
      <c r="A1" s="1" t="s">
        <v>10</v>
      </c>
      <c r="B1" t="s" vm="1">
        <v>11</v>
      </c>
    </row>
    <row r="3" spans="1:23" x14ac:dyDescent="0.25">
      <c r="A3" s="1" t="s">
        <v>316</v>
      </c>
      <c r="B3" t="s">
        <v>31</v>
      </c>
      <c r="C3" t="s">
        <v>32</v>
      </c>
      <c r="D3" t="s">
        <v>33</v>
      </c>
      <c r="E3" t="s">
        <v>1</v>
      </c>
      <c r="F3" t="s">
        <v>34</v>
      </c>
      <c r="G3" t="s">
        <v>35</v>
      </c>
      <c r="H3" t="s">
        <v>45</v>
      </c>
      <c r="I3" t="s">
        <v>46</v>
      </c>
      <c r="J3" t="s">
        <v>2</v>
      </c>
      <c r="K3" t="s">
        <v>5</v>
      </c>
      <c r="L3" t="s">
        <v>6</v>
      </c>
      <c r="M3" t="s">
        <v>38</v>
      </c>
      <c r="N3" t="s">
        <v>36</v>
      </c>
      <c r="O3" t="s">
        <v>7</v>
      </c>
      <c r="P3" t="s">
        <v>8</v>
      </c>
      <c r="Q3" t="s">
        <v>9</v>
      </c>
      <c r="R3" t="s">
        <v>37</v>
      </c>
      <c r="S3" t="s">
        <v>82</v>
      </c>
      <c r="T3" t="s">
        <v>83</v>
      </c>
      <c r="U3" t="s">
        <v>84</v>
      </c>
      <c r="V3" t="s">
        <v>85</v>
      </c>
      <c r="W3" t="s">
        <v>86</v>
      </c>
    </row>
    <row r="4" spans="1:23" x14ac:dyDescent="0.25">
      <c r="A4" s="2" t="s">
        <v>88</v>
      </c>
      <c r="B4" s="4">
        <v>3</v>
      </c>
      <c r="C4" s="4">
        <v>1065968</v>
      </c>
      <c r="D4" s="4">
        <v>1065968</v>
      </c>
      <c r="E4" s="4">
        <v>24</v>
      </c>
      <c r="F4" s="4">
        <v>1065880</v>
      </c>
      <c r="G4" s="4">
        <v>64</v>
      </c>
      <c r="H4" s="11"/>
      <c r="I4" s="10"/>
      <c r="J4" s="34" t="s">
        <v>0</v>
      </c>
      <c r="K4" s="4"/>
      <c r="L4" s="4"/>
      <c r="M4" s="12">
        <v>0</v>
      </c>
      <c r="N4" s="3"/>
      <c r="O4" s="3">
        <v>1.9154942412871252E-4</v>
      </c>
      <c r="P4" s="4">
        <v>1</v>
      </c>
      <c r="Q4" s="4">
        <v>1</v>
      </c>
      <c r="R4" s="4">
        <v>3</v>
      </c>
      <c r="S4" s="4">
        <v>3</v>
      </c>
      <c r="T4" s="4"/>
      <c r="U4" s="4"/>
      <c r="V4" s="30"/>
      <c r="W4" s="31"/>
    </row>
    <row r="5" spans="1:23" x14ac:dyDescent="0.25">
      <c r="A5" s="2" t="s">
        <v>324</v>
      </c>
      <c r="B5" s="4">
        <v>2769</v>
      </c>
      <c r="C5" s="4">
        <v>397382</v>
      </c>
      <c r="D5" s="4">
        <v>396622</v>
      </c>
      <c r="E5" s="4">
        <v>12568</v>
      </c>
      <c r="F5" s="4">
        <v>340902</v>
      </c>
      <c r="G5" s="4">
        <v>43152</v>
      </c>
      <c r="H5" s="11"/>
      <c r="I5" s="10"/>
      <c r="J5" s="34" t="s">
        <v>4</v>
      </c>
      <c r="K5" s="4"/>
      <c r="L5" s="4">
        <v>760</v>
      </c>
      <c r="M5" s="12">
        <v>6</v>
      </c>
      <c r="N5" s="3"/>
      <c r="O5" s="3">
        <v>7.1407671955552171E-5</v>
      </c>
      <c r="P5" s="4">
        <v>1</v>
      </c>
      <c r="Q5" s="4">
        <v>1</v>
      </c>
      <c r="R5" s="4">
        <v>4</v>
      </c>
      <c r="S5" s="4">
        <v>4</v>
      </c>
      <c r="T5" s="4"/>
      <c r="U5" s="4"/>
      <c r="V5" s="30"/>
      <c r="W5" s="31"/>
    </row>
    <row r="6" spans="1:23" x14ac:dyDescent="0.25">
      <c r="A6" s="2" t="s">
        <v>423</v>
      </c>
      <c r="B6" s="4">
        <v>76132</v>
      </c>
      <c r="C6" s="4">
        <v>3892826</v>
      </c>
      <c r="D6" s="4">
        <v>3892826</v>
      </c>
      <c r="E6" s="4">
        <v>203344</v>
      </c>
      <c r="F6" s="4">
        <v>3080010</v>
      </c>
      <c r="G6" s="4">
        <v>609472</v>
      </c>
      <c r="H6" s="11"/>
      <c r="I6" s="10"/>
      <c r="J6" s="34" t="s">
        <v>4</v>
      </c>
      <c r="K6" s="4"/>
      <c r="L6" s="4"/>
      <c r="M6" s="12">
        <v>1</v>
      </c>
      <c r="N6" s="3"/>
      <c r="O6" s="3">
        <v>6.9952247959908685E-4</v>
      </c>
      <c r="P6" s="4">
        <v>1</v>
      </c>
      <c r="Q6" s="4">
        <v>1</v>
      </c>
      <c r="R6" s="4">
        <v>2</v>
      </c>
      <c r="S6" s="4">
        <v>2</v>
      </c>
      <c r="T6" s="4"/>
      <c r="U6" s="4"/>
      <c r="V6" s="30"/>
      <c r="W6" s="31"/>
    </row>
    <row r="7" spans="1:23" x14ac:dyDescent="0.25">
      <c r="A7" s="2" t="s">
        <v>327</v>
      </c>
      <c r="B7" s="4">
        <v>214</v>
      </c>
      <c r="C7" s="4">
        <v>100080</v>
      </c>
      <c r="D7" s="4">
        <v>99720</v>
      </c>
      <c r="E7" s="4">
        <v>608</v>
      </c>
      <c r="F7" s="4">
        <v>95960</v>
      </c>
      <c r="G7" s="4">
        <v>3152</v>
      </c>
      <c r="H7" s="11"/>
      <c r="I7" s="10"/>
      <c r="J7" s="34" t="s">
        <v>4</v>
      </c>
      <c r="K7" s="4"/>
      <c r="L7" s="4">
        <v>360</v>
      </c>
      <c r="M7" s="12">
        <v>0</v>
      </c>
      <c r="N7" s="3"/>
      <c r="O7" s="3">
        <v>1.7983904176111804E-5</v>
      </c>
      <c r="P7" s="4">
        <v>1</v>
      </c>
      <c r="Q7" s="4">
        <v>1</v>
      </c>
      <c r="R7" s="4">
        <v>3</v>
      </c>
      <c r="S7" s="4">
        <v>3</v>
      </c>
      <c r="T7" s="4"/>
      <c r="U7" s="4"/>
      <c r="V7" s="30"/>
      <c r="W7" s="31"/>
    </row>
    <row r="8" spans="1:23" x14ac:dyDescent="0.25">
      <c r="A8" s="2" t="s">
        <v>317</v>
      </c>
      <c r="B8" s="4">
        <v>42833</v>
      </c>
      <c r="C8" s="4">
        <v>4452020</v>
      </c>
      <c r="D8" s="4">
        <v>4379860</v>
      </c>
      <c r="E8" s="4">
        <v>184104</v>
      </c>
      <c r="F8" s="4">
        <v>3521580</v>
      </c>
      <c r="G8" s="4">
        <v>674176</v>
      </c>
      <c r="H8" s="11"/>
      <c r="I8" s="10"/>
      <c r="J8" s="34" t="s">
        <v>4</v>
      </c>
      <c r="K8" s="4">
        <v>72160</v>
      </c>
      <c r="L8" s="4"/>
      <c r="M8" s="12">
        <v>0</v>
      </c>
      <c r="N8" s="3"/>
      <c r="O8" s="3">
        <v>8.0000700509725502E-4</v>
      </c>
      <c r="P8" s="4">
        <v>1</v>
      </c>
      <c r="Q8" s="4">
        <v>1</v>
      </c>
      <c r="R8" s="4">
        <v>7</v>
      </c>
      <c r="S8" s="4">
        <v>7</v>
      </c>
      <c r="T8" s="4"/>
      <c r="U8" s="4"/>
      <c r="V8" s="30"/>
      <c r="W8" s="31"/>
    </row>
    <row r="9" spans="1:23" x14ac:dyDescent="0.25">
      <c r="A9" s="2" t="s">
        <v>425</v>
      </c>
      <c r="B9" s="4">
        <v>650</v>
      </c>
      <c r="C9" s="4">
        <v>78439</v>
      </c>
      <c r="D9" s="4">
        <v>78439</v>
      </c>
      <c r="E9" s="4">
        <v>1616</v>
      </c>
      <c r="F9" s="4">
        <v>68663</v>
      </c>
      <c r="G9" s="4">
        <v>8160</v>
      </c>
      <c r="H9" s="11"/>
      <c r="I9" s="10"/>
      <c r="J9" s="34" t="s">
        <v>4</v>
      </c>
      <c r="K9" s="4"/>
      <c r="L9" s="4"/>
      <c r="M9" s="12">
        <v>1</v>
      </c>
      <c r="N9" s="3"/>
      <c r="O9" s="3">
        <v>1.409511850189882E-5</v>
      </c>
      <c r="P9" s="4">
        <v>1</v>
      </c>
      <c r="Q9" s="4">
        <v>1</v>
      </c>
      <c r="R9" s="4">
        <v>2</v>
      </c>
      <c r="S9" s="4">
        <v>2</v>
      </c>
      <c r="T9" s="4"/>
      <c r="U9" s="4"/>
      <c r="V9" s="30"/>
      <c r="W9" s="31"/>
    </row>
    <row r="10" spans="1:23" x14ac:dyDescent="0.25">
      <c r="A10" s="2" t="s">
        <v>96</v>
      </c>
      <c r="B10" s="4">
        <v>8613856</v>
      </c>
      <c r="C10" s="4">
        <v>19267220</v>
      </c>
      <c r="D10" s="4">
        <v>19262980</v>
      </c>
      <c r="E10" s="4">
        <v>18753336</v>
      </c>
      <c r="F10" s="4">
        <v>197244</v>
      </c>
      <c r="G10" s="4">
        <v>312400</v>
      </c>
      <c r="H10" s="11"/>
      <c r="I10" s="10"/>
      <c r="J10" s="34" t="s">
        <v>0</v>
      </c>
      <c r="K10" s="4">
        <v>0</v>
      </c>
      <c r="L10" s="4">
        <v>4240</v>
      </c>
      <c r="M10" s="12">
        <v>0</v>
      </c>
      <c r="N10" s="3"/>
      <c r="O10" s="3">
        <v>3.462228599321192E-3</v>
      </c>
      <c r="P10" s="4">
        <v>3</v>
      </c>
      <c r="Q10" s="4">
        <v>3</v>
      </c>
      <c r="R10" s="4">
        <v>7</v>
      </c>
      <c r="S10" s="4">
        <v>21</v>
      </c>
      <c r="T10" s="4"/>
      <c r="U10" s="4"/>
      <c r="V10" s="30"/>
      <c r="W10" s="31"/>
    </row>
    <row r="11" spans="1:23" x14ac:dyDescent="0.25">
      <c r="A11" s="2" t="s">
        <v>104</v>
      </c>
      <c r="B11" s="4">
        <v>253118330</v>
      </c>
      <c r="C11" s="4">
        <v>2470294410</v>
      </c>
      <c r="D11" s="4">
        <v>2470106354</v>
      </c>
      <c r="E11" s="4">
        <v>2461712208</v>
      </c>
      <c r="F11" s="4">
        <v>4627938</v>
      </c>
      <c r="G11" s="4">
        <v>3766208</v>
      </c>
      <c r="H11" s="11"/>
      <c r="I11" s="10"/>
      <c r="J11" s="34" t="s">
        <v>0</v>
      </c>
      <c r="K11" s="4">
        <v>0</v>
      </c>
      <c r="L11" s="4">
        <v>188056</v>
      </c>
      <c r="M11" s="12">
        <v>0</v>
      </c>
      <c r="N11" s="3"/>
      <c r="O11" s="3">
        <v>0.44390025935476268</v>
      </c>
      <c r="P11" s="4">
        <v>32</v>
      </c>
      <c r="Q11" s="4">
        <v>3</v>
      </c>
      <c r="R11" s="4">
        <v>18</v>
      </c>
      <c r="S11" s="4">
        <v>576</v>
      </c>
      <c r="T11" s="4"/>
      <c r="U11" s="4"/>
      <c r="V11" s="30"/>
      <c r="W11" s="31"/>
    </row>
    <row r="12" spans="1:23" x14ac:dyDescent="0.25">
      <c r="A12" s="2" t="s">
        <v>345</v>
      </c>
      <c r="B12" s="4">
        <v>59618</v>
      </c>
      <c r="C12" s="4">
        <v>9041184</v>
      </c>
      <c r="D12" s="4">
        <v>9038128</v>
      </c>
      <c r="E12" s="4">
        <v>303016</v>
      </c>
      <c r="F12" s="4">
        <v>7799592</v>
      </c>
      <c r="G12" s="4">
        <v>935520</v>
      </c>
      <c r="H12" s="11"/>
      <c r="I12" s="10"/>
      <c r="J12" s="34" t="s">
        <v>4</v>
      </c>
      <c r="K12" s="4"/>
      <c r="L12" s="4">
        <v>3056</v>
      </c>
      <c r="M12" s="12">
        <v>1</v>
      </c>
      <c r="N12" s="3"/>
      <c r="O12" s="3">
        <v>1.6246581404336055E-3</v>
      </c>
      <c r="P12" s="4">
        <v>1</v>
      </c>
      <c r="Q12" s="4">
        <v>1</v>
      </c>
      <c r="R12" s="4">
        <v>5</v>
      </c>
      <c r="S12" s="4">
        <v>5</v>
      </c>
      <c r="T12" s="4"/>
      <c r="U12" s="4"/>
      <c r="V12" s="30"/>
      <c r="W12" s="31"/>
    </row>
    <row r="13" spans="1:23" x14ac:dyDescent="0.25">
      <c r="A13" s="2" t="s">
        <v>115</v>
      </c>
      <c r="B13" s="4">
        <v>2922</v>
      </c>
      <c r="C13" s="4">
        <v>281678</v>
      </c>
      <c r="D13" s="4">
        <v>277934</v>
      </c>
      <c r="E13" s="4">
        <v>14608</v>
      </c>
      <c r="F13" s="4">
        <v>237822</v>
      </c>
      <c r="G13" s="4">
        <v>25504</v>
      </c>
      <c r="H13" s="11"/>
      <c r="I13" s="10"/>
      <c r="J13" s="34" t="s">
        <v>4</v>
      </c>
      <c r="K13" s="4">
        <v>3744</v>
      </c>
      <c r="L13" s="4"/>
      <c r="M13" s="12">
        <v>0</v>
      </c>
      <c r="N13" s="3"/>
      <c r="O13" s="3">
        <v>5.0616208638277585E-5</v>
      </c>
      <c r="P13" s="4">
        <v>1</v>
      </c>
      <c r="Q13" s="4">
        <v>1</v>
      </c>
      <c r="R13" s="4">
        <v>11</v>
      </c>
      <c r="S13" s="4">
        <v>11</v>
      </c>
      <c r="T13" s="4"/>
      <c r="U13" s="4"/>
      <c r="V13" s="30"/>
      <c r="W13" s="31"/>
    </row>
    <row r="14" spans="1:23" x14ac:dyDescent="0.25">
      <c r="A14" s="2" t="s">
        <v>349</v>
      </c>
      <c r="B14" s="4">
        <v>40</v>
      </c>
      <c r="C14" s="4">
        <v>38700</v>
      </c>
      <c r="D14" s="4">
        <v>38644</v>
      </c>
      <c r="E14" s="4">
        <v>72</v>
      </c>
      <c r="F14" s="4">
        <v>38012</v>
      </c>
      <c r="G14" s="4">
        <v>560</v>
      </c>
      <c r="H14" s="11"/>
      <c r="I14" s="10"/>
      <c r="J14" s="34" t="s">
        <v>4</v>
      </c>
      <c r="K14" s="4"/>
      <c r="L14" s="4">
        <v>56</v>
      </c>
      <c r="M14" s="12">
        <v>0</v>
      </c>
      <c r="N14" s="3"/>
      <c r="O14" s="3">
        <v>6.9542075501151761E-6</v>
      </c>
      <c r="P14" s="4">
        <v>1</v>
      </c>
      <c r="Q14" s="4">
        <v>1</v>
      </c>
      <c r="R14" s="4">
        <v>2</v>
      </c>
      <c r="S14" s="4">
        <v>2</v>
      </c>
      <c r="T14" s="4"/>
      <c r="U14" s="4"/>
      <c r="V14" s="30"/>
      <c r="W14" s="31"/>
    </row>
    <row r="15" spans="1:23" x14ac:dyDescent="0.25">
      <c r="A15" s="2" t="s">
        <v>432</v>
      </c>
      <c r="B15" s="4">
        <v>36</v>
      </c>
      <c r="C15" s="4">
        <v>18384</v>
      </c>
      <c r="D15" s="4">
        <v>18384</v>
      </c>
      <c r="E15" s="4">
        <v>32</v>
      </c>
      <c r="F15" s="4">
        <v>18048</v>
      </c>
      <c r="G15" s="4">
        <v>304</v>
      </c>
      <c r="H15" s="11"/>
      <c r="I15" s="10"/>
      <c r="J15" s="34" t="s">
        <v>3</v>
      </c>
      <c r="K15" s="4"/>
      <c r="L15" s="4"/>
      <c r="M15" s="12">
        <v>1</v>
      </c>
      <c r="N15" s="3"/>
      <c r="O15" s="3">
        <v>3.303518129233008E-6</v>
      </c>
      <c r="P15" s="4">
        <v>1</v>
      </c>
      <c r="Q15" s="4">
        <v>1</v>
      </c>
      <c r="R15" s="4">
        <v>1</v>
      </c>
      <c r="S15" s="4">
        <v>1</v>
      </c>
      <c r="T15" s="4"/>
      <c r="U15" s="4"/>
      <c r="V15" s="30"/>
      <c r="W15" s="31"/>
    </row>
    <row r="16" spans="1:23" x14ac:dyDescent="0.25">
      <c r="A16" s="2" t="s">
        <v>433</v>
      </c>
      <c r="B16" s="4">
        <v>133</v>
      </c>
      <c r="C16" s="4">
        <v>21972</v>
      </c>
      <c r="D16" s="4">
        <v>21972</v>
      </c>
      <c r="E16" s="4">
        <v>136</v>
      </c>
      <c r="F16" s="4">
        <v>20764</v>
      </c>
      <c r="G16" s="4">
        <v>1072</v>
      </c>
      <c r="H16" s="11"/>
      <c r="I16" s="10"/>
      <c r="J16" s="34" t="s">
        <v>3</v>
      </c>
      <c r="K16" s="4"/>
      <c r="L16" s="4"/>
      <c r="M16" s="12">
        <v>1</v>
      </c>
      <c r="N16" s="3"/>
      <c r="O16" s="3">
        <v>3.9482648137243065E-6</v>
      </c>
      <c r="P16" s="4">
        <v>1</v>
      </c>
      <c r="Q16" s="4">
        <v>1</v>
      </c>
      <c r="R16" s="4">
        <v>1</v>
      </c>
      <c r="S16" s="4">
        <v>1</v>
      </c>
      <c r="T16" s="4"/>
      <c r="U16" s="4"/>
      <c r="V16" s="30"/>
      <c r="W16" s="31"/>
    </row>
    <row r="17" spans="1:23" x14ac:dyDescent="0.25">
      <c r="A17" s="2" t="s">
        <v>135</v>
      </c>
      <c r="B17" s="4">
        <v>5</v>
      </c>
      <c r="C17" s="4">
        <v>34534</v>
      </c>
      <c r="D17" s="4">
        <v>34534</v>
      </c>
      <c r="E17" s="4">
        <v>16</v>
      </c>
      <c r="F17" s="4">
        <v>34422</v>
      </c>
      <c r="G17" s="4">
        <v>96</v>
      </c>
      <c r="H17" s="11"/>
      <c r="I17" s="10"/>
      <c r="J17" s="34" t="s">
        <v>4</v>
      </c>
      <c r="K17" s="4"/>
      <c r="L17" s="4"/>
      <c r="M17" s="12">
        <v>0</v>
      </c>
      <c r="N17" s="3"/>
      <c r="O17" s="3">
        <v>6.2055969905859823E-6</v>
      </c>
      <c r="P17" s="4">
        <v>1</v>
      </c>
      <c r="Q17" s="4">
        <v>1</v>
      </c>
      <c r="R17" s="4">
        <v>2</v>
      </c>
      <c r="S17" s="4">
        <v>2</v>
      </c>
      <c r="T17" s="4"/>
      <c r="U17" s="4"/>
      <c r="V17" s="30"/>
      <c r="W17" s="31"/>
    </row>
    <row r="18" spans="1:23" x14ac:dyDescent="0.25">
      <c r="A18" s="2" t="s">
        <v>143</v>
      </c>
      <c r="B18" s="4">
        <v>19746</v>
      </c>
      <c r="C18" s="4">
        <v>206968</v>
      </c>
      <c r="D18" s="4">
        <v>206736</v>
      </c>
      <c r="E18" s="4">
        <v>50200</v>
      </c>
      <c r="F18" s="4">
        <v>142408</v>
      </c>
      <c r="G18" s="4">
        <v>14128</v>
      </c>
      <c r="H18" s="11"/>
      <c r="I18" s="10"/>
      <c r="J18" s="34" t="s">
        <v>4</v>
      </c>
      <c r="K18" s="4">
        <v>0</v>
      </c>
      <c r="L18" s="4">
        <v>232</v>
      </c>
      <c r="M18" s="12">
        <v>0</v>
      </c>
      <c r="N18" s="3"/>
      <c r="O18" s="3">
        <v>3.7191173856130179E-5</v>
      </c>
      <c r="P18" s="4">
        <v>1</v>
      </c>
      <c r="Q18" s="4">
        <v>1</v>
      </c>
      <c r="R18" s="4">
        <v>5</v>
      </c>
      <c r="S18" s="4">
        <v>5</v>
      </c>
      <c r="T18" s="4"/>
      <c r="U18" s="4"/>
      <c r="V18" s="30"/>
      <c r="W18" s="31"/>
    </row>
    <row r="19" spans="1:23" x14ac:dyDescent="0.25">
      <c r="A19" s="2" t="s">
        <v>146</v>
      </c>
      <c r="B19" s="4">
        <v>94492</v>
      </c>
      <c r="C19" s="4">
        <v>740478</v>
      </c>
      <c r="D19" s="4">
        <v>737862</v>
      </c>
      <c r="E19" s="4">
        <v>511000</v>
      </c>
      <c r="F19" s="4">
        <v>138870</v>
      </c>
      <c r="G19" s="4">
        <v>87992</v>
      </c>
      <c r="H19" s="11"/>
      <c r="I19" s="10"/>
      <c r="J19" s="34" t="s">
        <v>0</v>
      </c>
      <c r="K19" s="4">
        <v>0</v>
      </c>
      <c r="L19" s="4">
        <v>2616</v>
      </c>
      <c r="M19" s="12">
        <v>0</v>
      </c>
      <c r="N19" s="3"/>
      <c r="O19" s="3">
        <v>1.3306040564067662E-4</v>
      </c>
      <c r="P19" s="4">
        <v>1</v>
      </c>
      <c r="Q19" s="4">
        <v>1</v>
      </c>
      <c r="R19" s="4">
        <v>7</v>
      </c>
      <c r="S19" s="4">
        <v>7</v>
      </c>
      <c r="T19" s="4"/>
      <c r="U19" s="4"/>
      <c r="V19" s="30"/>
      <c r="W19" s="31"/>
    </row>
    <row r="20" spans="1:23" x14ac:dyDescent="0.25">
      <c r="A20" s="2" t="s">
        <v>159</v>
      </c>
      <c r="B20" s="4">
        <v>460</v>
      </c>
      <c r="C20" s="4">
        <v>47730</v>
      </c>
      <c r="D20" s="4">
        <v>47674</v>
      </c>
      <c r="E20" s="4">
        <v>1120</v>
      </c>
      <c r="F20" s="4">
        <v>43098</v>
      </c>
      <c r="G20" s="4">
        <v>3456</v>
      </c>
      <c r="H20" s="11"/>
      <c r="I20" s="10"/>
      <c r="J20" s="34" t="s">
        <v>4</v>
      </c>
      <c r="K20" s="4"/>
      <c r="L20" s="4">
        <v>56</v>
      </c>
      <c r="M20" s="12">
        <v>0</v>
      </c>
      <c r="N20" s="3"/>
      <c r="O20" s="3">
        <v>8.5768559784753839E-6</v>
      </c>
      <c r="P20" s="4">
        <v>1</v>
      </c>
      <c r="Q20" s="4">
        <v>1</v>
      </c>
      <c r="R20" s="4">
        <v>4</v>
      </c>
      <c r="S20" s="4">
        <v>4</v>
      </c>
      <c r="T20" s="4"/>
      <c r="U20" s="4"/>
      <c r="V20" s="30"/>
      <c r="W20" s="31"/>
    </row>
    <row r="21" spans="1:23" x14ac:dyDescent="0.25">
      <c r="A21" s="2" t="s">
        <v>362</v>
      </c>
      <c r="B21" s="4">
        <v>729602</v>
      </c>
      <c r="C21" s="4">
        <v>60802</v>
      </c>
      <c r="D21" s="4">
        <v>60514</v>
      </c>
      <c r="E21" s="4">
        <v>9800</v>
      </c>
      <c r="F21" s="4">
        <v>48762</v>
      </c>
      <c r="G21" s="4">
        <v>1952</v>
      </c>
      <c r="H21" s="11"/>
      <c r="I21" s="10"/>
      <c r="J21" s="34" t="s">
        <v>4</v>
      </c>
      <c r="K21" s="4"/>
      <c r="L21" s="4">
        <v>288</v>
      </c>
      <c r="M21" s="12">
        <v>0</v>
      </c>
      <c r="N21" s="3"/>
      <c r="O21" s="3">
        <v>1.0925832750958732E-5</v>
      </c>
      <c r="P21" s="4">
        <v>1</v>
      </c>
      <c r="Q21" s="4">
        <v>1</v>
      </c>
      <c r="R21" s="4">
        <v>2</v>
      </c>
      <c r="S21" s="4">
        <v>2</v>
      </c>
      <c r="T21" s="4"/>
      <c r="U21" s="4"/>
      <c r="V21" s="30"/>
      <c r="W21" s="31"/>
    </row>
    <row r="22" spans="1:23" x14ac:dyDescent="0.25">
      <c r="A22" s="2" t="s">
        <v>365</v>
      </c>
      <c r="B22" s="4">
        <v>8122</v>
      </c>
      <c r="C22" s="4">
        <v>983374</v>
      </c>
      <c r="D22" s="4">
        <v>983014</v>
      </c>
      <c r="E22" s="4">
        <v>36544</v>
      </c>
      <c r="F22" s="4">
        <v>824230</v>
      </c>
      <c r="G22" s="4">
        <v>122240</v>
      </c>
      <c r="H22" s="11"/>
      <c r="I22" s="10"/>
      <c r="J22" s="34" t="s">
        <v>4</v>
      </c>
      <c r="K22" s="4"/>
      <c r="L22" s="4">
        <v>360</v>
      </c>
      <c r="M22" s="12">
        <v>2</v>
      </c>
      <c r="N22" s="3"/>
      <c r="O22" s="3">
        <v>1.7670767171542535E-4</v>
      </c>
      <c r="P22" s="4">
        <v>1</v>
      </c>
      <c r="Q22" s="4">
        <v>1</v>
      </c>
      <c r="R22" s="4">
        <v>3</v>
      </c>
      <c r="S22" s="4">
        <v>3</v>
      </c>
      <c r="T22" s="4"/>
      <c r="U22" s="4"/>
      <c r="V22" s="30"/>
      <c r="W22" s="31"/>
    </row>
    <row r="23" spans="1:23" x14ac:dyDescent="0.25">
      <c r="A23" s="2" t="s">
        <v>321</v>
      </c>
      <c r="B23" s="4">
        <v>132475</v>
      </c>
      <c r="C23" s="4">
        <v>21541284</v>
      </c>
      <c r="D23" s="4">
        <v>20690500</v>
      </c>
      <c r="E23" s="4">
        <v>1340512</v>
      </c>
      <c r="F23" s="4">
        <v>16786372</v>
      </c>
      <c r="G23" s="4">
        <v>2563616</v>
      </c>
      <c r="H23" s="11"/>
      <c r="I23" s="10"/>
      <c r="J23" s="34" t="s">
        <v>4</v>
      </c>
      <c r="K23" s="4">
        <v>836576</v>
      </c>
      <c r="L23" s="4">
        <v>14208</v>
      </c>
      <c r="M23" s="12">
        <v>0</v>
      </c>
      <c r="N23" s="3"/>
      <c r="O23" s="3">
        <v>3.8708671791208072E-3</v>
      </c>
      <c r="P23" s="4">
        <v>1</v>
      </c>
      <c r="Q23" s="4">
        <v>1</v>
      </c>
      <c r="R23" s="4">
        <v>18</v>
      </c>
      <c r="S23" s="4">
        <v>18</v>
      </c>
      <c r="T23" s="4"/>
      <c r="U23" s="4"/>
      <c r="V23" s="30"/>
      <c r="W23" s="31"/>
    </row>
    <row r="24" spans="1:23" x14ac:dyDescent="0.25">
      <c r="A24" s="2" t="s">
        <v>160</v>
      </c>
      <c r="B24" s="4">
        <v>457</v>
      </c>
      <c r="C24" s="4">
        <v>142728</v>
      </c>
      <c r="D24" s="4">
        <v>142608</v>
      </c>
      <c r="E24" s="4">
        <v>1536</v>
      </c>
      <c r="F24" s="4">
        <v>133456</v>
      </c>
      <c r="G24" s="4">
        <v>7616</v>
      </c>
      <c r="H24" s="11"/>
      <c r="I24" s="10"/>
      <c r="J24" s="34" t="s">
        <v>4</v>
      </c>
      <c r="K24" s="4"/>
      <c r="L24" s="4">
        <v>120</v>
      </c>
      <c r="M24" s="12">
        <v>1</v>
      </c>
      <c r="N24" s="3"/>
      <c r="O24" s="3">
        <v>2.5647548713510051E-5</v>
      </c>
      <c r="P24" s="4">
        <v>1</v>
      </c>
      <c r="Q24" s="4">
        <v>1</v>
      </c>
      <c r="R24" s="4">
        <v>5</v>
      </c>
      <c r="S24" s="4">
        <v>5</v>
      </c>
      <c r="T24" s="4"/>
      <c r="U24" s="4"/>
      <c r="V24" s="30"/>
      <c r="W24" s="31"/>
    </row>
    <row r="25" spans="1:23" x14ac:dyDescent="0.25">
      <c r="A25" s="2" t="s">
        <v>434</v>
      </c>
      <c r="B25" s="4">
        <v>57</v>
      </c>
      <c r="C25" s="4">
        <v>139352</v>
      </c>
      <c r="D25" s="4">
        <v>139352</v>
      </c>
      <c r="E25" s="4">
        <v>144</v>
      </c>
      <c r="F25" s="4">
        <v>138440</v>
      </c>
      <c r="G25" s="4">
        <v>768</v>
      </c>
      <c r="H25" s="11"/>
      <c r="I25" s="10"/>
      <c r="J25" s="34" t="s">
        <v>4</v>
      </c>
      <c r="K25" s="4"/>
      <c r="L25" s="4"/>
      <c r="M25" s="12">
        <v>1</v>
      </c>
      <c r="N25" s="3"/>
      <c r="O25" s="3">
        <v>2.5040897429551683E-5</v>
      </c>
      <c r="P25" s="4">
        <v>1</v>
      </c>
      <c r="Q25" s="4">
        <v>1</v>
      </c>
      <c r="R25" s="4">
        <v>8</v>
      </c>
      <c r="S25" s="4">
        <v>8</v>
      </c>
      <c r="T25" s="4"/>
      <c r="U25" s="4"/>
      <c r="V25" s="30"/>
      <c r="W25" s="31"/>
    </row>
    <row r="26" spans="1:23" x14ac:dyDescent="0.25">
      <c r="A26" s="2" t="s">
        <v>39</v>
      </c>
      <c r="B26" s="4">
        <v>7150405</v>
      </c>
      <c r="C26" s="4">
        <v>758117885</v>
      </c>
      <c r="D26" s="4">
        <v>757938565</v>
      </c>
      <c r="E26" s="4">
        <v>151281024</v>
      </c>
      <c r="F26" s="4">
        <v>510671141</v>
      </c>
      <c r="G26" s="4">
        <v>95986400</v>
      </c>
      <c r="H26" s="11"/>
      <c r="I26" s="10"/>
      <c r="J26" s="34" t="s">
        <v>4</v>
      </c>
      <c r="K26" s="4">
        <v>0</v>
      </c>
      <c r="L26" s="4">
        <v>179320</v>
      </c>
      <c r="M26" s="12">
        <v>0</v>
      </c>
      <c r="N26" s="3"/>
      <c r="O26" s="3">
        <v>0.13623020981251549</v>
      </c>
      <c r="P26" s="4">
        <v>3</v>
      </c>
      <c r="Q26" s="4">
        <v>3</v>
      </c>
      <c r="R26" s="4">
        <v>19</v>
      </c>
      <c r="S26" s="4">
        <v>57</v>
      </c>
      <c r="T26" s="4"/>
      <c r="U26" s="4"/>
      <c r="V26" s="30"/>
      <c r="W26" s="31"/>
    </row>
    <row r="27" spans="1:23" x14ac:dyDescent="0.25">
      <c r="A27" s="2" t="s">
        <v>191</v>
      </c>
      <c r="B27" s="4">
        <v>43212833</v>
      </c>
      <c r="C27" s="4">
        <v>1444648584</v>
      </c>
      <c r="D27" s="4">
        <v>1415932296</v>
      </c>
      <c r="E27" s="4">
        <v>1010218544</v>
      </c>
      <c r="F27" s="4">
        <v>341902224</v>
      </c>
      <c r="G27" s="4">
        <v>63811528</v>
      </c>
      <c r="H27" s="11"/>
      <c r="I27" s="10"/>
      <c r="J27" s="34" t="s">
        <v>0</v>
      </c>
      <c r="K27" s="4"/>
      <c r="L27" s="4">
        <v>28716288</v>
      </c>
      <c r="M27" s="12">
        <v>0</v>
      </c>
      <c r="N27" s="3"/>
      <c r="O27" s="3">
        <v>0.25959653979627906</v>
      </c>
      <c r="P27" s="4">
        <v>8</v>
      </c>
      <c r="Q27" s="4">
        <v>3</v>
      </c>
      <c r="R27" s="4">
        <v>10</v>
      </c>
      <c r="S27" s="4">
        <v>80</v>
      </c>
      <c r="T27" s="4"/>
      <c r="U27" s="4"/>
      <c r="V27" s="30"/>
      <c r="W27" s="31"/>
    </row>
    <row r="28" spans="1:23" x14ac:dyDescent="0.25">
      <c r="A28" s="2" t="s">
        <v>249</v>
      </c>
      <c r="B28" s="4">
        <v>140425028</v>
      </c>
      <c r="C28" s="4">
        <v>721899132</v>
      </c>
      <c r="D28" s="4">
        <v>721678436</v>
      </c>
      <c r="E28" s="4">
        <v>705981736</v>
      </c>
      <c r="F28" s="4">
        <v>4620892</v>
      </c>
      <c r="G28" s="4">
        <v>11075808</v>
      </c>
      <c r="H28" s="11"/>
      <c r="I28" s="10"/>
      <c r="J28" s="34" t="s">
        <v>0</v>
      </c>
      <c r="K28" s="4">
        <v>0</v>
      </c>
      <c r="L28" s="4">
        <v>220696</v>
      </c>
      <c r="M28" s="12">
        <v>0</v>
      </c>
      <c r="N28" s="3"/>
      <c r="O28" s="3">
        <v>0.12972187065054244</v>
      </c>
      <c r="P28" s="4">
        <v>19</v>
      </c>
      <c r="Q28" s="4">
        <v>3</v>
      </c>
      <c r="R28" s="4">
        <v>7</v>
      </c>
      <c r="S28" s="4">
        <v>133</v>
      </c>
      <c r="T28" s="4"/>
      <c r="U28" s="4"/>
      <c r="V28" s="30"/>
      <c r="W28" s="31"/>
    </row>
    <row r="29" spans="1:23" x14ac:dyDescent="0.25">
      <c r="A29" s="2" t="s">
        <v>271</v>
      </c>
      <c r="B29" s="4">
        <v>11</v>
      </c>
      <c r="C29" s="4">
        <v>34892</v>
      </c>
      <c r="D29" s="4">
        <v>34892</v>
      </c>
      <c r="E29" s="4">
        <v>16</v>
      </c>
      <c r="F29" s="4">
        <v>34684</v>
      </c>
      <c r="G29" s="4">
        <v>192</v>
      </c>
      <c r="H29" s="11"/>
      <c r="I29" s="10"/>
      <c r="J29" s="34" t="s">
        <v>4</v>
      </c>
      <c r="K29" s="4"/>
      <c r="L29" s="4"/>
      <c r="M29" s="12">
        <v>6</v>
      </c>
      <c r="N29" s="3"/>
      <c r="O29" s="3">
        <v>6.2699279028066859E-6</v>
      </c>
      <c r="P29" s="4">
        <v>1</v>
      </c>
      <c r="Q29" s="4">
        <v>1</v>
      </c>
      <c r="R29" s="4">
        <v>2</v>
      </c>
      <c r="S29" s="4">
        <v>2</v>
      </c>
      <c r="T29" s="4"/>
      <c r="U29" s="4"/>
      <c r="V29" s="30"/>
      <c r="W29" s="31"/>
    </row>
    <row r="30" spans="1:23" x14ac:dyDescent="0.25">
      <c r="A30" s="2" t="s">
        <v>444</v>
      </c>
      <c r="B30" s="4">
        <v>20</v>
      </c>
      <c r="C30" s="4">
        <v>17792</v>
      </c>
      <c r="D30" s="4">
        <v>17792</v>
      </c>
      <c r="E30" s="4">
        <v>16</v>
      </c>
      <c r="F30" s="4">
        <v>17600</v>
      </c>
      <c r="G30" s="4">
        <v>176</v>
      </c>
      <c r="H30" s="11"/>
      <c r="I30" s="10"/>
      <c r="J30" s="34" t="s">
        <v>3</v>
      </c>
      <c r="K30" s="4"/>
      <c r="L30" s="4"/>
      <c r="M30" s="12">
        <v>1</v>
      </c>
      <c r="N30" s="3"/>
      <c r="O30" s="3">
        <v>3.1971385201976541E-6</v>
      </c>
      <c r="P30" s="4">
        <v>1</v>
      </c>
      <c r="Q30" s="4">
        <v>1</v>
      </c>
      <c r="R30" s="4">
        <v>1</v>
      </c>
      <c r="S30" s="4">
        <v>1</v>
      </c>
      <c r="T30" s="4"/>
      <c r="U30" s="4"/>
      <c r="V30" s="30"/>
      <c r="W30" s="31"/>
    </row>
    <row r="31" spans="1:23" x14ac:dyDescent="0.25">
      <c r="A31" s="2" t="s">
        <v>445</v>
      </c>
      <c r="B31" s="4">
        <v>240</v>
      </c>
      <c r="C31" s="4">
        <v>35680</v>
      </c>
      <c r="D31" s="4">
        <v>35680</v>
      </c>
      <c r="E31" s="4">
        <v>248</v>
      </c>
      <c r="F31" s="4">
        <v>33496</v>
      </c>
      <c r="G31" s="4">
        <v>1936</v>
      </c>
      <c r="H31" s="11"/>
      <c r="I31" s="10"/>
      <c r="J31" s="34" t="s">
        <v>3</v>
      </c>
      <c r="K31" s="4"/>
      <c r="L31" s="4"/>
      <c r="M31" s="12">
        <v>0</v>
      </c>
      <c r="N31" s="3"/>
      <c r="O31" s="3">
        <v>6.411527787806447E-6</v>
      </c>
      <c r="P31" s="4">
        <v>1</v>
      </c>
      <c r="Q31" s="4">
        <v>1</v>
      </c>
      <c r="R31" s="4">
        <v>1</v>
      </c>
      <c r="S31" s="4">
        <v>1</v>
      </c>
      <c r="T31" s="4"/>
      <c r="U31" s="4"/>
      <c r="V31" s="30"/>
      <c r="W31" s="31"/>
    </row>
    <row r="32" spans="1:23" x14ac:dyDescent="0.25">
      <c r="A32" s="2" t="s">
        <v>294</v>
      </c>
      <c r="B32" s="4">
        <v>1766</v>
      </c>
      <c r="C32" s="4">
        <v>327882</v>
      </c>
      <c r="D32" s="4">
        <v>327882</v>
      </c>
      <c r="E32" s="4">
        <v>7936</v>
      </c>
      <c r="F32" s="4">
        <v>283562</v>
      </c>
      <c r="G32" s="4">
        <v>36384</v>
      </c>
      <c r="H32" s="11"/>
      <c r="I32" s="10"/>
      <c r="J32" s="34" t="s">
        <v>4</v>
      </c>
      <c r="K32" s="4"/>
      <c r="L32" s="4"/>
      <c r="M32" s="12">
        <v>1</v>
      </c>
      <c r="N32" s="3"/>
      <c r="O32" s="3">
        <v>5.8918849611030083E-5</v>
      </c>
      <c r="P32" s="4">
        <v>1</v>
      </c>
      <c r="Q32" s="4">
        <v>1</v>
      </c>
      <c r="R32" s="4">
        <v>3</v>
      </c>
      <c r="S32" s="4">
        <v>3</v>
      </c>
      <c r="T32" s="4"/>
      <c r="U32" s="4"/>
      <c r="V32" s="30"/>
      <c r="W32" s="31"/>
    </row>
    <row r="33" spans="1:23" x14ac:dyDescent="0.25">
      <c r="A33" s="2" t="s">
        <v>446</v>
      </c>
      <c r="B33" s="4">
        <v>7</v>
      </c>
      <c r="C33" s="4">
        <v>1452</v>
      </c>
      <c r="D33" s="4">
        <v>1452</v>
      </c>
      <c r="E33" s="4">
        <v>8</v>
      </c>
      <c r="F33" s="4">
        <v>1380</v>
      </c>
      <c r="G33" s="4">
        <v>64</v>
      </c>
      <c r="H33" s="11"/>
      <c r="I33" s="10"/>
      <c r="J33" s="34" t="s">
        <v>3</v>
      </c>
      <c r="K33" s="4"/>
      <c r="L33" s="4"/>
      <c r="M33" s="12">
        <v>0</v>
      </c>
      <c r="N33" s="3"/>
      <c r="O33" s="3">
        <v>2.6091755459346861E-7</v>
      </c>
      <c r="P33" s="4">
        <v>1</v>
      </c>
      <c r="Q33" s="4">
        <v>1</v>
      </c>
      <c r="R33" s="4">
        <v>1</v>
      </c>
      <c r="S33" s="4">
        <v>1</v>
      </c>
      <c r="T33" s="4"/>
      <c r="U33" s="4"/>
      <c r="V33" s="30"/>
      <c r="W33" s="31"/>
    </row>
    <row r="34" spans="1:23" x14ac:dyDescent="0.25">
      <c r="A34" s="2" t="s">
        <v>298</v>
      </c>
      <c r="B34" s="4">
        <v>87590</v>
      </c>
      <c r="C34" s="4">
        <v>4758235</v>
      </c>
      <c r="D34" s="4">
        <v>4754667</v>
      </c>
      <c r="E34" s="4">
        <v>411904</v>
      </c>
      <c r="F34" s="4">
        <v>3625019</v>
      </c>
      <c r="G34" s="4">
        <v>717744</v>
      </c>
      <c r="H34" s="11"/>
      <c r="I34" s="10"/>
      <c r="J34" s="34" t="s">
        <v>4</v>
      </c>
      <c r="K34" s="4">
        <v>0</v>
      </c>
      <c r="L34" s="4">
        <v>3568</v>
      </c>
      <c r="M34" s="12">
        <v>0</v>
      </c>
      <c r="N34" s="3"/>
      <c r="O34" s="3">
        <v>8.5503239695664825E-4</v>
      </c>
      <c r="P34" s="4">
        <v>1</v>
      </c>
      <c r="Q34" s="4">
        <v>1</v>
      </c>
      <c r="R34" s="4">
        <v>9</v>
      </c>
      <c r="S34" s="4">
        <v>9</v>
      </c>
      <c r="T34" s="4"/>
      <c r="U34" s="4"/>
      <c r="V34" s="30"/>
      <c r="W34" s="31"/>
    </row>
    <row r="35" spans="1:23" x14ac:dyDescent="0.25">
      <c r="A35" s="2" t="s">
        <v>299</v>
      </c>
      <c r="B35" s="4">
        <v>2270364</v>
      </c>
      <c r="C35" s="4">
        <v>32575774</v>
      </c>
      <c r="D35" s="4">
        <v>32131614</v>
      </c>
      <c r="E35" s="4">
        <v>22144272</v>
      </c>
      <c r="F35" s="4">
        <v>7031358</v>
      </c>
      <c r="G35" s="4">
        <v>2955984</v>
      </c>
      <c r="H35" s="11"/>
      <c r="I35" s="10"/>
      <c r="J35" s="34" t="s">
        <v>0</v>
      </c>
      <c r="K35" s="4"/>
      <c r="L35" s="4">
        <v>444160</v>
      </c>
      <c r="M35" s="12">
        <v>0</v>
      </c>
      <c r="N35" s="3"/>
      <c r="O35" s="3">
        <v>5.8537130103784411E-3</v>
      </c>
      <c r="P35" s="4">
        <v>3</v>
      </c>
      <c r="Q35" s="4">
        <v>3</v>
      </c>
      <c r="R35" s="4">
        <v>5</v>
      </c>
      <c r="S35" s="4">
        <v>15</v>
      </c>
      <c r="T35" s="4"/>
      <c r="U35" s="4"/>
      <c r="V35" s="30"/>
      <c r="W35" s="31"/>
    </row>
    <row r="36" spans="1:23" x14ac:dyDescent="0.25">
      <c r="A36" s="2" t="s">
        <v>450</v>
      </c>
      <c r="B36" s="4">
        <v>2</v>
      </c>
      <c r="C36" s="4">
        <v>1400</v>
      </c>
      <c r="D36" s="4">
        <v>1400</v>
      </c>
      <c r="E36" s="4">
        <v>8</v>
      </c>
      <c r="F36" s="4">
        <v>1360</v>
      </c>
      <c r="G36" s="4">
        <v>32</v>
      </c>
      <c r="H36" s="11"/>
      <c r="I36" s="10"/>
      <c r="J36" s="34" t="s">
        <v>3</v>
      </c>
      <c r="K36" s="4"/>
      <c r="L36" s="4"/>
      <c r="M36" s="12">
        <v>1</v>
      </c>
      <c r="N36" s="3"/>
      <c r="O36" s="3">
        <v>2.5157339974576864E-7</v>
      </c>
      <c r="P36" s="4">
        <v>1</v>
      </c>
      <c r="Q36" s="4">
        <v>1</v>
      </c>
      <c r="R36" s="4">
        <v>1</v>
      </c>
      <c r="S36" s="4">
        <v>1</v>
      </c>
      <c r="T36" s="4"/>
      <c r="U36" s="4"/>
      <c r="V36" s="30"/>
      <c r="W36" s="31"/>
    </row>
    <row r="37" spans="1:23" x14ac:dyDescent="0.25">
      <c r="A37" s="2" t="s">
        <v>313</v>
      </c>
      <c r="B37" s="4">
        <v>5316204</v>
      </c>
      <c r="C37" s="4">
        <v>69705970</v>
      </c>
      <c r="D37" s="4">
        <v>69381410</v>
      </c>
      <c r="E37" s="4">
        <v>59083032</v>
      </c>
      <c r="F37" s="4">
        <v>6719506</v>
      </c>
      <c r="G37" s="4">
        <v>3578872</v>
      </c>
      <c r="H37" s="11"/>
      <c r="I37" s="10"/>
      <c r="J37" s="34" t="s">
        <v>0</v>
      </c>
      <c r="K37" s="4"/>
      <c r="L37" s="4">
        <v>324560</v>
      </c>
      <c r="M37" s="12">
        <v>0</v>
      </c>
      <c r="N37" s="3"/>
      <c r="O37" s="3">
        <v>1.2525834182483256E-2</v>
      </c>
      <c r="P37" s="4">
        <v>3</v>
      </c>
      <c r="Q37" s="4">
        <v>3</v>
      </c>
      <c r="R37" s="4">
        <v>11</v>
      </c>
      <c r="S37" s="4">
        <v>33</v>
      </c>
      <c r="T37" s="4"/>
      <c r="U37" s="4"/>
      <c r="V37" s="30"/>
      <c r="W37" s="31"/>
    </row>
    <row r="38" spans="1:23" x14ac:dyDescent="0.25">
      <c r="A38" s="2" t="s">
        <v>323</v>
      </c>
      <c r="B38" s="4">
        <v>461367422</v>
      </c>
      <c r="C38" s="4">
        <v>5564972191</v>
      </c>
      <c r="D38" s="4">
        <v>5533956711</v>
      </c>
      <c r="E38" s="4">
        <v>4432265288</v>
      </c>
      <c r="F38" s="4">
        <v>914344695</v>
      </c>
      <c r="G38" s="4">
        <v>187346728</v>
      </c>
      <c r="H38" s="11"/>
      <c r="I38" s="10"/>
      <c r="J38" s="34" t="s">
        <v>0</v>
      </c>
      <c r="K38" s="4">
        <v>912480</v>
      </c>
      <c r="L38" s="4">
        <v>30103000</v>
      </c>
      <c r="M38" s="12">
        <v>24</v>
      </c>
      <c r="N38" s="3"/>
      <c r="O38" s="3">
        <v>0.99999926684323504</v>
      </c>
      <c r="P38" s="4">
        <v>98</v>
      </c>
      <c r="Q38" s="4">
        <v>48</v>
      </c>
      <c r="R38" s="4">
        <v>190</v>
      </c>
      <c r="S38" s="4">
        <v>1028</v>
      </c>
      <c r="T38" s="4"/>
      <c r="U38" s="4"/>
      <c r="V38" s="30"/>
      <c r="W38" s="31"/>
    </row>
  </sheetData>
  <dataConsolidate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O194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J10" sqref="J10"/>
    </sheetView>
  </sheetViews>
  <sheetFormatPr defaultRowHeight="15" x14ac:dyDescent="0.25"/>
  <cols>
    <col min="1" max="1" width="62" bestFit="1" customWidth="1"/>
    <col min="2" max="3" width="10.85546875" bestFit="1" customWidth="1"/>
    <col min="4" max="4" width="17.85546875" bestFit="1" customWidth="1"/>
    <col min="5" max="5" width="12.28515625" bestFit="1" customWidth="1"/>
    <col min="6" max="6" width="23.5703125" bestFit="1" customWidth="1"/>
    <col min="7" max="7" width="14.140625" bestFit="1" customWidth="1"/>
    <col min="8" max="8" width="15.28515625" bestFit="1" customWidth="1"/>
    <col min="9" max="9" width="11" bestFit="1" customWidth="1"/>
    <col min="10" max="10" width="10" bestFit="1" customWidth="1"/>
    <col min="11" max="11" width="16.140625" bestFit="1" customWidth="1"/>
    <col min="12" max="12" width="20" bestFit="1" customWidth="1"/>
    <col min="13" max="13" width="19.7109375" bestFit="1" customWidth="1"/>
    <col min="14" max="14" width="20.5703125" bestFit="1" customWidth="1"/>
    <col min="15" max="15" width="13.140625" bestFit="1" customWidth="1"/>
    <col min="16" max="16" width="17.85546875" bestFit="1" customWidth="1"/>
  </cols>
  <sheetData>
    <row r="1" spans="1:15" x14ac:dyDescent="0.25">
      <c r="A1" s="1" t="s">
        <v>10</v>
      </c>
      <c r="B1" t="s" vm="1">
        <v>11</v>
      </c>
    </row>
    <row r="3" spans="1:15" x14ac:dyDescent="0.25">
      <c r="A3" s="1" t="s">
        <v>316</v>
      </c>
      <c r="B3" t="s">
        <v>13</v>
      </c>
      <c r="C3" t="s">
        <v>31</v>
      </c>
      <c r="D3" t="s">
        <v>33</v>
      </c>
      <c r="E3" t="s">
        <v>1</v>
      </c>
      <c r="F3" t="s">
        <v>35</v>
      </c>
      <c r="G3" t="s">
        <v>34</v>
      </c>
      <c r="H3" t="s">
        <v>7</v>
      </c>
      <c r="I3" t="s">
        <v>9</v>
      </c>
      <c r="J3" t="s">
        <v>2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</row>
    <row r="4" spans="1:15" x14ac:dyDescent="0.25">
      <c r="A4" s="2" t="s">
        <v>402</v>
      </c>
      <c r="B4" s="4">
        <v>253118330</v>
      </c>
      <c r="C4" s="4">
        <v>738927</v>
      </c>
      <c r="D4" s="4">
        <v>780899560</v>
      </c>
      <c r="E4" s="4">
        <v>777943728</v>
      </c>
      <c r="F4" s="4">
        <v>2955712</v>
      </c>
      <c r="G4" s="4">
        <v>120</v>
      </c>
      <c r="H4" s="3">
        <v>0.14032396940655348</v>
      </c>
      <c r="I4" s="4">
        <v>3</v>
      </c>
      <c r="J4" s="34" t="s">
        <v>12</v>
      </c>
      <c r="K4" s="4">
        <v>32</v>
      </c>
      <c r="L4" s="4"/>
      <c r="M4" s="4"/>
      <c r="N4" s="30"/>
      <c r="O4" s="31"/>
    </row>
    <row r="5" spans="1:15" x14ac:dyDescent="0.25">
      <c r="A5" s="2" t="s">
        <v>454</v>
      </c>
      <c r="B5" s="4">
        <v>43212833</v>
      </c>
      <c r="C5" s="4">
        <v>7124732</v>
      </c>
      <c r="D5" s="4">
        <v>514583021</v>
      </c>
      <c r="E5" s="4">
        <v>137864312</v>
      </c>
      <c r="F5" s="4">
        <v>56997872</v>
      </c>
      <c r="G5" s="4">
        <v>319720837</v>
      </c>
      <c r="H5" s="3">
        <v>9.2468142888870189E-2</v>
      </c>
      <c r="I5" s="4">
        <v>3</v>
      </c>
      <c r="J5" s="34" t="s">
        <v>3</v>
      </c>
      <c r="K5" s="4">
        <v>8</v>
      </c>
      <c r="L5" s="4"/>
      <c r="M5" s="4"/>
      <c r="N5" s="30"/>
      <c r="O5" s="31"/>
    </row>
    <row r="6" spans="1:15" x14ac:dyDescent="0.25">
      <c r="A6" s="2" t="s">
        <v>455</v>
      </c>
      <c r="B6" s="4">
        <v>7150405</v>
      </c>
      <c r="C6" s="4">
        <v>7150405</v>
      </c>
      <c r="D6" s="4">
        <v>406144845</v>
      </c>
      <c r="E6" s="4">
        <v>28601640</v>
      </c>
      <c r="F6" s="4">
        <v>57203248</v>
      </c>
      <c r="G6" s="4">
        <v>320339957</v>
      </c>
      <c r="H6" s="3">
        <v>7.2982313889905892E-2</v>
      </c>
      <c r="I6" s="4">
        <v>3</v>
      </c>
      <c r="J6" s="34" t="s">
        <v>3</v>
      </c>
      <c r="K6" s="4">
        <v>3</v>
      </c>
      <c r="L6" s="4"/>
      <c r="M6" s="4"/>
      <c r="N6" s="30"/>
      <c r="O6" s="31"/>
    </row>
    <row r="7" spans="1:15" x14ac:dyDescent="0.25">
      <c r="A7" s="2" t="s">
        <v>456</v>
      </c>
      <c r="B7" s="4">
        <v>253118330</v>
      </c>
      <c r="C7" s="4">
        <v>2582</v>
      </c>
      <c r="D7" s="4">
        <v>394307120</v>
      </c>
      <c r="E7" s="4">
        <v>394210256</v>
      </c>
      <c r="F7" s="4">
        <v>20672</v>
      </c>
      <c r="G7" s="4">
        <v>76192</v>
      </c>
      <c r="H7" s="3">
        <v>7.0855130515973405E-2</v>
      </c>
      <c r="I7" s="4">
        <v>3</v>
      </c>
      <c r="J7" s="34" t="s">
        <v>3</v>
      </c>
      <c r="K7" s="4">
        <v>32</v>
      </c>
      <c r="L7" s="4"/>
      <c r="M7" s="4"/>
      <c r="N7" s="30"/>
      <c r="O7" s="31"/>
    </row>
    <row r="8" spans="1:15" x14ac:dyDescent="0.25">
      <c r="A8" s="2" t="s">
        <v>416</v>
      </c>
      <c r="B8" s="4">
        <v>140425028</v>
      </c>
      <c r="C8" s="4">
        <v>2559007</v>
      </c>
      <c r="D8" s="4">
        <v>322406592</v>
      </c>
      <c r="E8" s="4">
        <v>312170440</v>
      </c>
      <c r="F8" s="4">
        <v>10236032</v>
      </c>
      <c r="G8" s="4">
        <v>120</v>
      </c>
      <c r="H8" s="3">
        <v>5.7934944607062097E-2</v>
      </c>
      <c r="I8" s="4">
        <v>3</v>
      </c>
      <c r="J8" s="34" t="s">
        <v>12</v>
      </c>
      <c r="K8" s="4">
        <v>19</v>
      </c>
      <c r="L8" s="4"/>
      <c r="M8" s="4"/>
      <c r="N8" s="30"/>
      <c r="O8" s="31"/>
    </row>
    <row r="9" spans="1:15" x14ac:dyDescent="0.25">
      <c r="A9" s="2" t="s">
        <v>459</v>
      </c>
      <c r="B9" s="4">
        <v>253118330</v>
      </c>
      <c r="C9" s="4">
        <v>55059</v>
      </c>
      <c r="D9" s="4">
        <v>263168819</v>
      </c>
      <c r="E9" s="4">
        <v>260146128</v>
      </c>
      <c r="F9" s="4">
        <v>440480</v>
      </c>
      <c r="G9" s="4">
        <v>2582211</v>
      </c>
      <c r="H9" s="3">
        <v>4.7290196073506312E-2</v>
      </c>
      <c r="I9" s="4">
        <v>3</v>
      </c>
      <c r="J9" s="34" t="s">
        <v>3</v>
      </c>
      <c r="K9" s="4">
        <v>32</v>
      </c>
      <c r="L9" s="4"/>
      <c r="M9" s="4"/>
      <c r="N9" s="30"/>
      <c r="O9" s="31"/>
    </row>
    <row r="10" spans="1:15" x14ac:dyDescent="0.25">
      <c r="A10" s="2" t="s">
        <v>460</v>
      </c>
      <c r="B10" s="4">
        <v>140425028</v>
      </c>
      <c r="C10" s="4">
        <v>81445</v>
      </c>
      <c r="D10" s="4">
        <v>249725460</v>
      </c>
      <c r="E10" s="4">
        <v>245845688</v>
      </c>
      <c r="F10" s="4">
        <v>651568</v>
      </c>
      <c r="G10" s="4">
        <v>3228204</v>
      </c>
      <c r="H10" s="3">
        <v>4.4874487839482828E-2</v>
      </c>
      <c r="I10" s="4">
        <v>3</v>
      </c>
      <c r="J10" s="34" t="s">
        <v>3</v>
      </c>
      <c r="K10" s="4">
        <v>19</v>
      </c>
      <c r="L10" s="4"/>
      <c r="M10" s="4"/>
      <c r="N10" s="30"/>
      <c r="O10" s="31"/>
    </row>
    <row r="11" spans="1:15" x14ac:dyDescent="0.25">
      <c r="A11" s="2" t="s">
        <v>458</v>
      </c>
      <c r="B11" s="4">
        <v>253118330</v>
      </c>
      <c r="C11" s="4">
        <v>1622</v>
      </c>
      <c r="D11" s="4">
        <v>237274040</v>
      </c>
      <c r="E11" s="4">
        <v>237171904</v>
      </c>
      <c r="F11" s="4">
        <v>12992</v>
      </c>
      <c r="G11" s="4">
        <v>89144</v>
      </c>
      <c r="H11" s="3">
        <v>4.2637026367295355E-2</v>
      </c>
      <c r="I11" s="4">
        <v>3</v>
      </c>
      <c r="J11" s="34" t="s">
        <v>3</v>
      </c>
      <c r="K11" s="4">
        <v>32</v>
      </c>
      <c r="L11" s="4"/>
      <c r="M11" s="4"/>
      <c r="N11" s="30"/>
      <c r="O11" s="31"/>
    </row>
    <row r="12" spans="1:15" x14ac:dyDescent="0.25">
      <c r="A12" s="2" t="s">
        <v>457</v>
      </c>
      <c r="B12" s="4">
        <v>253118330</v>
      </c>
      <c r="C12" s="4">
        <v>2124</v>
      </c>
      <c r="D12" s="4">
        <v>237185168</v>
      </c>
      <c r="E12" s="4">
        <v>237067576</v>
      </c>
      <c r="F12" s="4">
        <v>17008</v>
      </c>
      <c r="G12" s="4">
        <v>100584</v>
      </c>
      <c r="H12" s="3">
        <v>4.2621056487879498E-2</v>
      </c>
      <c r="I12" s="4">
        <v>3</v>
      </c>
      <c r="J12" s="34" t="s">
        <v>3</v>
      </c>
      <c r="K12" s="4">
        <v>32</v>
      </c>
      <c r="L12" s="4"/>
      <c r="M12" s="4"/>
      <c r="N12" s="30"/>
      <c r="O12" s="31"/>
    </row>
    <row r="13" spans="1:15" x14ac:dyDescent="0.25">
      <c r="A13" s="2" t="s">
        <v>461</v>
      </c>
      <c r="B13" s="4">
        <v>253118330</v>
      </c>
      <c r="C13" s="4">
        <v>1700</v>
      </c>
      <c r="D13" s="4">
        <v>213314096</v>
      </c>
      <c r="E13" s="4">
        <v>213208536</v>
      </c>
      <c r="F13" s="4">
        <v>13616</v>
      </c>
      <c r="G13" s="4">
        <v>91944</v>
      </c>
      <c r="H13" s="3">
        <v>3.8331537388868048E-2</v>
      </c>
      <c r="I13" s="4">
        <v>3</v>
      </c>
      <c r="J13" s="34" t="s">
        <v>3</v>
      </c>
      <c r="K13" s="4">
        <v>32</v>
      </c>
      <c r="L13" s="4"/>
      <c r="M13" s="4"/>
      <c r="N13" s="30"/>
      <c r="O13" s="31"/>
    </row>
    <row r="14" spans="1:15" x14ac:dyDescent="0.25">
      <c r="A14" s="2" t="s">
        <v>463</v>
      </c>
      <c r="B14" s="4">
        <v>7150405</v>
      </c>
      <c r="C14" s="4">
        <v>3633194</v>
      </c>
      <c r="D14" s="4">
        <v>189130612</v>
      </c>
      <c r="E14" s="4">
        <v>28601640</v>
      </c>
      <c r="F14" s="4">
        <v>29065568</v>
      </c>
      <c r="G14" s="4">
        <v>131463404</v>
      </c>
      <c r="H14" s="3">
        <v>3.3985879326312765E-2</v>
      </c>
      <c r="I14" s="4">
        <v>3</v>
      </c>
      <c r="J14" s="34" t="s">
        <v>3</v>
      </c>
      <c r="K14" s="4">
        <v>3</v>
      </c>
      <c r="L14" s="4"/>
      <c r="M14" s="4"/>
      <c r="N14" s="30"/>
      <c r="O14" s="31"/>
    </row>
    <row r="15" spans="1:15" x14ac:dyDescent="0.25">
      <c r="A15" s="2" t="s">
        <v>462</v>
      </c>
      <c r="B15" s="4">
        <v>253118330</v>
      </c>
      <c r="C15" s="4">
        <v>35822</v>
      </c>
      <c r="D15" s="4">
        <v>178701682</v>
      </c>
      <c r="E15" s="4">
        <v>176914992</v>
      </c>
      <c r="F15" s="4">
        <v>286592</v>
      </c>
      <c r="G15" s="4">
        <v>1500098</v>
      </c>
      <c r="H15" s="3">
        <v>3.2111849772162311E-2</v>
      </c>
      <c r="I15" s="4">
        <v>3</v>
      </c>
      <c r="J15" s="34" t="s">
        <v>3</v>
      </c>
      <c r="K15" s="4">
        <v>32</v>
      </c>
      <c r="L15" s="4"/>
      <c r="M15" s="4"/>
      <c r="N15" s="30"/>
      <c r="O15" s="31"/>
    </row>
    <row r="16" spans="1:15" x14ac:dyDescent="0.25">
      <c r="A16" s="2" t="s">
        <v>415</v>
      </c>
      <c r="B16" s="4">
        <v>43212833</v>
      </c>
      <c r="C16" s="4">
        <v>313389</v>
      </c>
      <c r="D16" s="4">
        <v>162230304</v>
      </c>
      <c r="E16" s="4">
        <v>160976624</v>
      </c>
      <c r="F16" s="4">
        <v>1253560</v>
      </c>
      <c r="G16" s="4">
        <v>120</v>
      </c>
      <c r="H16" s="3">
        <v>2.9152020799335408E-2</v>
      </c>
      <c r="I16" s="4">
        <v>3</v>
      </c>
      <c r="J16" s="34" t="s">
        <v>12</v>
      </c>
      <c r="K16" s="4">
        <v>8</v>
      </c>
      <c r="L16" s="4"/>
      <c r="M16" s="4"/>
      <c r="N16" s="30"/>
      <c r="O16" s="31"/>
    </row>
    <row r="17" spans="1:15" x14ac:dyDescent="0.25">
      <c r="A17" s="2" t="s">
        <v>411</v>
      </c>
      <c r="B17" s="4">
        <v>43212833</v>
      </c>
      <c r="C17" s="4">
        <v>310292</v>
      </c>
      <c r="D17" s="4">
        <v>155960208</v>
      </c>
      <c r="E17" s="4">
        <v>154718912</v>
      </c>
      <c r="F17" s="4">
        <v>1241176</v>
      </c>
      <c r="G17" s="4">
        <v>120</v>
      </c>
      <c r="H17" s="3">
        <v>2.8025314108298019E-2</v>
      </c>
      <c r="I17" s="4">
        <v>3</v>
      </c>
      <c r="J17" s="34" t="s">
        <v>12</v>
      </c>
      <c r="K17" s="4">
        <v>8</v>
      </c>
      <c r="L17" s="4"/>
      <c r="M17" s="4"/>
      <c r="N17" s="30"/>
      <c r="O17" s="31"/>
    </row>
    <row r="18" spans="1:15" x14ac:dyDescent="0.25">
      <c r="A18" s="2" t="s">
        <v>410</v>
      </c>
      <c r="B18" s="4">
        <v>43212833</v>
      </c>
      <c r="C18" s="4">
        <v>234888</v>
      </c>
      <c r="D18" s="4">
        <v>153275256</v>
      </c>
      <c r="E18" s="4">
        <v>152335576</v>
      </c>
      <c r="F18" s="4">
        <v>939560</v>
      </c>
      <c r="G18" s="4">
        <v>120</v>
      </c>
      <c r="H18" s="3">
        <v>2.7542840892016446E-2</v>
      </c>
      <c r="I18" s="4">
        <v>3</v>
      </c>
      <c r="J18" s="34" t="s">
        <v>12</v>
      </c>
      <c r="K18" s="4">
        <v>8</v>
      </c>
      <c r="L18" s="4"/>
      <c r="M18" s="4"/>
      <c r="N18" s="30"/>
      <c r="O18" s="31"/>
    </row>
    <row r="19" spans="1:15" x14ac:dyDescent="0.25">
      <c r="A19" s="2" t="s">
        <v>414</v>
      </c>
      <c r="B19" s="4">
        <v>43212833</v>
      </c>
      <c r="C19" s="4">
        <v>182080</v>
      </c>
      <c r="D19" s="4">
        <v>125222560</v>
      </c>
      <c r="E19" s="4">
        <v>113831848</v>
      </c>
      <c r="F19" s="4">
        <v>1456656</v>
      </c>
      <c r="G19" s="4">
        <v>9934056</v>
      </c>
      <c r="H19" s="3">
        <v>2.2501903674334644E-2</v>
      </c>
      <c r="I19" s="4">
        <v>3</v>
      </c>
      <c r="J19" s="34" t="s">
        <v>3</v>
      </c>
      <c r="K19" s="4">
        <v>8</v>
      </c>
      <c r="L19" s="4"/>
      <c r="M19" s="4"/>
      <c r="N19" s="30"/>
      <c r="O19" s="31"/>
    </row>
    <row r="20" spans="1:15" x14ac:dyDescent="0.25">
      <c r="A20" s="2" t="s">
        <v>464</v>
      </c>
      <c r="B20" s="4">
        <v>140425028</v>
      </c>
      <c r="C20" s="4">
        <v>1699</v>
      </c>
      <c r="D20" s="4">
        <v>113888848</v>
      </c>
      <c r="E20" s="4">
        <v>113783312</v>
      </c>
      <c r="F20" s="4">
        <v>13600</v>
      </c>
      <c r="G20" s="4">
        <v>91936</v>
      </c>
      <c r="H20" s="3">
        <v>2.0465289060349348E-2</v>
      </c>
      <c r="I20" s="4">
        <v>3</v>
      </c>
      <c r="J20" s="34" t="s">
        <v>3</v>
      </c>
      <c r="K20" s="4">
        <v>19</v>
      </c>
      <c r="L20" s="4"/>
      <c r="M20" s="4"/>
      <c r="N20" s="30"/>
      <c r="O20" s="31"/>
    </row>
    <row r="21" spans="1:15" x14ac:dyDescent="0.25">
      <c r="A21" s="2" t="s">
        <v>465</v>
      </c>
      <c r="B21" s="4">
        <v>43212833</v>
      </c>
      <c r="C21" s="4">
        <v>76891</v>
      </c>
      <c r="D21" s="4">
        <v>112848742</v>
      </c>
      <c r="E21" s="4">
        <v>109127080</v>
      </c>
      <c r="F21" s="4">
        <v>615136</v>
      </c>
      <c r="G21" s="4">
        <v>3106526</v>
      </c>
      <c r="H21" s="3">
        <v>2.0278386915695081E-2</v>
      </c>
      <c r="I21" s="4">
        <v>3</v>
      </c>
      <c r="J21" s="34" t="s">
        <v>3</v>
      </c>
      <c r="K21" s="4">
        <v>8</v>
      </c>
      <c r="L21" s="4"/>
      <c r="M21" s="4"/>
      <c r="N21" s="30"/>
      <c r="O21" s="31"/>
    </row>
    <row r="22" spans="1:15" x14ac:dyDescent="0.25">
      <c r="A22" s="2" t="s">
        <v>466</v>
      </c>
      <c r="B22" s="4">
        <v>43212833</v>
      </c>
      <c r="C22" s="4">
        <v>52639</v>
      </c>
      <c r="D22" s="4">
        <v>90111600</v>
      </c>
      <c r="E22" s="4">
        <v>86113000</v>
      </c>
      <c r="F22" s="4">
        <v>421120</v>
      </c>
      <c r="G22" s="4">
        <v>3577480</v>
      </c>
      <c r="H22" s="3">
        <v>1.6192629691807719E-2</v>
      </c>
      <c r="I22" s="4">
        <v>3</v>
      </c>
      <c r="J22" s="34" t="s">
        <v>3</v>
      </c>
      <c r="K22" s="4">
        <v>8</v>
      </c>
      <c r="L22" s="4"/>
      <c r="M22" s="4"/>
      <c r="N22" s="30"/>
      <c r="O22" s="31"/>
    </row>
    <row r="23" spans="1:15" x14ac:dyDescent="0.25">
      <c r="A23" s="2" t="s">
        <v>413</v>
      </c>
      <c r="B23" s="4">
        <v>43212833</v>
      </c>
      <c r="C23" s="4">
        <v>101791</v>
      </c>
      <c r="D23" s="4">
        <v>65679176</v>
      </c>
      <c r="E23" s="4">
        <v>59773384</v>
      </c>
      <c r="F23" s="4">
        <v>814336</v>
      </c>
      <c r="G23" s="4">
        <v>5091456</v>
      </c>
      <c r="H23" s="3">
        <v>1.1802238284871924E-2</v>
      </c>
      <c r="I23" s="4">
        <v>3</v>
      </c>
      <c r="J23" s="34" t="s">
        <v>3</v>
      </c>
      <c r="K23" s="4">
        <v>8</v>
      </c>
      <c r="L23" s="4"/>
      <c r="M23" s="4"/>
      <c r="N23" s="30"/>
      <c r="O23" s="31"/>
    </row>
    <row r="24" spans="1:15" x14ac:dyDescent="0.25">
      <c r="A24" s="2" t="s">
        <v>468</v>
      </c>
      <c r="B24" s="4">
        <v>7150405</v>
      </c>
      <c r="C24" s="4">
        <v>321854</v>
      </c>
      <c r="D24" s="4">
        <v>40488216</v>
      </c>
      <c r="E24" s="4">
        <v>18362920</v>
      </c>
      <c r="F24" s="4">
        <v>2574848</v>
      </c>
      <c r="G24" s="4">
        <v>19550448</v>
      </c>
      <c r="H24" s="3">
        <v>7.2755415348293049E-3</v>
      </c>
      <c r="I24" s="4">
        <v>3</v>
      </c>
      <c r="J24" s="34" t="s">
        <v>3</v>
      </c>
      <c r="K24" s="4">
        <v>3</v>
      </c>
      <c r="L24" s="4"/>
      <c r="M24" s="4"/>
      <c r="N24" s="30"/>
      <c r="O24" s="31"/>
    </row>
    <row r="25" spans="1:15" x14ac:dyDescent="0.25">
      <c r="A25" s="2" t="s">
        <v>472</v>
      </c>
      <c r="B25" s="4">
        <v>253118330</v>
      </c>
      <c r="C25" s="4">
        <v>1740</v>
      </c>
      <c r="D25" s="4">
        <v>40031931</v>
      </c>
      <c r="E25" s="4">
        <v>39937488</v>
      </c>
      <c r="F25" s="4">
        <v>13936</v>
      </c>
      <c r="G25" s="4">
        <v>80507</v>
      </c>
      <c r="H25" s="3">
        <v>7.1935492714700205E-3</v>
      </c>
      <c r="I25" s="4">
        <v>3</v>
      </c>
      <c r="J25" s="34" t="s">
        <v>3</v>
      </c>
      <c r="K25" s="4">
        <v>32</v>
      </c>
      <c r="L25" s="4"/>
      <c r="M25" s="4"/>
      <c r="N25" s="30"/>
      <c r="O25" s="31"/>
    </row>
    <row r="26" spans="1:15" x14ac:dyDescent="0.25">
      <c r="A26" s="2" t="s">
        <v>469</v>
      </c>
      <c r="B26" s="4">
        <v>7150405</v>
      </c>
      <c r="C26" s="4">
        <v>485285</v>
      </c>
      <c r="D26" s="4">
        <v>39655864</v>
      </c>
      <c r="E26" s="4">
        <v>14377792</v>
      </c>
      <c r="F26" s="4">
        <v>3882288</v>
      </c>
      <c r="G26" s="4">
        <v>21395784</v>
      </c>
      <c r="H26" s="3">
        <v>7.1259718045255972E-3</v>
      </c>
      <c r="I26" s="4">
        <v>3</v>
      </c>
      <c r="J26" s="34" t="s">
        <v>3</v>
      </c>
      <c r="K26" s="4">
        <v>3</v>
      </c>
      <c r="L26" s="4"/>
      <c r="M26" s="4"/>
      <c r="N26" s="30"/>
      <c r="O26" s="31"/>
    </row>
    <row r="27" spans="1:15" x14ac:dyDescent="0.25">
      <c r="A27" s="2" t="s">
        <v>471</v>
      </c>
      <c r="B27" s="4">
        <v>253118330</v>
      </c>
      <c r="C27" s="4">
        <v>5</v>
      </c>
      <c r="D27" s="4">
        <v>37118804</v>
      </c>
      <c r="E27" s="4">
        <v>37117384</v>
      </c>
      <c r="F27" s="4">
        <v>48</v>
      </c>
      <c r="G27" s="4">
        <v>1372</v>
      </c>
      <c r="H27" s="3">
        <v>6.6700740834120262E-3</v>
      </c>
      <c r="I27" s="4">
        <v>3</v>
      </c>
      <c r="J27" s="34" t="s">
        <v>3</v>
      </c>
      <c r="K27" s="4">
        <v>32</v>
      </c>
      <c r="L27" s="4"/>
      <c r="M27" s="4"/>
      <c r="N27" s="30"/>
      <c r="O27" s="31"/>
    </row>
    <row r="28" spans="1:15" x14ac:dyDescent="0.25">
      <c r="A28" s="2" t="s">
        <v>470</v>
      </c>
      <c r="B28" s="4">
        <v>43212833</v>
      </c>
      <c r="C28" s="4">
        <v>6138</v>
      </c>
      <c r="D28" s="4">
        <v>34737845</v>
      </c>
      <c r="E28" s="4">
        <v>34395152</v>
      </c>
      <c r="F28" s="4">
        <v>49120</v>
      </c>
      <c r="G28" s="4">
        <v>293573</v>
      </c>
      <c r="H28" s="3">
        <v>6.2422269760653935E-3</v>
      </c>
      <c r="I28" s="4">
        <v>3</v>
      </c>
      <c r="J28" s="34" t="s">
        <v>3</v>
      </c>
      <c r="K28" s="4">
        <v>8</v>
      </c>
      <c r="L28" s="4"/>
      <c r="M28" s="4"/>
      <c r="N28" s="30"/>
      <c r="O28" s="31"/>
    </row>
    <row r="29" spans="1:15" x14ac:dyDescent="0.25">
      <c r="A29" s="2" t="s">
        <v>474</v>
      </c>
      <c r="B29" s="4">
        <v>253118330</v>
      </c>
      <c r="C29" s="4">
        <v>310</v>
      </c>
      <c r="D29" s="4">
        <v>34438788</v>
      </c>
      <c r="E29" s="4">
        <v>34393904</v>
      </c>
      <c r="F29" s="4">
        <v>2496</v>
      </c>
      <c r="G29" s="4">
        <v>42388</v>
      </c>
      <c r="H29" s="3">
        <v>6.1884878430598436E-3</v>
      </c>
      <c r="I29" s="4">
        <v>3</v>
      </c>
      <c r="J29" s="34" t="s">
        <v>3</v>
      </c>
      <c r="K29" s="4">
        <v>32</v>
      </c>
      <c r="L29" s="4"/>
      <c r="M29" s="4"/>
      <c r="N29" s="30"/>
      <c r="O29" s="31"/>
    </row>
    <row r="30" spans="1:15" x14ac:dyDescent="0.25">
      <c r="A30" s="2" t="s">
        <v>417</v>
      </c>
      <c r="B30" s="4">
        <v>140425028</v>
      </c>
      <c r="C30" s="4">
        <v>21339</v>
      </c>
      <c r="D30" s="4">
        <v>34182432</v>
      </c>
      <c r="E30" s="4">
        <v>32772872</v>
      </c>
      <c r="F30" s="4">
        <v>170720</v>
      </c>
      <c r="G30" s="4">
        <v>1238840</v>
      </c>
      <c r="H30" s="3">
        <v>6.1424218784418248E-3</v>
      </c>
      <c r="I30" s="4">
        <v>3</v>
      </c>
      <c r="J30" s="34" t="s">
        <v>3</v>
      </c>
      <c r="K30" s="4">
        <v>19</v>
      </c>
      <c r="L30" s="4"/>
      <c r="M30" s="4"/>
      <c r="N30" s="30"/>
      <c r="O30" s="31"/>
    </row>
    <row r="31" spans="1:15" x14ac:dyDescent="0.25">
      <c r="A31" s="2" t="s">
        <v>467</v>
      </c>
      <c r="B31" s="4">
        <v>253118330</v>
      </c>
      <c r="C31" s="4">
        <v>12</v>
      </c>
      <c r="D31" s="4">
        <v>29611104</v>
      </c>
      <c r="E31" s="4">
        <v>29609592</v>
      </c>
      <c r="F31" s="4">
        <v>112</v>
      </c>
      <c r="G31" s="4">
        <v>1400</v>
      </c>
      <c r="H31" s="3">
        <v>5.320975788218235E-3</v>
      </c>
      <c r="I31" s="4">
        <v>3</v>
      </c>
      <c r="J31" s="34" t="s">
        <v>3</v>
      </c>
      <c r="K31" s="4">
        <v>32</v>
      </c>
      <c r="L31" s="4"/>
      <c r="M31" s="4"/>
      <c r="N31" s="30"/>
      <c r="O31" s="31"/>
    </row>
    <row r="32" spans="1:15" x14ac:dyDescent="0.25">
      <c r="A32" s="2" t="s">
        <v>473</v>
      </c>
      <c r="B32" s="4">
        <v>7150405</v>
      </c>
      <c r="C32" s="4">
        <v>250765</v>
      </c>
      <c r="D32" s="4">
        <v>27215360</v>
      </c>
      <c r="E32" s="4">
        <v>14405008</v>
      </c>
      <c r="F32" s="4">
        <v>2006128</v>
      </c>
      <c r="G32" s="4">
        <v>10804224</v>
      </c>
      <c r="H32" s="3">
        <v>4.890471886075002E-3</v>
      </c>
      <c r="I32" s="4">
        <v>3</v>
      </c>
      <c r="J32" s="34" t="s">
        <v>3</v>
      </c>
      <c r="K32" s="4">
        <v>3</v>
      </c>
      <c r="L32" s="4"/>
      <c r="M32" s="4"/>
      <c r="N32" s="30"/>
      <c r="O32" s="31"/>
    </row>
    <row r="33" spans="1:15" x14ac:dyDescent="0.25">
      <c r="A33" s="2" t="s">
        <v>421</v>
      </c>
      <c r="B33" s="4">
        <v>5316204</v>
      </c>
      <c r="C33" s="4">
        <v>608409</v>
      </c>
      <c r="D33" s="4">
        <v>23411560</v>
      </c>
      <c r="E33" s="4">
        <v>20977800</v>
      </c>
      <c r="F33" s="4">
        <v>2433640</v>
      </c>
      <c r="G33" s="4">
        <v>120</v>
      </c>
      <c r="H33" s="3">
        <v>4.2069469589657484E-3</v>
      </c>
      <c r="I33" s="4">
        <v>3</v>
      </c>
      <c r="J33" s="34" t="s">
        <v>12</v>
      </c>
      <c r="K33" s="4">
        <v>3</v>
      </c>
      <c r="L33" s="4"/>
      <c r="M33" s="4"/>
      <c r="N33" s="30"/>
      <c r="O33" s="31"/>
    </row>
    <row r="34" spans="1:15" x14ac:dyDescent="0.25">
      <c r="A34" s="2" t="s">
        <v>477</v>
      </c>
      <c r="B34" s="4">
        <v>7150405</v>
      </c>
      <c r="C34" s="4">
        <v>66321</v>
      </c>
      <c r="D34" s="4">
        <v>16963143</v>
      </c>
      <c r="E34" s="4">
        <v>13673544</v>
      </c>
      <c r="F34" s="4">
        <v>530576</v>
      </c>
      <c r="G34" s="4">
        <v>2759023</v>
      </c>
      <c r="H34" s="3">
        <v>3.0481968249168839E-3</v>
      </c>
      <c r="I34" s="4">
        <v>3</v>
      </c>
      <c r="J34" s="34" t="s">
        <v>3</v>
      </c>
      <c r="K34" s="4">
        <v>3</v>
      </c>
      <c r="L34" s="4"/>
      <c r="M34" s="4"/>
      <c r="N34" s="30"/>
      <c r="O34" s="31"/>
    </row>
    <row r="35" spans="1:15" x14ac:dyDescent="0.25">
      <c r="A35" s="2" t="s">
        <v>475</v>
      </c>
      <c r="B35" s="4">
        <v>7150405</v>
      </c>
      <c r="C35" s="4">
        <v>52653</v>
      </c>
      <c r="D35" s="4">
        <v>14882485</v>
      </c>
      <c r="E35" s="4">
        <v>11914496</v>
      </c>
      <c r="F35" s="4">
        <v>421232</v>
      </c>
      <c r="G35" s="4">
        <v>2546757</v>
      </c>
      <c r="H35" s="3">
        <v>2.674312391511004E-3</v>
      </c>
      <c r="I35" s="4">
        <v>3</v>
      </c>
      <c r="J35" s="34" t="s">
        <v>3</v>
      </c>
      <c r="K35" s="4">
        <v>3</v>
      </c>
      <c r="L35" s="4"/>
      <c r="M35" s="4"/>
      <c r="N35" s="30"/>
      <c r="O35" s="31"/>
    </row>
    <row r="36" spans="1:15" x14ac:dyDescent="0.25">
      <c r="A36" s="2" t="s">
        <v>478</v>
      </c>
      <c r="B36" s="4">
        <v>8613856</v>
      </c>
      <c r="C36" s="4">
        <v>1699</v>
      </c>
      <c r="D36" s="4">
        <v>13082624</v>
      </c>
      <c r="E36" s="4">
        <v>12977088</v>
      </c>
      <c r="F36" s="4">
        <v>13600</v>
      </c>
      <c r="G36" s="4">
        <v>91936</v>
      </c>
      <c r="H36" s="3">
        <v>2.3508858551968478E-3</v>
      </c>
      <c r="I36" s="4">
        <v>3</v>
      </c>
      <c r="J36" s="34" t="s">
        <v>3</v>
      </c>
      <c r="K36" s="4">
        <v>3</v>
      </c>
      <c r="L36" s="4"/>
      <c r="M36" s="4"/>
      <c r="N36" s="30"/>
      <c r="O36" s="31"/>
    </row>
    <row r="37" spans="1:15" x14ac:dyDescent="0.25">
      <c r="A37" s="2" t="s">
        <v>483</v>
      </c>
      <c r="B37" s="4">
        <v>5316204</v>
      </c>
      <c r="C37" s="4">
        <v>65758</v>
      </c>
      <c r="D37" s="4">
        <v>11802445</v>
      </c>
      <c r="E37" s="4">
        <v>8491560</v>
      </c>
      <c r="F37" s="4">
        <v>526080</v>
      </c>
      <c r="G37" s="4">
        <v>2784805</v>
      </c>
      <c r="H37" s="3">
        <v>2.1208437242588919E-3</v>
      </c>
      <c r="I37" s="4">
        <v>3</v>
      </c>
      <c r="J37" s="34" t="s">
        <v>3</v>
      </c>
      <c r="K37" s="4">
        <v>3</v>
      </c>
      <c r="L37" s="4"/>
      <c r="M37" s="4"/>
      <c r="N37" s="30"/>
      <c r="O37" s="31"/>
    </row>
    <row r="38" spans="1:15" x14ac:dyDescent="0.25">
      <c r="A38" s="2" t="s">
        <v>480</v>
      </c>
      <c r="B38" s="4">
        <v>5316204</v>
      </c>
      <c r="C38" s="4">
        <v>45257</v>
      </c>
      <c r="D38" s="4">
        <v>11202634</v>
      </c>
      <c r="E38" s="4">
        <v>8486224</v>
      </c>
      <c r="F38" s="4">
        <v>362064</v>
      </c>
      <c r="G38" s="4">
        <v>2354346</v>
      </c>
      <c r="H38" s="3">
        <v>2.0130605153482425E-3</v>
      </c>
      <c r="I38" s="4">
        <v>3</v>
      </c>
      <c r="J38" s="34" t="s">
        <v>3</v>
      </c>
      <c r="K38" s="4">
        <v>3</v>
      </c>
      <c r="L38" s="4"/>
      <c r="M38" s="4"/>
      <c r="N38" s="30"/>
      <c r="O38" s="31"/>
    </row>
    <row r="39" spans="1:15" x14ac:dyDescent="0.25">
      <c r="A39" s="2" t="s">
        <v>479</v>
      </c>
      <c r="B39" s="4">
        <v>7150405</v>
      </c>
      <c r="C39" s="4">
        <v>34070</v>
      </c>
      <c r="D39" s="4">
        <v>11038808</v>
      </c>
      <c r="E39" s="4">
        <v>9318488</v>
      </c>
      <c r="F39" s="4">
        <v>272576</v>
      </c>
      <c r="G39" s="4">
        <v>1447744</v>
      </c>
      <c r="H39" s="3">
        <v>1.9836217555005637E-3</v>
      </c>
      <c r="I39" s="4">
        <v>3</v>
      </c>
      <c r="J39" s="34" t="s">
        <v>3</v>
      </c>
      <c r="K39" s="4">
        <v>3</v>
      </c>
      <c r="L39" s="4"/>
      <c r="M39" s="4"/>
      <c r="N39" s="30"/>
      <c r="O39" s="31"/>
    </row>
    <row r="40" spans="1:15" x14ac:dyDescent="0.25">
      <c r="A40" s="2" t="s">
        <v>482</v>
      </c>
      <c r="B40" s="4">
        <v>2270364</v>
      </c>
      <c r="C40" s="4">
        <v>83329</v>
      </c>
      <c r="D40" s="4">
        <v>10420132</v>
      </c>
      <c r="E40" s="4">
        <v>5996032</v>
      </c>
      <c r="F40" s="4">
        <v>666640</v>
      </c>
      <c r="G40" s="4">
        <v>3757460</v>
      </c>
      <c r="H40" s="3">
        <v>1.8724485950283398E-3</v>
      </c>
      <c r="I40" s="4">
        <v>3</v>
      </c>
      <c r="J40" s="34" t="s">
        <v>3</v>
      </c>
      <c r="K40" s="4">
        <v>3</v>
      </c>
      <c r="L40" s="4"/>
      <c r="M40" s="4"/>
      <c r="N40" s="30"/>
      <c r="O40" s="31"/>
    </row>
    <row r="41" spans="1:15" x14ac:dyDescent="0.25">
      <c r="A41" s="2" t="s">
        <v>481</v>
      </c>
      <c r="B41" s="4">
        <v>7150405</v>
      </c>
      <c r="C41" s="4">
        <v>1707</v>
      </c>
      <c r="D41" s="4">
        <v>10254512</v>
      </c>
      <c r="E41" s="4">
        <v>10148784</v>
      </c>
      <c r="F41" s="4">
        <v>13664</v>
      </c>
      <c r="G41" s="4">
        <v>92064</v>
      </c>
      <c r="H41" s="3">
        <v>1.8426874618384154E-3</v>
      </c>
      <c r="I41" s="4">
        <v>3</v>
      </c>
      <c r="J41" s="34" t="s">
        <v>3</v>
      </c>
      <c r="K41" s="4">
        <v>3</v>
      </c>
      <c r="L41" s="4"/>
      <c r="M41" s="4"/>
      <c r="N41" s="30"/>
      <c r="O41" s="31"/>
    </row>
    <row r="42" spans="1:15" x14ac:dyDescent="0.25">
      <c r="A42" s="2" t="s">
        <v>484</v>
      </c>
      <c r="B42" s="4">
        <v>2270364</v>
      </c>
      <c r="C42" s="4">
        <v>83222</v>
      </c>
      <c r="D42" s="4">
        <v>9592890</v>
      </c>
      <c r="E42" s="4">
        <v>5653560</v>
      </c>
      <c r="F42" s="4">
        <v>665792</v>
      </c>
      <c r="G42" s="4">
        <v>3273538</v>
      </c>
      <c r="H42" s="3">
        <v>1.7237971076337047E-3</v>
      </c>
      <c r="I42" s="4">
        <v>3</v>
      </c>
      <c r="J42" s="34" t="s">
        <v>3</v>
      </c>
      <c r="K42" s="4">
        <v>3</v>
      </c>
      <c r="L42" s="4"/>
      <c r="M42" s="4"/>
      <c r="N42" s="30"/>
      <c r="O42" s="31"/>
    </row>
    <row r="43" spans="1:15" x14ac:dyDescent="0.25">
      <c r="A43" s="2" t="s">
        <v>485</v>
      </c>
      <c r="B43" s="4">
        <v>132475</v>
      </c>
      <c r="C43" s="4">
        <v>96494</v>
      </c>
      <c r="D43" s="4">
        <v>8886635</v>
      </c>
      <c r="E43" s="4">
        <v>352840</v>
      </c>
      <c r="F43" s="4">
        <v>771968</v>
      </c>
      <c r="G43" s="4">
        <v>7761827</v>
      </c>
      <c r="H43" s="3">
        <v>1.5968864137498135E-3</v>
      </c>
      <c r="I43" s="4">
        <v>1</v>
      </c>
      <c r="J43" s="34" t="s">
        <v>3</v>
      </c>
      <c r="K43" s="4">
        <v>1</v>
      </c>
      <c r="L43" s="4"/>
      <c r="M43" s="4"/>
      <c r="N43" s="30"/>
      <c r="O43" s="31"/>
    </row>
    <row r="44" spans="1:15" x14ac:dyDescent="0.25">
      <c r="A44" s="2" t="s">
        <v>419</v>
      </c>
      <c r="B44" s="4">
        <v>2270364</v>
      </c>
      <c r="C44" s="4">
        <v>300606</v>
      </c>
      <c r="D44" s="4">
        <v>8147088</v>
      </c>
      <c r="E44" s="4">
        <v>6944536</v>
      </c>
      <c r="F44" s="4">
        <v>1202432</v>
      </c>
      <c r="G44" s="4">
        <v>120</v>
      </c>
      <c r="H44" s="3">
        <v>1.4639933044199678E-3</v>
      </c>
      <c r="I44" s="4">
        <v>3</v>
      </c>
      <c r="J44" s="34" t="s">
        <v>12</v>
      </c>
      <c r="K44" s="4">
        <v>3</v>
      </c>
      <c r="L44" s="4"/>
      <c r="M44" s="4"/>
      <c r="N44" s="30"/>
      <c r="O44" s="31"/>
    </row>
    <row r="45" spans="1:15" x14ac:dyDescent="0.25">
      <c r="A45" s="2" t="s">
        <v>486</v>
      </c>
      <c r="B45" s="4">
        <v>5316204</v>
      </c>
      <c r="C45" s="4">
        <v>1254</v>
      </c>
      <c r="D45" s="4">
        <v>8013120</v>
      </c>
      <c r="E45" s="4">
        <v>7921176</v>
      </c>
      <c r="F45" s="4">
        <v>10048</v>
      </c>
      <c r="G45" s="4">
        <v>81896</v>
      </c>
      <c r="H45" s="3">
        <v>1.4399198864077241E-3</v>
      </c>
      <c r="I45" s="4">
        <v>3</v>
      </c>
      <c r="J45" s="34" t="s">
        <v>3</v>
      </c>
      <c r="K45" s="4">
        <v>3</v>
      </c>
      <c r="L45" s="4"/>
      <c r="M45" s="4"/>
      <c r="N45" s="30"/>
      <c r="O45" s="31"/>
    </row>
    <row r="46" spans="1:15" x14ac:dyDescent="0.25">
      <c r="A46" s="2" t="s">
        <v>487</v>
      </c>
      <c r="B46" s="4">
        <v>5316204</v>
      </c>
      <c r="C46" s="4">
        <v>28046</v>
      </c>
      <c r="D46" s="4">
        <v>7861402</v>
      </c>
      <c r="E46" s="4">
        <v>6362800</v>
      </c>
      <c r="F46" s="4">
        <v>224384</v>
      </c>
      <c r="G46" s="4">
        <v>1274218</v>
      </c>
      <c r="H46" s="3">
        <v>1.4126568770772752E-3</v>
      </c>
      <c r="I46" s="4">
        <v>3</v>
      </c>
      <c r="J46" s="34" t="s">
        <v>3</v>
      </c>
      <c r="K46" s="4">
        <v>3</v>
      </c>
      <c r="L46" s="4"/>
      <c r="M46" s="4"/>
      <c r="N46" s="30"/>
      <c r="O46" s="31"/>
    </row>
    <row r="47" spans="1:15" x14ac:dyDescent="0.25">
      <c r="A47" s="2" t="s">
        <v>492</v>
      </c>
      <c r="B47" s="4">
        <v>253118330</v>
      </c>
      <c r="C47" s="4">
        <v>216</v>
      </c>
      <c r="D47" s="4">
        <v>6917652</v>
      </c>
      <c r="E47" s="4">
        <v>6894216</v>
      </c>
      <c r="F47" s="4">
        <v>1744</v>
      </c>
      <c r="G47" s="4">
        <v>21692</v>
      </c>
      <c r="H47" s="3">
        <v>1.2430694513557972E-3</v>
      </c>
      <c r="I47" s="4">
        <v>3</v>
      </c>
      <c r="J47" s="34" t="s">
        <v>3</v>
      </c>
      <c r="K47" s="4">
        <v>32</v>
      </c>
      <c r="L47" s="4"/>
      <c r="M47" s="4"/>
      <c r="N47" s="30"/>
      <c r="O47" s="31"/>
    </row>
    <row r="48" spans="1:15" x14ac:dyDescent="0.25">
      <c r="A48" s="2" t="s">
        <v>494</v>
      </c>
      <c r="B48" s="4">
        <v>253118330</v>
      </c>
      <c r="C48" s="4">
        <v>2</v>
      </c>
      <c r="D48" s="4">
        <v>6643888</v>
      </c>
      <c r="E48" s="4">
        <v>6642496</v>
      </c>
      <c r="F48" s="4">
        <v>32</v>
      </c>
      <c r="G48" s="4">
        <v>1360</v>
      </c>
      <c r="H48" s="3">
        <v>1.1938753512072253E-3</v>
      </c>
      <c r="I48" s="4">
        <v>3</v>
      </c>
      <c r="J48" s="34" t="s">
        <v>3</v>
      </c>
      <c r="K48" s="4">
        <v>32</v>
      </c>
      <c r="L48" s="4"/>
      <c r="M48" s="4"/>
      <c r="N48" s="30"/>
      <c r="O48" s="31"/>
    </row>
    <row r="49" spans="1:15" x14ac:dyDescent="0.25">
      <c r="A49" s="2" t="s">
        <v>488</v>
      </c>
      <c r="B49" s="4">
        <v>132475</v>
      </c>
      <c r="C49" s="4">
        <v>132475</v>
      </c>
      <c r="D49" s="4">
        <v>6575874</v>
      </c>
      <c r="E49" s="4">
        <v>353272</v>
      </c>
      <c r="F49" s="4">
        <v>1059808</v>
      </c>
      <c r="G49" s="4">
        <v>5162794</v>
      </c>
      <c r="H49" s="3">
        <v>1.1816535560570049E-3</v>
      </c>
      <c r="I49" s="4">
        <v>1</v>
      </c>
      <c r="J49" s="34" t="s">
        <v>3</v>
      </c>
      <c r="K49" s="4">
        <v>1</v>
      </c>
      <c r="L49" s="4"/>
      <c r="M49" s="4"/>
      <c r="N49" s="30"/>
      <c r="O49" s="31"/>
    </row>
    <row r="50" spans="1:15" x14ac:dyDescent="0.25">
      <c r="A50" s="2" t="s">
        <v>489</v>
      </c>
      <c r="B50" s="4">
        <v>5316204</v>
      </c>
      <c r="C50" s="4">
        <v>1160</v>
      </c>
      <c r="D50" s="4">
        <v>6222968</v>
      </c>
      <c r="E50" s="4">
        <v>6133216</v>
      </c>
      <c r="F50" s="4">
        <v>9296</v>
      </c>
      <c r="G50" s="4">
        <v>80456</v>
      </c>
      <c r="H50" s="3">
        <v>1.1182380116208047E-3</v>
      </c>
      <c r="I50" s="4">
        <v>3</v>
      </c>
      <c r="J50" s="34" t="s">
        <v>3</v>
      </c>
      <c r="K50" s="4">
        <v>3</v>
      </c>
      <c r="L50" s="4"/>
      <c r="M50" s="4"/>
      <c r="N50" s="30"/>
      <c r="O50" s="31"/>
    </row>
    <row r="51" spans="1:15" x14ac:dyDescent="0.25">
      <c r="A51" s="2" t="s">
        <v>401</v>
      </c>
      <c r="B51" s="4">
        <v>8613856</v>
      </c>
      <c r="C51" s="4">
        <v>73102</v>
      </c>
      <c r="D51" s="4">
        <v>6002264</v>
      </c>
      <c r="E51" s="4">
        <v>5709728</v>
      </c>
      <c r="F51" s="4">
        <v>292416</v>
      </c>
      <c r="G51" s="4">
        <v>120</v>
      </c>
      <c r="H51" s="3">
        <v>1.0785785433225974E-3</v>
      </c>
      <c r="I51" s="4">
        <v>3</v>
      </c>
      <c r="J51" s="34" t="s">
        <v>12</v>
      </c>
      <c r="K51" s="4">
        <v>3</v>
      </c>
      <c r="L51" s="4"/>
      <c r="M51" s="4"/>
      <c r="N51" s="30"/>
      <c r="O51" s="31"/>
    </row>
    <row r="52" spans="1:15" x14ac:dyDescent="0.25">
      <c r="A52" s="2" t="s">
        <v>491</v>
      </c>
      <c r="B52" s="4">
        <v>59618</v>
      </c>
      <c r="C52" s="4">
        <v>54255</v>
      </c>
      <c r="D52" s="4">
        <v>5510479</v>
      </c>
      <c r="E52" s="4">
        <v>118888</v>
      </c>
      <c r="F52" s="4">
        <v>434048</v>
      </c>
      <c r="G52" s="4">
        <v>4957543</v>
      </c>
      <c r="H52" s="3">
        <v>9.9020709732690251E-4</v>
      </c>
      <c r="I52" s="4">
        <v>1</v>
      </c>
      <c r="J52" s="34" t="s">
        <v>3</v>
      </c>
      <c r="K52" s="4">
        <v>1</v>
      </c>
      <c r="L52" s="4"/>
      <c r="M52" s="4"/>
      <c r="N52" s="30"/>
      <c r="O52" s="31"/>
    </row>
    <row r="53" spans="1:15" x14ac:dyDescent="0.25">
      <c r="A53" s="2" t="s">
        <v>493</v>
      </c>
      <c r="B53" s="4">
        <v>87590</v>
      </c>
      <c r="C53" s="4">
        <v>87590</v>
      </c>
      <c r="D53" s="4">
        <v>4337373</v>
      </c>
      <c r="E53" s="4">
        <v>233576</v>
      </c>
      <c r="F53" s="4">
        <v>700736</v>
      </c>
      <c r="G53" s="4">
        <v>3403061</v>
      </c>
      <c r="H53" s="3">
        <v>7.7940547969678842E-4</v>
      </c>
      <c r="I53" s="4">
        <v>1</v>
      </c>
      <c r="J53" s="34" t="s">
        <v>3</v>
      </c>
      <c r="K53" s="4">
        <v>1</v>
      </c>
      <c r="L53" s="4"/>
      <c r="M53" s="4"/>
      <c r="N53" s="30"/>
      <c r="O53" s="31"/>
    </row>
    <row r="54" spans="1:15" x14ac:dyDescent="0.25">
      <c r="A54" s="2" t="s">
        <v>495</v>
      </c>
      <c r="B54" s="4">
        <v>76132</v>
      </c>
      <c r="C54" s="4">
        <v>76132</v>
      </c>
      <c r="D54" s="4">
        <v>3890566</v>
      </c>
      <c r="E54" s="4">
        <v>203024</v>
      </c>
      <c r="F54" s="4">
        <v>609072</v>
      </c>
      <c r="G54" s="4">
        <v>3078470</v>
      </c>
      <c r="H54" s="3">
        <v>6.99116368253783E-4</v>
      </c>
      <c r="I54" s="4">
        <v>1</v>
      </c>
      <c r="J54" s="34" t="s">
        <v>3</v>
      </c>
      <c r="K54" s="4">
        <v>1</v>
      </c>
      <c r="L54" s="4"/>
      <c r="M54" s="4"/>
      <c r="N54" s="30"/>
      <c r="O54" s="31"/>
    </row>
    <row r="55" spans="1:15" x14ac:dyDescent="0.25">
      <c r="A55" s="2" t="s">
        <v>496</v>
      </c>
      <c r="B55" s="4">
        <v>132475</v>
      </c>
      <c r="C55" s="4">
        <v>76735</v>
      </c>
      <c r="D55" s="4">
        <v>3741039</v>
      </c>
      <c r="E55" s="4">
        <v>206584</v>
      </c>
      <c r="F55" s="4">
        <v>613888</v>
      </c>
      <c r="G55" s="4">
        <v>2920567</v>
      </c>
      <c r="H55" s="3">
        <v>6.722470712939362E-4</v>
      </c>
      <c r="I55" s="4">
        <v>1</v>
      </c>
      <c r="J55" s="34" t="s">
        <v>3</v>
      </c>
      <c r="K55" s="4">
        <v>1</v>
      </c>
      <c r="L55" s="4"/>
      <c r="M55" s="4"/>
      <c r="N55" s="30"/>
      <c r="O55" s="31"/>
    </row>
    <row r="56" spans="1:15" x14ac:dyDescent="0.25">
      <c r="A56" s="2" t="s">
        <v>420</v>
      </c>
      <c r="B56" s="4">
        <v>2270364</v>
      </c>
      <c r="C56" s="4">
        <v>101858</v>
      </c>
      <c r="D56" s="4">
        <v>3731648</v>
      </c>
      <c r="E56" s="4">
        <v>3324088</v>
      </c>
      <c r="F56" s="4">
        <v>407440</v>
      </c>
      <c r="G56" s="4">
        <v>120</v>
      </c>
      <c r="H56" s="3">
        <v>6.7055955286749868E-4</v>
      </c>
      <c r="I56" s="4">
        <v>3</v>
      </c>
      <c r="J56" s="34" t="s">
        <v>12</v>
      </c>
      <c r="K56" s="4">
        <v>3</v>
      </c>
      <c r="L56" s="4"/>
      <c r="M56" s="4"/>
      <c r="N56" s="30"/>
      <c r="O56" s="31"/>
    </row>
    <row r="57" spans="1:15" x14ac:dyDescent="0.25">
      <c r="A57" s="2" t="s">
        <v>490</v>
      </c>
      <c r="B57" s="4">
        <v>253118330</v>
      </c>
      <c r="C57" s="4">
        <v>55</v>
      </c>
      <c r="D57" s="4">
        <v>3608596</v>
      </c>
      <c r="E57" s="4">
        <v>3606576</v>
      </c>
      <c r="F57" s="4">
        <v>448</v>
      </c>
      <c r="G57" s="4">
        <v>1572</v>
      </c>
      <c r="H57" s="3">
        <v>6.4844768859212984E-4</v>
      </c>
      <c r="I57" s="4">
        <v>3</v>
      </c>
      <c r="J57" s="34" t="s">
        <v>3</v>
      </c>
      <c r="K57" s="4">
        <v>32</v>
      </c>
      <c r="L57" s="4"/>
      <c r="M57" s="4"/>
      <c r="N57" s="30"/>
      <c r="O57" s="31"/>
    </row>
    <row r="58" spans="1:15" x14ac:dyDescent="0.25">
      <c r="A58" s="2" t="s">
        <v>497</v>
      </c>
      <c r="B58" s="4">
        <v>59618</v>
      </c>
      <c r="C58" s="4">
        <v>59618</v>
      </c>
      <c r="D58" s="4">
        <v>3250715</v>
      </c>
      <c r="E58" s="4">
        <v>119240</v>
      </c>
      <c r="F58" s="4">
        <v>476960</v>
      </c>
      <c r="G58" s="4">
        <v>2654515</v>
      </c>
      <c r="H58" s="3">
        <v>5.8413816011040453E-4</v>
      </c>
      <c r="I58" s="4">
        <v>1</v>
      </c>
      <c r="J58" s="34" t="s">
        <v>3</v>
      </c>
      <c r="K58" s="4">
        <v>1</v>
      </c>
      <c r="L58" s="4"/>
      <c r="M58" s="4"/>
      <c r="N58" s="30"/>
      <c r="O58" s="31"/>
    </row>
    <row r="59" spans="1:15" x14ac:dyDescent="0.25">
      <c r="A59" s="2" t="s">
        <v>504</v>
      </c>
      <c r="B59" s="4">
        <v>253118330</v>
      </c>
      <c r="C59" s="4">
        <v>14</v>
      </c>
      <c r="D59" s="4">
        <v>2982662</v>
      </c>
      <c r="E59" s="4">
        <v>2965120</v>
      </c>
      <c r="F59" s="4">
        <v>128</v>
      </c>
      <c r="G59" s="4">
        <v>17414</v>
      </c>
      <c r="H59" s="3">
        <v>5.3597029973750986E-4</v>
      </c>
      <c r="I59" s="4">
        <v>3</v>
      </c>
      <c r="J59" s="34" t="s">
        <v>3</v>
      </c>
      <c r="K59" s="4">
        <v>32</v>
      </c>
      <c r="L59" s="4"/>
      <c r="M59" s="4"/>
      <c r="N59" s="30"/>
      <c r="O59" s="31"/>
    </row>
    <row r="60" spans="1:15" x14ac:dyDescent="0.25">
      <c r="A60" s="2" t="s">
        <v>502</v>
      </c>
      <c r="B60" s="4">
        <v>253118330</v>
      </c>
      <c r="C60" s="4">
        <v>2</v>
      </c>
      <c r="D60" s="4">
        <v>2550832</v>
      </c>
      <c r="E60" s="4">
        <v>2549440</v>
      </c>
      <c r="F60" s="4">
        <v>32</v>
      </c>
      <c r="G60" s="4">
        <v>1360</v>
      </c>
      <c r="H60" s="3">
        <v>4.5837248458592756E-4</v>
      </c>
      <c r="I60" s="4">
        <v>3</v>
      </c>
      <c r="J60" s="34" t="s">
        <v>3</v>
      </c>
      <c r="K60" s="4">
        <v>32</v>
      </c>
      <c r="L60" s="4"/>
      <c r="M60" s="4"/>
      <c r="N60" s="30"/>
      <c r="O60" s="31"/>
    </row>
    <row r="61" spans="1:15" x14ac:dyDescent="0.25">
      <c r="A61" s="2" t="s">
        <v>499</v>
      </c>
      <c r="B61" s="4">
        <v>42833</v>
      </c>
      <c r="C61" s="4">
        <v>42833</v>
      </c>
      <c r="D61" s="4">
        <v>2138966</v>
      </c>
      <c r="E61" s="4">
        <v>85672</v>
      </c>
      <c r="F61" s="4">
        <v>342672</v>
      </c>
      <c r="G61" s="4">
        <v>1710622</v>
      </c>
      <c r="H61" s="3">
        <v>3.8436210611471984E-4</v>
      </c>
      <c r="I61" s="4">
        <v>1</v>
      </c>
      <c r="J61" s="34" t="s">
        <v>3</v>
      </c>
      <c r="K61" s="4">
        <v>1</v>
      </c>
      <c r="L61" s="4"/>
      <c r="M61" s="4"/>
      <c r="N61" s="30"/>
      <c r="O61" s="31"/>
    </row>
    <row r="62" spans="1:15" x14ac:dyDescent="0.25">
      <c r="A62" s="2" t="s">
        <v>500</v>
      </c>
      <c r="B62" s="4">
        <v>42833</v>
      </c>
      <c r="C62" s="4">
        <v>40583</v>
      </c>
      <c r="D62" s="4">
        <v>2105490</v>
      </c>
      <c r="E62" s="4">
        <v>85672</v>
      </c>
      <c r="F62" s="4">
        <v>324672</v>
      </c>
      <c r="G62" s="4">
        <v>1695146</v>
      </c>
      <c r="H62" s="3">
        <v>3.7834662673622748E-4</v>
      </c>
      <c r="I62" s="4">
        <v>1</v>
      </c>
      <c r="J62" s="34" t="s">
        <v>3</v>
      </c>
      <c r="K62" s="4">
        <v>1</v>
      </c>
      <c r="L62" s="4"/>
      <c r="M62" s="4"/>
      <c r="N62" s="30"/>
      <c r="O62" s="31"/>
    </row>
    <row r="63" spans="1:15" x14ac:dyDescent="0.25">
      <c r="A63" s="2" t="s">
        <v>412</v>
      </c>
      <c r="B63" s="4">
        <v>43212833</v>
      </c>
      <c r="C63" s="4">
        <v>2873</v>
      </c>
      <c r="D63" s="4">
        <v>1283584</v>
      </c>
      <c r="E63" s="4">
        <v>1082656</v>
      </c>
      <c r="F63" s="4">
        <v>22992</v>
      </c>
      <c r="G63" s="4">
        <v>177936</v>
      </c>
      <c r="H63" s="3">
        <v>2.3065399338519478E-4</v>
      </c>
      <c r="I63" s="4">
        <v>3</v>
      </c>
      <c r="J63" s="34" t="s">
        <v>3</v>
      </c>
      <c r="K63" s="4">
        <v>8</v>
      </c>
      <c r="L63" s="4"/>
      <c r="M63" s="4"/>
      <c r="N63" s="30"/>
      <c r="O63" s="31"/>
    </row>
    <row r="64" spans="1:15" x14ac:dyDescent="0.25">
      <c r="A64" s="2" t="s">
        <v>501</v>
      </c>
      <c r="B64" s="4">
        <v>7150405</v>
      </c>
      <c r="C64" s="4">
        <v>1651</v>
      </c>
      <c r="D64" s="4">
        <v>1189918</v>
      </c>
      <c r="E64" s="4">
        <v>1007600</v>
      </c>
      <c r="F64" s="4">
        <v>13216</v>
      </c>
      <c r="G64" s="4">
        <v>169102</v>
      </c>
      <c r="H64" s="3">
        <v>2.1382265477048969E-4</v>
      </c>
      <c r="I64" s="4">
        <v>3</v>
      </c>
      <c r="J64" s="34" t="s">
        <v>3</v>
      </c>
      <c r="K64" s="4">
        <v>3</v>
      </c>
      <c r="L64" s="4"/>
      <c r="M64" s="4"/>
      <c r="N64" s="30"/>
      <c r="O64" s="31"/>
    </row>
    <row r="65" spans="1:15" x14ac:dyDescent="0.25">
      <c r="A65" s="2" t="s">
        <v>503</v>
      </c>
      <c r="B65" s="4">
        <v>140425028</v>
      </c>
      <c r="C65" s="4">
        <v>464</v>
      </c>
      <c r="D65" s="4">
        <v>1144574</v>
      </c>
      <c r="E65" s="4">
        <v>1113592</v>
      </c>
      <c r="F65" s="4">
        <v>3728</v>
      </c>
      <c r="G65" s="4">
        <v>27254</v>
      </c>
      <c r="H65" s="3">
        <v>2.0567455174329529E-4</v>
      </c>
      <c r="I65" s="4">
        <v>3</v>
      </c>
      <c r="J65" s="34" t="s">
        <v>3</v>
      </c>
      <c r="K65" s="4">
        <v>19</v>
      </c>
      <c r="L65" s="4"/>
      <c r="M65" s="4"/>
      <c r="N65" s="30"/>
      <c r="O65" s="31"/>
    </row>
    <row r="66" spans="1:15" x14ac:dyDescent="0.25">
      <c r="A66" s="2" t="s">
        <v>596</v>
      </c>
      <c r="B66" s="4">
        <v>3</v>
      </c>
      <c r="C66" s="4">
        <v>3</v>
      </c>
      <c r="D66" s="4">
        <v>1065680</v>
      </c>
      <c r="E66" s="4">
        <v>8</v>
      </c>
      <c r="F66" s="4">
        <v>32</v>
      </c>
      <c r="G66" s="4">
        <v>1065640</v>
      </c>
      <c r="H66" s="3">
        <v>1.914976718864791E-4</v>
      </c>
      <c r="I66" s="4">
        <v>1</v>
      </c>
      <c r="J66" s="34" t="s">
        <v>3</v>
      </c>
      <c r="K66" s="4">
        <v>1</v>
      </c>
      <c r="L66" s="4"/>
      <c r="M66" s="4"/>
      <c r="N66" s="30"/>
      <c r="O66" s="31"/>
    </row>
    <row r="67" spans="1:15" x14ac:dyDescent="0.25">
      <c r="A67" s="2" t="s">
        <v>514</v>
      </c>
      <c r="B67" s="4">
        <v>253118330</v>
      </c>
      <c r="C67" s="4">
        <v>5</v>
      </c>
      <c r="D67" s="4">
        <v>1037372</v>
      </c>
      <c r="E67" s="4">
        <v>1020144</v>
      </c>
      <c r="F67" s="4">
        <v>48</v>
      </c>
      <c r="G67" s="4">
        <v>17180</v>
      </c>
      <c r="H67" s="3">
        <v>1.8641085774361965E-4</v>
      </c>
      <c r="I67" s="4">
        <v>3</v>
      </c>
      <c r="J67" s="34" t="s">
        <v>3</v>
      </c>
      <c r="K67" s="4">
        <v>32</v>
      </c>
      <c r="L67" s="4"/>
      <c r="M67" s="4"/>
      <c r="N67" s="30"/>
      <c r="O67" s="31"/>
    </row>
    <row r="68" spans="1:15" x14ac:dyDescent="0.25">
      <c r="A68" s="2" t="s">
        <v>509</v>
      </c>
      <c r="B68" s="4">
        <v>132475</v>
      </c>
      <c r="C68" s="4">
        <v>6887</v>
      </c>
      <c r="D68" s="4">
        <v>575089</v>
      </c>
      <c r="E68" s="4">
        <v>206288</v>
      </c>
      <c r="F68" s="4">
        <v>55104</v>
      </c>
      <c r="G68" s="4">
        <v>313697</v>
      </c>
      <c r="H68" s="3">
        <v>1.0334078206171026E-4</v>
      </c>
      <c r="I68" s="4">
        <v>1</v>
      </c>
      <c r="J68" s="34" t="s">
        <v>3</v>
      </c>
      <c r="K68" s="4">
        <v>1</v>
      </c>
      <c r="L68" s="4"/>
      <c r="M68" s="4"/>
      <c r="N68" s="30"/>
      <c r="O68" s="31"/>
    </row>
    <row r="69" spans="1:15" x14ac:dyDescent="0.25">
      <c r="A69" s="2" t="s">
        <v>510</v>
      </c>
      <c r="B69" s="4">
        <v>8122</v>
      </c>
      <c r="C69" s="4">
        <v>6842</v>
      </c>
      <c r="D69" s="4">
        <v>521418</v>
      </c>
      <c r="E69" s="4">
        <v>16248</v>
      </c>
      <c r="F69" s="4">
        <v>54752</v>
      </c>
      <c r="G69" s="4">
        <v>450418</v>
      </c>
      <c r="H69" s="3">
        <v>9.3696356391885139E-5</v>
      </c>
      <c r="I69" s="4">
        <v>1</v>
      </c>
      <c r="J69" s="34" t="s">
        <v>3</v>
      </c>
      <c r="K69" s="4">
        <v>1</v>
      </c>
      <c r="L69" s="4"/>
      <c r="M69" s="4"/>
      <c r="N69" s="30"/>
      <c r="O69" s="31"/>
    </row>
    <row r="70" spans="1:15" x14ac:dyDescent="0.25">
      <c r="A70" s="2" t="s">
        <v>511</v>
      </c>
      <c r="B70" s="4">
        <v>5316204</v>
      </c>
      <c r="C70" s="4">
        <v>1409</v>
      </c>
      <c r="D70" s="4">
        <v>476487</v>
      </c>
      <c r="E70" s="4">
        <v>393624</v>
      </c>
      <c r="F70" s="4">
        <v>11280</v>
      </c>
      <c r="G70" s="4">
        <v>71583</v>
      </c>
      <c r="H70" s="3">
        <v>8.5622467517615768E-5</v>
      </c>
      <c r="I70" s="4">
        <v>3</v>
      </c>
      <c r="J70" s="34" t="s">
        <v>3</v>
      </c>
      <c r="K70" s="4">
        <v>3</v>
      </c>
      <c r="L70" s="4"/>
      <c r="M70" s="4"/>
      <c r="N70" s="30"/>
      <c r="O70" s="31"/>
    </row>
    <row r="71" spans="1:15" x14ac:dyDescent="0.25">
      <c r="A71" s="2" t="s">
        <v>498</v>
      </c>
      <c r="B71" s="4">
        <v>7150405</v>
      </c>
      <c r="C71" s="4">
        <v>48</v>
      </c>
      <c r="D71" s="4">
        <v>438204</v>
      </c>
      <c r="E71" s="4">
        <v>436264</v>
      </c>
      <c r="F71" s="4">
        <v>400</v>
      </c>
      <c r="G71" s="4">
        <v>1540</v>
      </c>
      <c r="H71" s="3">
        <v>7.8743192901567713E-5</v>
      </c>
      <c r="I71" s="4">
        <v>3</v>
      </c>
      <c r="J71" s="34" t="s">
        <v>3</v>
      </c>
      <c r="K71" s="4">
        <v>3</v>
      </c>
      <c r="L71" s="4"/>
      <c r="M71" s="4"/>
      <c r="N71" s="30"/>
      <c r="O71" s="31"/>
    </row>
    <row r="72" spans="1:15" x14ac:dyDescent="0.25">
      <c r="A72" s="2" t="s">
        <v>512</v>
      </c>
      <c r="B72" s="4">
        <v>8122</v>
      </c>
      <c r="C72" s="4">
        <v>8122</v>
      </c>
      <c r="D72" s="4">
        <v>428535</v>
      </c>
      <c r="E72" s="4">
        <v>16248</v>
      </c>
      <c r="F72" s="4">
        <v>64992</v>
      </c>
      <c r="G72" s="4">
        <v>347295</v>
      </c>
      <c r="H72" s="3">
        <v>7.7005719185752115E-5</v>
      </c>
      <c r="I72" s="4">
        <v>1</v>
      </c>
      <c r="J72" s="34" t="s">
        <v>3</v>
      </c>
      <c r="K72" s="4">
        <v>1</v>
      </c>
      <c r="L72" s="4"/>
      <c r="M72" s="4"/>
      <c r="N72" s="30"/>
      <c r="O72" s="31"/>
    </row>
    <row r="73" spans="1:15" x14ac:dyDescent="0.25">
      <c r="A73" s="2" t="s">
        <v>476</v>
      </c>
      <c r="B73" s="4">
        <v>253118330</v>
      </c>
      <c r="C73" s="4">
        <v>12</v>
      </c>
      <c r="D73" s="4">
        <v>314240</v>
      </c>
      <c r="E73" s="4">
        <v>312728</v>
      </c>
      <c r="F73" s="4">
        <v>112</v>
      </c>
      <c r="G73" s="4">
        <v>1400</v>
      </c>
      <c r="H73" s="3">
        <v>5.64674465257931E-5</v>
      </c>
      <c r="I73" s="4">
        <v>3</v>
      </c>
      <c r="J73" s="34" t="s">
        <v>3</v>
      </c>
      <c r="K73" s="4">
        <v>32</v>
      </c>
      <c r="L73" s="4"/>
      <c r="M73" s="4"/>
      <c r="N73" s="30"/>
      <c r="O73" s="31"/>
    </row>
    <row r="74" spans="1:15" x14ac:dyDescent="0.25">
      <c r="A74" s="2" t="s">
        <v>407</v>
      </c>
      <c r="B74" s="4">
        <v>94492</v>
      </c>
      <c r="C74" s="4">
        <v>18308</v>
      </c>
      <c r="D74" s="4">
        <v>305816</v>
      </c>
      <c r="E74" s="4">
        <v>232456</v>
      </c>
      <c r="F74" s="4">
        <v>73240</v>
      </c>
      <c r="G74" s="4">
        <v>120</v>
      </c>
      <c r="H74" s="3">
        <v>5.4953693440465707E-5</v>
      </c>
      <c r="I74" s="4">
        <v>1</v>
      </c>
      <c r="J74" s="34" t="s">
        <v>12</v>
      </c>
      <c r="K74" s="4">
        <v>1</v>
      </c>
      <c r="L74" s="4"/>
      <c r="M74" s="4"/>
      <c r="N74" s="30"/>
      <c r="O74" s="31"/>
    </row>
    <row r="75" spans="1:15" x14ac:dyDescent="0.25">
      <c r="A75" s="2" t="s">
        <v>513</v>
      </c>
      <c r="B75" s="4">
        <v>140425028</v>
      </c>
      <c r="C75" s="4">
        <v>12</v>
      </c>
      <c r="D75" s="4">
        <v>292638</v>
      </c>
      <c r="E75" s="4">
        <v>275168</v>
      </c>
      <c r="F75" s="4">
        <v>112</v>
      </c>
      <c r="G75" s="4">
        <v>17358</v>
      </c>
      <c r="H75" s="3">
        <v>5.258566896771589E-5</v>
      </c>
      <c r="I75" s="4">
        <v>3</v>
      </c>
      <c r="J75" s="34" t="s">
        <v>3</v>
      </c>
      <c r="K75" s="4">
        <v>19</v>
      </c>
      <c r="L75" s="4"/>
      <c r="M75" s="4"/>
      <c r="N75" s="30"/>
      <c r="O75" s="31"/>
    </row>
    <row r="76" spans="1:15" x14ac:dyDescent="0.25">
      <c r="A76" s="2" t="s">
        <v>515</v>
      </c>
      <c r="B76" s="4">
        <v>5316204</v>
      </c>
      <c r="C76" s="4">
        <v>234</v>
      </c>
      <c r="D76" s="4">
        <v>275284</v>
      </c>
      <c r="E76" s="4">
        <v>237240</v>
      </c>
      <c r="F76" s="4">
        <v>1888</v>
      </c>
      <c r="G76" s="4">
        <v>36156</v>
      </c>
      <c r="H76" s="3">
        <v>4.9467236982581554E-5</v>
      </c>
      <c r="I76" s="4">
        <v>3</v>
      </c>
      <c r="J76" s="34" t="s">
        <v>3</v>
      </c>
      <c r="K76" s="4">
        <v>3</v>
      </c>
      <c r="L76" s="4"/>
      <c r="M76" s="4"/>
      <c r="N76" s="30"/>
      <c r="O76" s="31"/>
    </row>
    <row r="77" spans="1:15" x14ac:dyDescent="0.25">
      <c r="A77" s="2" t="s">
        <v>418</v>
      </c>
      <c r="B77" s="4">
        <v>2270364</v>
      </c>
      <c r="C77" s="4">
        <v>3418</v>
      </c>
      <c r="D77" s="4">
        <v>239856</v>
      </c>
      <c r="E77" s="4">
        <v>226056</v>
      </c>
      <c r="F77" s="4">
        <v>13680</v>
      </c>
      <c r="G77" s="4">
        <v>120</v>
      </c>
      <c r="H77" s="3">
        <v>4.3100992406729349E-5</v>
      </c>
      <c r="I77" s="4">
        <v>3</v>
      </c>
      <c r="J77" s="34" t="s">
        <v>12</v>
      </c>
      <c r="K77" s="4">
        <v>3</v>
      </c>
      <c r="L77" s="4"/>
      <c r="M77" s="4"/>
      <c r="N77" s="30"/>
      <c r="O77" s="31"/>
    </row>
    <row r="78" spans="1:15" x14ac:dyDescent="0.25">
      <c r="A78" s="2" t="s">
        <v>517</v>
      </c>
      <c r="B78" s="4">
        <v>87590</v>
      </c>
      <c r="C78" s="4">
        <v>1458</v>
      </c>
      <c r="D78" s="4">
        <v>237824</v>
      </c>
      <c r="E78" s="4">
        <v>139592</v>
      </c>
      <c r="F78" s="4">
        <v>11680</v>
      </c>
      <c r="G78" s="4">
        <v>86552</v>
      </c>
      <c r="H78" s="3">
        <v>4.2735851586526919E-5</v>
      </c>
      <c r="I78" s="4">
        <v>1</v>
      </c>
      <c r="J78" s="34" t="s">
        <v>3</v>
      </c>
      <c r="K78" s="4">
        <v>1</v>
      </c>
      <c r="L78" s="4"/>
      <c r="M78" s="4"/>
      <c r="N78" s="30"/>
      <c r="O78" s="31"/>
    </row>
    <row r="79" spans="1:15" x14ac:dyDescent="0.25">
      <c r="A79" s="2" t="s">
        <v>518</v>
      </c>
      <c r="B79" s="4">
        <v>59618</v>
      </c>
      <c r="C79" s="4">
        <v>2966</v>
      </c>
      <c r="D79" s="4">
        <v>235172</v>
      </c>
      <c r="E79" s="4">
        <v>61552</v>
      </c>
      <c r="F79" s="4">
        <v>23744</v>
      </c>
      <c r="G79" s="4">
        <v>149876</v>
      </c>
      <c r="H79" s="3">
        <v>4.2259299689294217E-5</v>
      </c>
      <c r="I79" s="4">
        <v>1</v>
      </c>
      <c r="J79" s="34" t="s">
        <v>3</v>
      </c>
      <c r="K79" s="4">
        <v>1</v>
      </c>
      <c r="L79" s="4"/>
      <c r="M79" s="4"/>
      <c r="N79" s="30"/>
      <c r="O79" s="31"/>
    </row>
    <row r="80" spans="1:15" x14ac:dyDescent="0.25">
      <c r="A80" s="2" t="s">
        <v>520</v>
      </c>
      <c r="B80" s="4">
        <v>94492</v>
      </c>
      <c r="C80" s="4">
        <v>1389</v>
      </c>
      <c r="D80" s="4">
        <v>210145</v>
      </c>
      <c r="E80" s="4">
        <v>127976</v>
      </c>
      <c r="F80" s="4">
        <v>11120</v>
      </c>
      <c r="G80" s="4">
        <v>71049</v>
      </c>
      <c r="H80" s="3">
        <v>3.7762065778267539E-5</v>
      </c>
      <c r="I80" s="4">
        <v>1</v>
      </c>
      <c r="J80" s="34" t="s">
        <v>3</v>
      </c>
      <c r="K80" s="4">
        <v>1</v>
      </c>
      <c r="L80" s="4"/>
      <c r="M80" s="4"/>
      <c r="N80" s="30"/>
      <c r="O80" s="31"/>
    </row>
    <row r="81" spans="1:15" x14ac:dyDescent="0.25">
      <c r="A81" s="2" t="s">
        <v>519</v>
      </c>
      <c r="B81" s="4">
        <v>2922</v>
      </c>
      <c r="C81" s="4">
        <v>2922</v>
      </c>
      <c r="D81" s="4">
        <v>197792</v>
      </c>
      <c r="E81" s="4">
        <v>4680</v>
      </c>
      <c r="F81" s="4">
        <v>23392</v>
      </c>
      <c r="G81" s="4">
        <v>169720</v>
      </c>
      <c r="H81" s="3">
        <v>3.5542289916082196E-5</v>
      </c>
      <c r="I81" s="4">
        <v>1</v>
      </c>
      <c r="J81" s="34" t="s">
        <v>3</v>
      </c>
      <c r="K81" s="4">
        <v>1</v>
      </c>
      <c r="L81" s="4"/>
      <c r="M81" s="4"/>
      <c r="N81" s="30"/>
      <c r="O81" s="31"/>
    </row>
    <row r="82" spans="1:15" x14ac:dyDescent="0.25">
      <c r="A82" s="2" t="s">
        <v>521</v>
      </c>
      <c r="B82" s="4">
        <v>132475</v>
      </c>
      <c r="C82" s="4">
        <v>2119</v>
      </c>
      <c r="D82" s="4">
        <v>189264</v>
      </c>
      <c r="E82" s="4">
        <v>40848</v>
      </c>
      <c r="F82" s="4">
        <v>16960</v>
      </c>
      <c r="G82" s="4">
        <v>131456</v>
      </c>
      <c r="H82" s="3">
        <v>3.4009848521059398E-5</v>
      </c>
      <c r="I82" s="4">
        <v>1</v>
      </c>
      <c r="J82" s="34" t="s">
        <v>3</v>
      </c>
      <c r="K82" s="4">
        <v>1</v>
      </c>
      <c r="L82" s="4"/>
      <c r="M82" s="4"/>
      <c r="N82" s="30"/>
      <c r="O82" s="31"/>
    </row>
    <row r="83" spans="1:15" x14ac:dyDescent="0.25">
      <c r="A83" s="2" t="s">
        <v>522</v>
      </c>
      <c r="B83" s="4">
        <v>132475</v>
      </c>
      <c r="C83" s="4">
        <v>2066</v>
      </c>
      <c r="D83" s="4">
        <v>185704</v>
      </c>
      <c r="E83" s="4">
        <v>44776</v>
      </c>
      <c r="F83" s="4">
        <v>16544</v>
      </c>
      <c r="G83" s="4">
        <v>124384</v>
      </c>
      <c r="H83" s="3">
        <v>3.3370133304563013E-5</v>
      </c>
      <c r="I83" s="4">
        <v>1</v>
      </c>
      <c r="J83" s="34" t="s">
        <v>3</v>
      </c>
      <c r="K83" s="4">
        <v>1</v>
      </c>
      <c r="L83" s="4"/>
      <c r="M83" s="4"/>
      <c r="N83" s="30"/>
      <c r="O83" s="31"/>
    </row>
    <row r="84" spans="1:15" x14ac:dyDescent="0.25">
      <c r="A84" s="2" t="s">
        <v>525</v>
      </c>
      <c r="B84" s="4">
        <v>2769</v>
      </c>
      <c r="C84" s="4">
        <v>2769</v>
      </c>
      <c r="D84" s="4">
        <v>173393</v>
      </c>
      <c r="E84" s="4">
        <v>4432</v>
      </c>
      <c r="F84" s="4">
        <v>22160</v>
      </c>
      <c r="G84" s="4">
        <v>146801</v>
      </c>
      <c r="H84" s="3">
        <v>3.1157904644370048E-5</v>
      </c>
      <c r="I84" s="4">
        <v>1</v>
      </c>
      <c r="J84" s="34" t="s">
        <v>3</v>
      </c>
      <c r="K84" s="4">
        <v>1</v>
      </c>
      <c r="L84" s="4"/>
      <c r="M84" s="4"/>
      <c r="N84" s="30"/>
      <c r="O84" s="31"/>
    </row>
    <row r="85" spans="1:15" x14ac:dyDescent="0.25">
      <c r="A85" s="2" t="s">
        <v>523</v>
      </c>
      <c r="B85" s="4">
        <v>2769</v>
      </c>
      <c r="C85" s="4">
        <v>2052</v>
      </c>
      <c r="D85" s="4">
        <v>164050</v>
      </c>
      <c r="E85" s="4">
        <v>4432</v>
      </c>
      <c r="F85" s="4">
        <v>16432</v>
      </c>
      <c r="G85" s="4">
        <v>143186</v>
      </c>
      <c r="H85" s="3">
        <v>2.9479011591638104E-5</v>
      </c>
      <c r="I85" s="4">
        <v>1</v>
      </c>
      <c r="J85" s="34" t="s">
        <v>3</v>
      </c>
      <c r="K85" s="4">
        <v>1</v>
      </c>
      <c r="L85" s="4"/>
      <c r="M85" s="4"/>
      <c r="N85" s="30"/>
      <c r="O85" s="31"/>
    </row>
    <row r="86" spans="1:15" x14ac:dyDescent="0.25">
      <c r="A86" s="2" t="s">
        <v>524</v>
      </c>
      <c r="B86" s="4">
        <v>132475</v>
      </c>
      <c r="C86" s="4">
        <v>1578</v>
      </c>
      <c r="D86" s="4">
        <v>145068</v>
      </c>
      <c r="E86" s="4">
        <v>25984</v>
      </c>
      <c r="F86" s="4">
        <v>12640</v>
      </c>
      <c r="G86" s="4">
        <v>106444</v>
      </c>
      <c r="H86" s="3">
        <v>2.6068035681656548E-5</v>
      </c>
      <c r="I86" s="4">
        <v>1</v>
      </c>
      <c r="J86" s="34" t="s">
        <v>3</v>
      </c>
      <c r="K86" s="4">
        <v>1</v>
      </c>
      <c r="L86" s="4"/>
      <c r="M86" s="4"/>
      <c r="N86" s="30"/>
      <c r="O86" s="31"/>
    </row>
    <row r="87" spans="1:15" x14ac:dyDescent="0.25">
      <c r="A87" s="2" t="s">
        <v>526</v>
      </c>
      <c r="B87" s="4">
        <v>1766</v>
      </c>
      <c r="C87" s="4">
        <v>1512</v>
      </c>
      <c r="D87" s="4">
        <v>140636</v>
      </c>
      <c r="E87" s="4">
        <v>2832</v>
      </c>
      <c r="F87" s="4">
        <v>12112</v>
      </c>
      <c r="G87" s="4">
        <v>125692</v>
      </c>
      <c r="H87" s="3">
        <v>2.5271626176175658E-5</v>
      </c>
      <c r="I87" s="4">
        <v>1</v>
      </c>
      <c r="J87" s="34" t="s">
        <v>3</v>
      </c>
      <c r="K87" s="4">
        <v>1</v>
      </c>
      <c r="L87" s="4"/>
      <c r="M87" s="4"/>
      <c r="N87" s="30"/>
      <c r="O87" s="31"/>
    </row>
    <row r="88" spans="1:15" x14ac:dyDescent="0.25">
      <c r="A88" s="2" t="s">
        <v>528</v>
      </c>
      <c r="B88" s="4">
        <v>7150405</v>
      </c>
      <c r="C88" s="4">
        <v>2</v>
      </c>
      <c r="D88" s="4">
        <v>131984</v>
      </c>
      <c r="E88" s="4">
        <v>130592</v>
      </c>
      <c r="F88" s="4">
        <v>32</v>
      </c>
      <c r="G88" s="4">
        <v>1360</v>
      </c>
      <c r="H88" s="3">
        <v>2.3716902565746806E-5</v>
      </c>
      <c r="I88" s="4">
        <v>3</v>
      </c>
      <c r="J88" s="34" t="s">
        <v>3</v>
      </c>
      <c r="K88" s="4">
        <v>3</v>
      </c>
      <c r="L88" s="4"/>
      <c r="M88" s="4"/>
      <c r="N88" s="30"/>
      <c r="O88" s="31"/>
    </row>
    <row r="89" spans="1:15" x14ac:dyDescent="0.25">
      <c r="A89" s="2" t="s">
        <v>405</v>
      </c>
      <c r="B89" s="4">
        <v>19746</v>
      </c>
      <c r="C89" s="4">
        <v>1597</v>
      </c>
      <c r="D89" s="4">
        <v>124016</v>
      </c>
      <c r="E89" s="4">
        <v>30816</v>
      </c>
      <c r="F89" s="4">
        <v>12784</v>
      </c>
      <c r="G89" s="4">
        <v>80416</v>
      </c>
      <c r="H89" s="3">
        <v>2.228509053062232E-5</v>
      </c>
      <c r="I89" s="4">
        <v>1</v>
      </c>
      <c r="J89" s="34" t="s">
        <v>3</v>
      </c>
      <c r="K89" s="4">
        <v>1</v>
      </c>
      <c r="L89" s="4"/>
      <c r="M89" s="4"/>
      <c r="N89" s="30"/>
      <c r="O89" s="31"/>
    </row>
    <row r="90" spans="1:15" x14ac:dyDescent="0.25">
      <c r="A90" s="2" t="s">
        <v>506</v>
      </c>
      <c r="B90" s="4">
        <v>1766</v>
      </c>
      <c r="C90" s="4">
        <v>1265</v>
      </c>
      <c r="D90" s="4">
        <v>100228</v>
      </c>
      <c r="E90" s="4">
        <v>2272</v>
      </c>
      <c r="F90" s="4">
        <v>10128</v>
      </c>
      <c r="G90" s="4">
        <v>87828</v>
      </c>
      <c r="H90" s="3">
        <v>1.8010499078370643E-5</v>
      </c>
      <c r="I90" s="4">
        <v>1</v>
      </c>
      <c r="J90" s="34" t="s">
        <v>3</v>
      </c>
      <c r="K90" s="4">
        <v>1</v>
      </c>
      <c r="L90" s="4"/>
      <c r="M90" s="4"/>
      <c r="N90" s="30"/>
      <c r="O90" s="31"/>
    </row>
    <row r="91" spans="1:15" x14ac:dyDescent="0.25">
      <c r="A91" s="2" t="s">
        <v>531</v>
      </c>
      <c r="B91" s="4">
        <v>94492</v>
      </c>
      <c r="C91" s="4">
        <v>233</v>
      </c>
      <c r="D91" s="4">
        <v>90989</v>
      </c>
      <c r="E91" s="4">
        <v>64592</v>
      </c>
      <c r="F91" s="4">
        <v>1872</v>
      </c>
      <c r="G91" s="4">
        <v>24525</v>
      </c>
      <c r="H91" s="3">
        <v>1.6350294335334101E-5</v>
      </c>
      <c r="I91" s="4">
        <v>1</v>
      </c>
      <c r="J91" s="34" t="s">
        <v>3</v>
      </c>
      <c r="K91" s="4">
        <v>1</v>
      </c>
      <c r="L91" s="4"/>
      <c r="M91" s="4"/>
      <c r="N91" s="30"/>
      <c r="O91" s="31"/>
    </row>
    <row r="92" spans="1:15" x14ac:dyDescent="0.25">
      <c r="A92" s="2" t="s">
        <v>516</v>
      </c>
      <c r="B92" s="4">
        <v>7150405</v>
      </c>
      <c r="C92" s="4">
        <v>210</v>
      </c>
      <c r="D92" s="4">
        <v>88938</v>
      </c>
      <c r="E92" s="4">
        <v>65680</v>
      </c>
      <c r="F92" s="4">
        <v>1696</v>
      </c>
      <c r="G92" s="4">
        <v>21562</v>
      </c>
      <c r="H92" s="3">
        <v>1.5981739304706553E-5</v>
      </c>
      <c r="I92" s="4">
        <v>3</v>
      </c>
      <c r="J92" s="34" t="s">
        <v>3</v>
      </c>
      <c r="K92" s="4">
        <v>3</v>
      </c>
      <c r="L92" s="4"/>
      <c r="M92" s="4"/>
      <c r="N92" s="30"/>
      <c r="O92" s="31"/>
    </row>
    <row r="93" spans="1:15" x14ac:dyDescent="0.25">
      <c r="A93" s="2" t="s">
        <v>532</v>
      </c>
      <c r="B93" s="4">
        <v>1766</v>
      </c>
      <c r="C93" s="4">
        <v>1766</v>
      </c>
      <c r="D93" s="4">
        <v>87018</v>
      </c>
      <c r="E93" s="4">
        <v>2832</v>
      </c>
      <c r="F93" s="4">
        <v>14144</v>
      </c>
      <c r="G93" s="4">
        <v>70042</v>
      </c>
      <c r="H93" s="3">
        <v>1.5636724356483785E-5</v>
      </c>
      <c r="I93" s="4">
        <v>1</v>
      </c>
      <c r="J93" s="34" t="s">
        <v>3</v>
      </c>
      <c r="K93" s="4">
        <v>1</v>
      </c>
      <c r="L93" s="4"/>
      <c r="M93" s="4"/>
      <c r="N93" s="30"/>
      <c r="O93" s="31"/>
    </row>
    <row r="94" spans="1:15" x14ac:dyDescent="0.25">
      <c r="A94" s="2" t="s">
        <v>534</v>
      </c>
      <c r="B94" s="4">
        <v>132475</v>
      </c>
      <c r="C94" s="4">
        <v>797</v>
      </c>
      <c r="D94" s="4">
        <v>81966</v>
      </c>
      <c r="E94" s="4">
        <v>29096</v>
      </c>
      <c r="F94" s="4">
        <v>6384</v>
      </c>
      <c r="G94" s="4">
        <v>46486</v>
      </c>
      <c r="H94" s="3">
        <v>1.4728903773972624E-5</v>
      </c>
      <c r="I94" s="4">
        <v>1</v>
      </c>
      <c r="J94" s="34" t="s">
        <v>3</v>
      </c>
      <c r="K94" s="4">
        <v>1</v>
      </c>
      <c r="L94" s="4"/>
      <c r="M94" s="4"/>
      <c r="N94" s="30"/>
      <c r="O94" s="31"/>
    </row>
    <row r="95" spans="1:15" x14ac:dyDescent="0.25">
      <c r="A95" s="2" t="s">
        <v>505</v>
      </c>
      <c r="B95" s="4">
        <v>7150405</v>
      </c>
      <c r="C95" s="4">
        <v>3</v>
      </c>
      <c r="D95" s="4">
        <v>81900</v>
      </c>
      <c r="E95" s="4">
        <v>64800</v>
      </c>
      <c r="F95" s="4">
        <v>32</v>
      </c>
      <c r="G95" s="4">
        <v>17068</v>
      </c>
      <c r="H95" s="3">
        <v>1.4717043885127467E-5</v>
      </c>
      <c r="I95" s="4">
        <v>3</v>
      </c>
      <c r="J95" s="34" t="s">
        <v>3</v>
      </c>
      <c r="K95" s="4">
        <v>3</v>
      </c>
      <c r="L95" s="4"/>
      <c r="M95" s="4"/>
      <c r="N95" s="30"/>
      <c r="O95" s="31"/>
    </row>
    <row r="96" spans="1:15" x14ac:dyDescent="0.25">
      <c r="A96" s="2" t="s">
        <v>533</v>
      </c>
      <c r="B96" s="4">
        <v>8613856</v>
      </c>
      <c r="C96" s="4">
        <v>557</v>
      </c>
      <c r="D96" s="4">
        <v>79064</v>
      </c>
      <c r="E96" s="4">
        <v>42664</v>
      </c>
      <c r="F96" s="4">
        <v>4464</v>
      </c>
      <c r="G96" s="4">
        <v>31936</v>
      </c>
      <c r="H96" s="3">
        <v>1.4207428055356753E-5</v>
      </c>
      <c r="I96" s="4">
        <v>3</v>
      </c>
      <c r="J96" s="34" t="s">
        <v>3</v>
      </c>
      <c r="K96" s="4">
        <v>3</v>
      </c>
      <c r="L96" s="4"/>
      <c r="M96" s="4"/>
      <c r="N96" s="30"/>
      <c r="O96" s="31"/>
    </row>
    <row r="97" spans="1:15" x14ac:dyDescent="0.25">
      <c r="A97" s="2" t="s">
        <v>535</v>
      </c>
      <c r="B97" s="4">
        <v>94492</v>
      </c>
      <c r="C97" s="4">
        <v>56</v>
      </c>
      <c r="D97" s="4">
        <v>75320</v>
      </c>
      <c r="E97" s="4">
        <v>72064</v>
      </c>
      <c r="F97" s="4">
        <v>464</v>
      </c>
      <c r="G97" s="4">
        <v>2792</v>
      </c>
      <c r="H97" s="3">
        <v>1.3534648906322354E-5</v>
      </c>
      <c r="I97" s="4">
        <v>1</v>
      </c>
      <c r="J97" s="34" t="s">
        <v>3</v>
      </c>
      <c r="K97" s="4">
        <v>1</v>
      </c>
      <c r="L97" s="4"/>
      <c r="M97" s="4"/>
      <c r="N97" s="30"/>
      <c r="O97" s="31"/>
    </row>
    <row r="98" spans="1:15" x14ac:dyDescent="0.25">
      <c r="A98" s="2" t="s">
        <v>529</v>
      </c>
      <c r="B98" s="4">
        <v>7150405</v>
      </c>
      <c r="C98" s="4">
        <v>3</v>
      </c>
      <c r="D98" s="4">
        <v>66192</v>
      </c>
      <c r="E98" s="4">
        <v>64800</v>
      </c>
      <c r="F98" s="4">
        <v>32</v>
      </c>
      <c r="G98" s="4">
        <v>1360</v>
      </c>
      <c r="H98" s="3">
        <v>1.1894390339979942E-5</v>
      </c>
      <c r="I98" s="4">
        <v>3</v>
      </c>
      <c r="J98" s="34" t="s">
        <v>3</v>
      </c>
      <c r="K98" s="4">
        <v>3</v>
      </c>
      <c r="L98" s="4"/>
      <c r="M98" s="4"/>
      <c r="N98" s="30"/>
      <c r="O98" s="31"/>
    </row>
    <row r="99" spans="1:15" x14ac:dyDescent="0.25">
      <c r="A99" s="2" t="s">
        <v>536</v>
      </c>
      <c r="B99" s="4">
        <v>132475</v>
      </c>
      <c r="C99" s="4">
        <v>319</v>
      </c>
      <c r="D99" s="4">
        <v>60792</v>
      </c>
      <c r="E99" s="4">
        <v>28536</v>
      </c>
      <c r="F99" s="4">
        <v>2560</v>
      </c>
      <c r="G99" s="4">
        <v>29696</v>
      </c>
      <c r="H99" s="3">
        <v>1.0924035798103406E-5</v>
      </c>
      <c r="I99" s="4">
        <v>1</v>
      </c>
      <c r="J99" s="34" t="s">
        <v>3</v>
      </c>
      <c r="K99" s="4">
        <v>1</v>
      </c>
      <c r="L99" s="4"/>
      <c r="M99" s="4"/>
      <c r="N99" s="30"/>
      <c r="O99" s="31"/>
    </row>
    <row r="100" spans="1:15" x14ac:dyDescent="0.25">
      <c r="A100" s="2" t="s">
        <v>537</v>
      </c>
      <c r="B100" s="4">
        <v>42833</v>
      </c>
      <c r="C100" s="4">
        <v>679</v>
      </c>
      <c r="D100" s="4">
        <v>56382</v>
      </c>
      <c r="E100" s="4">
        <v>9904</v>
      </c>
      <c r="F100" s="4">
        <v>5440</v>
      </c>
      <c r="G100" s="4">
        <v>41038</v>
      </c>
      <c r="H100" s="3">
        <v>1.0131579588904235E-5</v>
      </c>
      <c r="I100" s="4">
        <v>1</v>
      </c>
      <c r="J100" s="34" t="s">
        <v>3</v>
      </c>
      <c r="K100" s="4">
        <v>1</v>
      </c>
      <c r="L100" s="4"/>
      <c r="M100" s="4"/>
      <c r="N100" s="30"/>
      <c r="O100" s="31"/>
    </row>
    <row r="101" spans="1:15" x14ac:dyDescent="0.25">
      <c r="A101" s="2" t="s">
        <v>538</v>
      </c>
      <c r="B101" s="4">
        <v>457</v>
      </c>
      <c r="C101" s="4">
        <v>457</v>
      </c>
      <c r="D101" s="4">
        <v>55934</v>
      </c>
      <c r="E101" s="4">
        <v>528</v>
      </c>
      <c r="F101" s="4">
        <v>3664</v>
      </c>
      <c r="G101" s="4">
        <v>51742</v>
      </c>
      <c r="H101" s="3">
        <v>1.0051076100985589E-5</v>
      </c>
      <c r="I101" s="4">
        <v>1</v>
      </c>
      <c r="J101" s="34" t="s">
        <v>3</v>
      </c>
      <c r="K101" s="4">
        <v>1</v>
      </c>
      <c r="L101" s="4"/>
      <c r="M101" s="4"/>
      <c r="N101" s="30"/>
      <c r="O101" s="31"/>
    </row>
    <row r="102" spans="1:15" x14ac:dyDescent="0.25">
      <c r="A102" s="2" t="s">
        <v>539</v>
      </c>
      <c r="B102" s="4">
        <v>132475</v>
      </c>
      <c r="C102" s="4">
        <v>367</v>
      </c>
      <c r="D102" s="4">
        <v>54001</v>
      </c>
      <c r="E102" s="4">
        <v>23624</v>
      </c>
      <c r="F102" s="4">
        <v>2944</v>
      </c>
      <c r="G102" s="4">
        <v>27433</v>
      </c>
      <c r="H102" s="3">
        <v>9.7037251140508959E-6</v>
      </c>
      <c r="I102" s="4">
        <v>1</v>
      </c>
      <c r="J102" s="34" t="s">
        <v>3</v>
      </c>
      <c r="K102" s="4">
        <v>1</v>
      </c>
      <c r="L102" s="4"/>
      <c r="M102" s="4"/>
      <c r="N102" s="30"/>
      <c r="O102" s="31"/>
    </row>
    <row r="103" spans="1:15" x14ac:dyDescent="0.25">
      <c r="A103" s="2" t="s">
        <v>542</v>
      </c>
      <c r="B103" s="4">
        <v>5316204</v>
      </c>
      <c r="C103" s="4">
        <v>2</v>
      </c>
      <c r="D103" s="4">
        <v>51104</v>
      </c>
      <c r="E103" s="4">
        <v>49712</v>
      </c>
      <c r="F103" s="4">
        <v>32</v>
      </c>
      <c r="G103" s="4">
        <v>1360</v>
      </c>
      <c r="H103" s="3">
        <v>9.1831478718626869E-6</v>
      </c>
      <c r="I103" s="4">
        <v>3</v>
      </c>
      <c r="J103" s="34" t="s">
        <v>3</v>
      </c>
      <c r="K103" s="4">
        <v>3</v>
      </c>
      <c r="L103" s="4"/>
      <c r="M103" s="4"/>
      <c r="N103" s="30"/>
      <c r="O103" s="31"/>
    </row>
    <row r="104" spans="1:15" x14ac:dyDescent="0.25">
      <c r="A104" s="2" t="s">
        <v>527</v>
      </c>
      <c r="B104" s="4">
        <v>7150405</v>
      </c>
      <c r="C104" s="4">
        <v>2</v>
      </c>
      <c r="D104" s="4">
        <v>50008</v>
      </c>
      <c r="E104" s="4">
        <v>48616</v>
      </c>
      <c r="F104" s="4">
        <v>32</v>
      </c>
      <c r="G104" s="4">
        <v>1360</v>
      </c>
      <c r="H104" s="3">
        <v>8.986201838918856E-6</v>
      </c>
      <c r="I104" s="4">
        <v>3</v>
      </c>
      <c r="J104" s="34" t="s">
        <v>3</v>
      </c>
      <c r="K104" s="4">
        <v>3</v>
      </c>
      <c r="L104" s="4"/>
      <c r="M104" s="4"/>
      <c r="N104" s="30"/>
      <c r="O104" s="31"/>
    </row>
    <row r="105" spans="1:15" x14ac:dyDescent="0.25">
      <c r="A105" s="2" t="s">
        <v>540</v>
      </c>
      <c r="B105" s="4">
        <v>87590</v>
      </c>
      <c r="C105" s="4">
        <v>374</v>
      </c>
      <c r="D105" s="4">
        <v>48728</v>
      </c>
      <c r="E105" s="4">
        <v>18736</v>
      </c>
      <c r="F105" s="4">
        <v>3008</v>
      </c>
      <c r="G105" s="4">
        <v>26984</v>
      </c>
      <c r="H105" s="3">
        <v>8.7561918734370103E-6</v>
      </c>
      <c r="I105" s="4">
        <v>1</v>
      </c>
      <c r="J105" s="34" t="s">
        <v>3</v>
      </c>
      <c r="K105" s="4">
        <v>1</v>
      </c>
      <c r="L105" s="4"/>
      <c r="M105" s="4"/>
      <c r="N105" s="30"/>
      <c r="O105" s="31"/>
    </row>
    <row r="106" spans="1:15" x14ac:dyDescent="0.25">
      <c r="A106" s="2" t="s">
        <v>530</v>
      </c>
      <c r="B106" s="4">
        <v>7150405</v>
      </c>
      <c r="C106" s="4">
        <v>11</v>
      </c>
      <c r="D106" s="4">
        <v>48620</v>
      </c>
      <c r="E106" s="4">
        <v>31176</v>
      </c>
      <c r="F106" s="4">
        <v>96</v>
      </c>
      <c r="G106" s="4">
        <v>17348</v>
      </c>
      <c r="H106" s="3">
        <v>8.7367847825994799E-6</v>
      </c>
      <c r="I106" s="4">
        <v>3</v>
      </c>
      <c r="J106" s="34" t="s">
        <v>3</v>
      </c>
      <c r="K106" s="4">
        <v>3</v>
      </c>
      <c r="L106" s="4"/>
      <c r="M106" s="4"/>
      <c r="N106" s="30"/>
      <c r="O106" s="31"/>
    </row>
    <row r="107" spans="1:15" x14ac:dyDescent="0.25">
      <c r="A107" s="2" t="s">
        <v>541</v>
      </c>
      <c r="B107" s="4">
        <v>214</v>
      </c>
      <c r="C107" s="4">
        <v>165</v>
      </c>
      <c r="D107" s="4">
        <v>47840</v>
      </c>
      <c r="E107" s="4">
        <v>216</v>
      </c>
      <c r="F107" s="4">
        <v>1328</v>
      </c>
      <c r="G107" s="4">
        <v>46296</v>
      </c>
      <c r="H107" s="3">
        <v>8.5966224598839808E-6</v>
      </c>
      <c r="I107" s="4">
        <v>1</v>
      </c>
      <c r="J107" s="34" t="s">
        <v>3</v>
      </c>
      <c r="K107" s="4">
        <v>1</v>
      </c>
      <c r="L107" s="4"/>
      <c r="M107" s="4"/>
      <c r="N107" s="30"/>
      <c r="O107" s="31"/>
    </row>
    <row r="108" spans="1:15" x14ac:dyDescent="0.25">
      <c r="A108" s="2" t="s">
        <v>543</v>
      </c>
      <c r="B108" s="4">
        <v>5316204</v>
      </c>
      <c r="C108" s="4">
        <v>13</v>
      </c>
      <c r="D108" s="4">
        <v>46714</v>
      </c>
      <c r="E108" s="4">
        <v>29216</v>
      </c>
      <c r="F108" s="4">
        <v>112</v>
      </c>
      <c r="G108" s="4">
        <v>17386</v>
      </c>
      <c r="H108" s="3">
        <v>8.3942855683741687E-6</v>
      </c>
      <c r="I108" s="4">
        <v>3</v>
      </c>
      <c r="J108" s="34" t="s">
        <v>3</v>
      </c>
      <c r="K108" s="4">
        <v>3</v>
      </c>
      <c r="L108" s="4"/>
      <c r="M108" s="4"/>
      <c r="N108" s="30"/>
      <c r="O108" s="31"/>
    </row>
    <row r="109" spans="1:15" x14ac:dyDescent="0.25">
      <c r="A109" s="2" t="s">
        <v>547</v>
      </c>
      <c r="B109" s="4">
        <v>650</v>
      </c>
      <c r="C109" s="4">
        <v>650</v>
      </c>
      <c r="D109" s="4">
        <v>42825</v>
      </c>
      <c r="E109" s="4">
        <v>872</v>
      </c>
      <c r="F109" s="4">
        <v>5216</v>
      </c>
      <c r="G109" s="4">
        <v>36737</v>
      </c>
      <c r="H109" s="3">
        <v>7.6954506029375312E-6</v>
      </c>
      <c r="I109" s="4">
        <v>1</v>
      </c>
      <c r="J109" s="34" t="s">
        <v>3</v>
      </c>
      <c r="K109" s="4">
        <v>1</v>
      </c>
      <c r="L109" s="4"/>
      <c r="M109" s="4"/>
      <c r="N109" s="30"/>
      <c r="O109" s="31"/>
    </row>
    <row r="110" spans="1:15" x14ac:dyDescent="0.25">
      <c r="A110" s="2" t="s">
        <v>548</v>
      </c>
      <c r="B110" s="4">
        <v>2769</v>
      </c>
      <c r="C110" s="4">
        <v>555</v>
      </c>
      <c r="D110" s="4">
        <v>41701</v>
      </c>
      <c r="E110" s="4">
        <v>3696</v>
      </c>
      <c r="F110" s="4">
        <v>4448</v>
      </c>
      <c r="G110" s="4">
        <v>33557</v>
      </c>
      <c r="H110" s="3">
        <v>7.4934731019987849E-6</v>
      </c>
      <c r="I110" s="4">
        <v>1</v>
      </c>
      <c r="J110" s="34" t="s">
        <v>3</v>
      </c>
      <c r="K110" s="4">
        <v>1</v>
      </c>
      <c r="L110" s="4"/>
      <c r="M110" s="4"/>
      <c r="N110" s="30"/>
      <c r="O110" s="31"/>
    </row>
    <row r="111" spans="1:15" x14ac:dyDescent="0.25">
      <c r="A111" s="2" t="s">
        <v>550</v>
      </c>
      <c r="B111" s="4">
        <v>729602</v>
      </c>
      <c r="C111" s="4">
        <v>187</v>
      </c>
      <c r="D111" s="4">
        <v>40980</v>
      </c>
      <c r="E111" s="4">
        <v>9424</v>
      </c>
      <c r="F111" s="4">
        <v>1504</v>
      </c>
      <c r="G111" s="4">
        <v>30052</v>
      </c>
      <c r="H111" s="3">
        <v>7.3639128011297139E-6</v>
      </c>
      <c r="I111" s="4">
        <v>1</v>
      </c>
      <c r="J111" s="34" t="s">
        <v>3</v>
      </c>
      <c r="K111" s="4">
        <v>1</v>
      </c>
      <c r="L111" s="4"/>
      <c r="M111" s="4"/>
      <c r="N111" s="30"/>
      <c r="O111" s="31"/>
    </row>
    <row r="112" spans="1:15" x14ac:dyDescent="0.25">
      <c r="A112" s="2" t="s">
        <v>551</v>
      </c>
      <c r="B112" s="4">
        <v>132475</v>
      </c>
      <c r="C112" s="4">
        <v>369</v>
      </c>
      <c r="D112" s="4">
        <v>39796</v>
      </c>
      <c r="E112" s="4">
        <v>2400</v>
      </c>
      <c r="F112" s="4">
        <v>2960</v>
      </c>
      <c r="G112" s="4">
        <v>34436</v>
      </c>
      <c r="H112" s="3">
        <v>7.151153583059007E-6</v>
      </c>
      <c r="I112" s="4">
        <v>1</v>
      </c>
      <c r="J112" s="34" t="s">
        <v>3</v>
      </c>
      <c r="K112" s="4">
        <v>1</v>
      </c>
      <c r="L112" s="4"/>
      <c r="M112" s="4"/>
      <c r="N112" s="30"/>
      <c r="O112" s="31"/>
    </row>
    <row r="113" spans="1:15" x14ac:dyDescent="0.25">
      <c r="A113" s="2" t="s">
        <v>544</v>
      </c>
      <c r="B113" s="4">
        <v>8613856</v>
      </c>
      <c r="C113" s="4">
        <v>214</v>
      </c>
      <c r="D113" s="4">
        <v>39360</v>
      </c>
      <c r="E113" s="4">
        <v>16024</v>
      </c>
      <c r="F113" s="4">
        <v>1728</v>
      </c>
      <c r="G113" s="4">
        <v>21608</v>
      </c>
      <c r="H113" s="3">
        <v>7.0728064385667533E-6</v>
      </c>
      <c r="I113" s="4">
        <v>3</v>
      </c>
      <c r="J113" s="34" t="s">
        <v>3</v>
      </c>
      <c r="K113" s="4">
        <v>3</v>
      </c>
      <c r="L113" s="4"/>
      <c r="M113" s="4"/>
      <c r="N113" s="30"/>
      <c r="O113" s="31"/>
    </row>
    <row r="114" spans="1:15" x14ac:dyDescent="0.25">
      <c r="A114" s="2" t="s">
        <v>546</v>
      </c>
      <c r="B114" s="4">
        <v>140425028</v>
      </c>
      <c r="C114" s="4">
        <v>5</v>
      </c>
      <c r="D114" s="4">
        <v>37892</v>
      </c>
      <c r="E114" s="4">
        <v>20664</v>
      </c>
      <c r="F114" s="4">
        <v>48</v>
      </c>
      <c r="G114" s="4">
        <v>17180</v>
      </c>
      <c r="H114" s="3">
        <v>6.8090137594047615E-6</v>
      </c>
      <c r="I114" s="4">
        <v>3</v>
      </c>
      <c r="J114" s="34" t="s">
        <v>3</v>
      </c>
      <c r="K114" s="4">
        <v>19</v>
      </c>
      <c r="L114" s="4"/>
      <c r="M114" s="4"/>
      <c r="N114" s="30"/>
      <c r="O114" s="31"/>
    </row>
    <row r="115" spans="1:15" x14ac:dyDescent="0.25">
      <c r="A115" s="2" t="s">
        <v>552</v>
      </c>
      <c r="B115" s="4">
        <v>87590</v>
      </c>
      <c r="C115" s="4">
        <v>256</v>
      </c>
      <c r="D115" s="4">
        <v>37872</v>
      </c>
      <c r="E115" s="4">
        <v>13272</v>
      </c>
      <c r="F115" s="4">
        <v>2064</v>
      </c>
      <c r="G115" s="4">
        <v>22536</v>
      </c>
      <c r="H115" s="3">
        <v>6.8054198536941079E-6</v>
      </c>
      <c r="I115" s="4">
        <v>1</v>
      </c>
      <c r="J115" s="34" t="s">
        <v>3</v>
      </c>
      <c r="K115" s="4">
        <v>1</v>
      </c>
      <c r="L115" s="4"/>
      <c r="M115" s="4"/>
      <c r="N115" s="30"/>
      <c r="O115" s="31"/>
    </row>
    <row r="116" spans="1:15" x14ac:dyDescent="0.25">
      <c r="A116" s="2" t="s">
        <v>549</v>
      </c>
      <c r="B116" s="4">
        <v>7150405</v>
      </c>
      <c r="C116" s="4">
        <v>84</v>
      </c>
      <c r="D116" s="4">
        <v>36872</v>
      </c>
      <c r="E116" s="4">
        <v>12328</v>
      </c>
      <c r="F116" s="4">
        <v>688</v>
      </c>
      <c r="G116" s="4">
        <v>23856</v>
      </c>
      <c r="H116" s="3">
        <v>6.6257245681614158E-6</v>
      </c>
      <c r="I116" s="4">
        <v>3</v>
      </c>
      <c r="J116" s="34" t="s">
        <v>3</v>
      </c>
      <c r="K116" s="4">
        <v>3</v>
      </c>
      <c r="L116" s="4"/>
      <c r="M116" s="4"/>
      <c r="N116" s="30"/>
      <c r="O116" s="31"/>
    </row>
    <row r="117" spans="1:15" x14ac:dyDescent="0.25">
      <c r="A117" s="2" t="s">
        <v>553</v>
      </c>
      <c r="B117" s="4">
        <v>132475</v>
      </c>
      <c r="C117" s="4">
        <v>118</v>
      </c>
      <c r="D117" s="4">
        <v>36730</v>
      </c>
      <c r="E117" s="4">
        <v>14472</v>
      </c>
      <c r="F117" s="4">
        <v>960</v>
      </c>
      <c r="G117" s="4">
        <v>21298</v>
      </c>
      <c r="H117" s="3">
        <v>6.6002078376157738E-6</v>
      </c>
      <c r="I117" s="4">
        <v>1</v>
      </c>
      <c r="J117" s="34" t="s">
        <v>3</v>
      </c>
      <c r="K117" s="4">
        <v>1</v>
      </c>
      <c r="L117" s="4"/>
      <c r="M117" s="4"/>
      <c r="N117" s="30"/>
      <c r="O117" s="31"/>
    </row>
    <row r="118" spans="1:15" x14ac:dyDescent="0.25">
      <c r="A118" s="2" t="s">
        <v>554</v>
      </c>
      <c r="B118" s="4">
        <v>240</v>
      </c>
      <c r="C118" s="4">
        <v>240</v>
      </c>
      <c r="D118" s="4">
        <v>35680</v>
      </c>
      <c r="E118" s="4">
        <v>248</v>
      </c>
      <c r="F118" s="4">
        <v>1936</v>
      </c>
      <c r="G118" s="4">
        <v>33496</v>
      </c>
      <c r="H118" s="3">
        <v>6.411527787806447E-6</v>
      </c>
      <c r="I118" s="4">
        <v>1</v>
      </c>
      <c r="J118" s="34" t="s">
        <v>3</v>
      </c>
      <c r="K118" s="4">
        <v>1</v>
      </c>
      <c r="L118" s="4"/>
      <c r="M118" s="4"/>
      <c r="N118" s="30"/>
      <c r="O118" s="31"/>
    </row>
    <row r="119" spans="1:15" x14ac:dyDescent="0.25">
      <c r="A119" s="2" t="s">
        <v>555</v>
      </c>
      <c r="B119" s="4">
        <v>650</v>
      </c>
      <c r="C119" s="4">
        <v>366</v>
      </c>
      <c r="D119" s="4">
        <v>35614</v>
      </c>
      <c r="E119" s="4">
        <v>744</v>
      </c>
      <c r="F119" s="4">
        <v>2944</v>
      </c>
      <c r="G119" s="4">
        <v>31926</v>
      </c>
      <c r="H119" s="3">
        <v>6.3996678989612894E-6</v>
      </c>
      <c r="I119" s="4">
        <v>1</v>
      </c>
      <c r="J119" s="34" t="s">
        <v>3</v>
      </c>
      <c r="K119" s="4">
        <v>1</v>
      </c>
      <c r="L119" s="4"/>
      <c r="M119" s="4"/>
      <c r="N119" s="30"/>
      <c r="O119" s="31"/>
    </row>
    <row r="120" spans="1:15" x14ac:dyDescent="0.25">
      <c r="A120" s="2" t="s">
        <v>556</v>
      </c>
      <c r="B120" s="4">
        <v>8122</v>
      </c>
      <c r="C120" s="4">
        <v>311</v>
      </c>
      <c r="D120" s="4">
        <v>33061</v>
      </c>
      <c r="E120" s="4">
        <v>4048</v>
      </c>
      <c r="F120" s="4">
        <v>2496</v>
      </c>
      <c r="G120" s="4">
        <v>26517</v>
      </c>
      <c r="H120" s="3">
        <v>5.9409058349963267E-6</v>
      </c>
      <c r="I120" s="4">
        <v>1</v>
      </c>
      <c r="J120" s="34" t="s">
        <v>3</v>
      </c>
      <c r="K120" s="4">
        <v>1</v>
      </c>
      <c r="L120" s="4"/>
      <c r="M120" s="4"/>
      <c r="N120" s="30"/>
      <c r="O120" s="31"/>
    </row>
    <row r="121" spans="1:15" x14ac:dyDescent="0.25">
      <c r="A121" s="2" t="s">
        <v>557</v>
      </c>
      <c r="B121" s="4">
        <v>214</v>
      </c>
      <c r="C121" s="4">
        <v>175</v>
      </c>
      <c r="D121" s="4">
        <v>32932</v>
      </c>
      <c r="E121" s="4">
        <v>216</v>
      </c>
      <c r="F121" s="4">
        <v>1408</v>
      </c>
      <c r="G121" s="4">
        <v>31308</v>
      </c>
      <c r="H121" s="3">
        <v>5.9177251431626095E-6</v>
      </c>
      <c r="I121" s="4">
        <v>1</v>
      </c>
      <c r="J121" s="34" t="s">
        <v>3</v>
      </c>
      <c r="K121" s="4">
        <v>1</v>
      </c>
      <c r="L121" s="4"/>
      <c r="M121" s="4"/>
      <c r="N121" s="30"/>
      <c r="O121" s="31"/>
    </row>
    <row r="122" spans="1:15" x14ac:dyDescent="0.25">
      <c r="A122" s="2" t="s">
        <v>545</v>
      </c>
      <c r="B122" s="4">
        <v>7150405</v>
      </c>
      <c r="C122" s="4">
        <v>5</v>
      </c>
      <c r="D122" s="4">
        <v>32084</v>
      </c>
      <c r="E122" s="4">
        <v>14856</v>
      </c>
      <c r="F122" s="4">
        <v>48</v>
      </c>
      <c r="G122" s="4">
        <v>17180</v>
      </c>
      <c r="H122" s="3">
        <v>5.765343541030887E-6</v>
      </c>
      <c r="I122" s="4">
        <v>3</v>
      </c>
      <c r="J122" s="34" t="s">
        <v>3</v>
      </c>
      <c r="K122" s="4">
        <v>3</v>
      </c>
      <c r="L122" s="4"/>
      <c r="M122" s="4"/>
      <c r="N122" s="30"/>
      <c r="O122" s="31"/>
    </row>
    <row r="123" spans="1:15" x14ac:dyDescent="0.25">
      <c r="A123" s="2" t="s">
        <v>558</v>
      </c>
      <c r="B123" s="4">
        <v>94492</v>
      </c>
      <c r="C123" s="4">
        <v>11</v>
      </c>
      <c r="D123" s="4">
        <v>30820</v>
      </c>
      <c r="E123" s="4">
        <v>13376</v>
      </c>
      <c r="F123" s="4">
        <v>96</v>
      </c>
      <c r="G123" s="4">
        <v>17348</v>
      </c>
      <c r="H123" s="3">
        <v>5.5382087001175643E-6</v>
      </c>
      <c r="I123" s="4">
        <v>1</v>
      </c>
      <c r="J123" s="34" t="s">
        <v>3</v>
      </c>
      <c r="K123" s="4">
        <v>1</v>
      </c>
      <c r="L123" s="4"/>
      <c r="M123" s="4"/>
      <c r="N123" s="30"/>
      <c r="O123" s="31"/>
    </row>
    <row r="124" spans="1:15" x14ac:dyDescent="0.25">
      <c r="A124" s="2" t="s">
        <v>559</v>
      </c>
      <c r="B124" s="4">
        <v>457</v>
      </c>
      <c r="C124" s="4">
        <v>337</v>
      </c>
      <c r="D124" s="4">
        <v>29866</v>
      </c>
      <c r="E124" s="4">
        <v>528</v>
      </c>
      <c r="F124" s="4">
        <v>2704</v>
      </c>
      <c r="G124" s="4">
        <v>26634</v>
      </c>
      <c r="H124" s="3">
        <v>5.3667793977193763E-6</v>
      </c>
      <c r="I124" s="4">
        <v>1</v>
      </c>
      <c r="J124" s="34" t="s">
        <v>3</v>
      </c>
      <c r="K124" s="4">
        <v>1</v>
      </c>
      <c r="L124" s="4"/>
      <c r="M124" s="4"/>
      <c r="N124" s="30"/>
      <c r="O124" s="31"/>
    </row>
    <row r="125" spans="1:15" x14ac:dyDescent="0.25">
      <c r="A125" s="2" t="s">
        <v>560</v>
      </c>
      <c r="B125" s="4">
        <v>19746</v>
      </c>
      <c r="C125" s="4">
        <v>95</v>
      </c>
      <c r="D125" s="4">
        <v>29606</v>
      </c>
      <c r="E125" s="4">
        <v>4008</v>
      </c>
      <c r="F125" s="4">
        <v>768</v>
      </c>
      <c r="G125" s="4">
        <v>24830</v>
      </c>
      <c r="H125" s="3">
        <v>5.3200586234808763E-6</v>
      </c>
      <c r="I125" s="4">
        <v>1</v>
      </c>
      <c r="J125" s="34" t="s">
        <v>3</v>
      </c>
      <c r="K125" s="4">
        <v>1</v>
      </c>
      <c r="L125" s="4"/>
      <c r="M125" s="4"/>
      <c r="N125" s="30"/>
      <c r="O125" s="31"/>
    </row>
    <row r="126" spans="1:15" x14ac:dyDescent="0.25">
      <c r="A126" s="2" t="s">
        <v>562</v>
      </c>
      <c r="B126" s="4">
        <v>132475</v>
      </c>
      <c r="C126" s="4">
        <v>81</v>
      </c>
      <c r="D126" s="4">
        <v>26360</v>
      </c>
      <c r="E126" s="4">
        <v>5776</v>
      </c>
      <c r="F126" s="4">
        <v>656</v>
      </c>
      <c r="G126" s="4">
        <v>19928</v>
      </c>
      <c r="H126" s="3">
        <v>4.736767726641758E-6</v>
      </c>
      <c r="I126" s="4">
        <v>1</v>
      </c>
      <c r="J126" s="34" t="s">
        <v>3</v>
      </c>
      <c r="K126" s="4">
        <v>1</v>
      </c>
      <c r="L126" s="4"/>
      <c r="M126" s="4"/>
      <c r="N126" s="30"/>
      <c r="O126" s="31"/>
    </row>
    <row r="127" spans="1:15" x14ac:dyDescent="0.25">
      <c r="A127" s="2" t="s">
        <v>561</v>
      </c>
      <c r="B127" s="4">
        <v>8613856</v>
      </c>
      <c r="C127" s="4">
        <v>14</v>
      </c>
      <c r="D127" s="4">
        <v>25270</v>
      </c>
      <c r="E127" s="4">
        <v>7728</v>
      </c>
      <c r="F127" s="4">
        <v>128</v>
      </c>
      <c r="G127" s="4">
        <v>17414</v>
      </c>
      <c r="H127" s="3">
        <v>4.5408998654111242E-6</v>
      </c>
      <c r="I127" s="4">
        <v>3</v>
      </c>
      <c r="J127" s="34" t="s">
        <v>3</v>
      </c>
      <c r="K127" s="4">
        <v>3</v>
      </c>
      <c r="L127" s="4"/>
      <c r="M127" s="4"/>
      <c r="N127" s="30"/>
      <c r="O127" s="31"/>
    </row>
    <row r="128" spans="1:15" x14ac:dyDescent="0.25">
      <c r="A128" s="2" t="s">
        <v>563</v>
      </c>
      <c r="B128" s="4">
        <v>42833</v>
      </c>
      <c r="C128" s="4">
        <v>109</v>
      </c>
      <c r="D128" s="4">
        <v>24396</v>
      </c>
      <c r="E128" s="4">
        <v>1976</v>
      </c>
      <c r="F128" s="4">
        <v>880</v>
      </c>
      <c r="G128" s="4">
        <v>21540</v>
      </c>
      <c r="H128" s="3">
        <v>4.3838461858555511E-6</v>
      </c>
      <c r="I128" s="4">
        <v>1</v>
      </c>
      <c r="J128" s="34" t="s">
        <v>3</v>
      </c>
      <c r="K128" s="4">
        <v>1</v>
      </c>
      <c r="L128" s="4"/>
      <c r="M128" s="4"/>
      <c r="N128" s="30"/>
      <c r="O128" s="31"/>
    </row>
    <row r="129" spans="1:15" x14ac:dyDescent="0.25">
      <c r="A129" s="2" t="s">
        <v>564</v>
      </c>
      <c r="B129" s="4">
        <v>87590</v>
      </c>
      <c r="C129" s="4">
        <v>13</v>
      </c>
      <c r="D129" s="4">
        <v>24018</v>
      </c>
      <c r="E129" s="4">
        <v>6520</v>
      </c>
      <c r="F129" s="4">
        <v>112</v>
      </c>
      <c r="G129" s="4">
        <v>17386</v>
      </c>
      <c r="H129" s="3">
        <v>4.315921367924194E-6</v>
      </c>
      <c r="I129" s="4">
        <v>1</v>
      </c>
      <c r="J129" s="34" t="s">
        <v>3</v>
      </c>
      <c r="K129" s="4">
        <v>1</v>
      </c>
      <c r="L129" s="4"/>
      <c r="M129" s="4"/>
      <c r="N129" s="30"/>
      <c r="O129" s="31"/>
    </row>
    <row r="130" spans="1:15" x14ac:dyDescent="0.25">
      <c r="A130" s="2" t="s">
        <v>409</v>
      </c>
      <c r="B130" s="4">
        <v>460</v>
      </c>
      <c r="C130" s="4">
        <v>396</v>
      </c>
      <c r="D130" s="4">
        <v>23936</v>
      </c>
      <c r="E130" s="4">
        <v>528</v>
      </c>
      <c r="F130" s="4">
        <v>3184</v>
      </c>
      <c r="G130" s="4">
        <v>20224</v>
      </c>
      <c r="H130" s="3">
        <v>4.3011863545105134E-6</v>
      </c>
      <c r="I130" s="4">
        <v>1</v>
      </c>
      <c r="J130" s="34" t="s">
        <v>3</v>
      </c>
      <c r="K130" s="4">
        <v>1</v>
      </c>
      <c r="L130" s="4"/>
      <c r="M130" s="4"/>
      <c r="N130" s="30"/>
      <c r="O130" s="31"/>
    </row>
    <row r="131" spans="1:15" x14ac:dyDescent="0.25">
      <c r="A131" s="2" t="s">
        <v>565</v>
      </c>
      <c r="B131" s="4">
        <v>132475</v>
      </c>
      <c r="C131" s="4">
        <v>20</v>
      </c>
      <c r="D131" s="4">
        <v>23886</v>
      </c>
      <c r="E131" s="4">
        <v>5984</v>
      </c>
      <c r="F131" s="4">
        <v>176</v>
      </c>
      <c r="G131" s="4">
        <v>17726</v>
      </c>
      <c r="H131" s="3">
        <v>4.2922015902338787E-6</v>
      </c>
      <c r="I131" s="4">
        <v>1</v>
      </c>
      <c r="J131" s="34" t="s">
        <v>3</v>
      </c>
      <c r="K131" s="4">
        <v>1</v>
      </c>
      <c r="L131" s="4"/>
      <c r="M131" s="4"/>
      <c r="N131" s="30"/>
      <c r="O131" s="31"/>
    </row>
    <row r="132" spans="1:15" x14ac:dyDescent="0.25">
      <c r="A132" s="2" t="s">
        <v>566</v>
      </c>
      <c r="B132" s="4">
        <v>59618</v>
      </c>
      <c r="C132" s="4">
        <v>59</v>
      </c>
      <c r="D132" s="4">
        <v>22662</v>
      </c>
      <c r="E132" s="4">
        <v>2416</v>
      </c>
      <c r="F132" s="4">
        <v>480</v>
      </c>
      <c r="G132" s="4">
        <v>19766</v>
      </c>
      <c r="H132" s="3">
        <v>4.0722545607418639E-6</v>
      </c>
      <c r="I132" s="4">
        <v>1</v>
      </c>
      <c r="J132" s="34" t="s">
        <v>3</v>
      </c>
      <c r="K132" s="4">
        <v>1</v>
      </c>
      <c r="L132" s="4"/>
      <c r="M132" s="4"/>
      <c r="N132" s="30"/>
      <c r="O132" s="31"/>
    </row>
    <row r="133" spans="1:15" x14ac:dyDescent="0.25">
      <c r="A133" s="2" t="s">
        <v>649</v>
      </c>
      <c r="B133" s="4">
        <v>2922</v>
      </c>
      <c r="C133" s="4">
        <v>96</v>
      </c>
      <c r="D133" s="4">
        <v>22584</v>
      </c>
      <c r="E133" s="4">
        <v>2600</v>
      </c>
      <c r="F133" s="4">
        <v>784</v>
      </c>
      <c r="G133" s="4">
        <v>19200</v>
      </c>
      <c r="H133" s="3">
        <v>4.0582383284703139E-6</v>
      </c>
      <c r="I133" s="4">
        <v>1</v>
      </c>
      <c r="J133" s="34" t="s">
        <v>3</v>
      </c>
      <c r="K133" s="4">
        <v>1</v>
      </c>
      <c r="L133" s="4"/>
      <c r="M133" s="4"/>
      <c r="N133" s="30"/>
      <c r="O133" s="31"/>
    </row>
    <row r="134" spans="1:15" x14ac:dyDescent="0.25">
      <c r="A134" s="2" t="s">
        <v>567</v>
      </c>
      <c r="B134" s="4">
        <v>457</v>
      </c>
      <c r="C134" s="4">
        <v>138</v>
      </c>
      <c r="D134" s="4">
        <v>22296</v>
      </c>
      <c r="E134" s="4">
        <v>464</v>
      </c>
      <c r="F134" s="4">
        <v>1120</v>
      </c>
      <c r="G134" s="4">
        <v>20712</v>
      </c>
      <c r="H134" s="3">
        <v>4.0064860862368984E-6</v>
      </c>
      <c r="I134" s="4">
        <v>1</v>
      </c>
      <c r="J134" s="34" t="s">
        <v>3</v>
      </c>
      <c r="K134" s="4">
        <v>1</v>
      </c>
      <c r="L134" s="4"/>
      <c r="M134" s="4"/>
      <c r="N134" s="30"/>
      <c r="O134" s="31"/>
    </row>
    <row r="135" spans="1:15" x14ac:dyDescent="0.25">
      <c r="A135" s="2" t="s">
        <v>568</v>
      </c>
      <c r="B135" s="4">
        <v>133</v>
      </c>
      <c r="C135" s="4">
        <v>133</v>
      </c>
      <c r="D135" s="4">
        <v>21972</v>
      </c>
      <c r="E135" s="4">
        <v>136</v>
      </c>
      <c r="F135" s="4">
        <v>1072</v>
      </c>
      <c r="G135" s="4">
        <v>20764</v>
      </c>
      <c r="H135" s="3">
        <v>3.9482648137243065E-6</v>
      </c>
      <c r="I135" s="4">
        <v>1</v>
      </c>
      <c r="J135" s="34" t="s">
        <v>3</v>
      </c>
      <c r="K135" s="4">
        <v>1</v>
      </c>
      <c r="L135" s="4"/>
      <c r="M135" s="4"/>
      <c r="N135" s="30"/>
      <c r="O135" s="31"/>
    </row>
    <row r="136" spans="1:15" x14ac:dyDescent="0.25">
      <c r="A136" s="2" t="s">
        <v>569</v>
      </c>
      <c r="B136" s="4">
        <v>40</v>
      </c>
      <c r="C136" s="4">
        <v>40</v>
      </c>
      <c r="D136" s="4">
        <v>20696</v>
      </c>
      <c r="E136" s="4">
        <v>40</v>
      </c>
      <c r="F136" s="4">
        <v>336</v>
      </c>
      <c r="G136" s="4">
        <v>20320</v>
      </c>
      <c r="H136" s="3">
        <v>3.7189736293845913E-6</v>
      </c>
      <c r="I136" s="4">
        <v>1</v>
      </c>
      <c r="J136" s="34" t="s">
        <v>3</v>
      </c>
      <c r="K136" s="4">
        <v>1</v>
      </c>
      <c r="L136" s="4"/>
      <c r="M136" s="4"/>
      <c r="N136" s="30"/>
      <c r="O136" s="31"/>
    </row>
    <row r="137" spans="1:15" x14ac:dyDescent="0.25">
      <c r="A137" s="2" t="s">
        <v>570</v>
      </c>
      <c r="B137" s="4">
        <v>729602</v>
      </c>
      <c r="C137" s="4">
        <v>54</v>
      </c>
      <c r="D137" s="4">
        <v>19534</v>
      </c>
      <c r="E137" s="4">
        <v>376</v>
      </c>
      <c r="F137" s="4">
        <v>448</v>
      </c>
      <c r="G137" s="4">
        <v>18710</v>
      </c>
      <c r="H137" s="3">
        <v>3.5101677075956036E-6</v>
      </c>
      <c r="I137" s="4">
        <v>1</v>
      </c>
      <c r="J137" s="34" t="s">
        <v>3</v>
      </c>
      <c r="K137" s="4">
        <v>1</v>
      </c>
      <c r="L137" s="4"/>
      <c r="M137" s="4"/>
      <c r="N137" s="30"/>
      <c r="O137" s="31"/>
    </row>
    <row r="138" spans="1:15" x14ac:dyDescent="0.25">
      <c r="A138" s="2" t="s">
        <v>571</v>
      </c>
      <c r="B138" s="4">
        <v>42833</v>
      </c>
      <c r="C138" s="4">
        <v>38</v>
      </c>
      <c r="D138" s="4">
        <v>19438</v>
      </c>
      <c r="E138" s="4">
        <v>656</v>
      </c>
      <c r="F138" s="4">
        <v>320</v>
      </c>
      <c r="G138" s="4">
        <v>18462</v>
      </c>
      <c r="H138" s="3">
        <v>3.4929169601844649E-6</v>
      </c>
      <c r="I138" s="4">
        <v>1</v>
      </c>
      <c r="J138" s="34" t="s">
        <v>3</v>
      </c>
      <c r="K138" s="4">
        <v>1</v>
      </c>
      <c r="L138" s="4"/>
      <c r="M138" s="4"/>
      <c r="N138" s="30"/>
      <c r="O138" s="31"/>
    </row>
    <row r="139" spans="1:15" x14ac:dyDescent="0.25">
      <c r="A139" s="2" t="s">
        <v>572</v>
      </c>
      <c r="B139" s="4">
        <v>57</v>
      </c>
      <c r="C139" s="4">
        <v>57</v>
      </c>
      <c r="D139" s="4">
        <v>19126</v>
      </c>
      <c r="E139" s="4">
        <v>48</v>
      </c>
      <c r="F139" s="4">
        <v>464</v>
      </c>
      <c r="G139" s="4">
        <v>18614</v>
      </c>
      <c r="H139" s="3">
        <v>3.4368520310982654E-6</v>
      </c>
      <c r="I139" s="4">
        <v>1</v>
      </c>
      <c r="J139" s="34" t="s">
        <v>3</v>
      </c>
      <c r="K139" s="4">
        <v>1</v>
      </c>
      <c r="L139" s="4"/>
      <c r="M139" s="4"/>
      <c r="N139" s="30"/>
      <c r="O139" s="31"/>
    </row>
    <row r="140" spans="1:15" x14ac:dyDescent="0.25">
      <c r="A140" s="2" t="s">
        <v>573</v>
      </c>
      <c r="B140" s="4">
        <v>59618</v>
      </c>
      <c r="C140" s="4">
        <v>34</v>
      </c>
      <c r="D140" s="4">
        <v>19100</v>
      </c>
      <c r="E140" s="4">
        <v>920</v>
      </c>
      <c r="F140" s="4">
        <v>288</v>
      </c>
      <c r="G140" s="4">
        <v>17892</v>
      </c>
      <c r="H140" s="3">
        <v>3.4321799536744152E-6</v>
      </c>
      <c r="I140" s="4">
        <v>1</v>
      </c>
      <c r="J140" s="34" t="s">
        <v>3</v>
      </c>
      <c r="K140" s="4">
        <v>1</v>
      </c>
      <c r="L140" s="4"/>
      <c r="M140" s="4"/>
      <c r="N140" s="30"/>
      <c r="O140" s="31"/>
    </row>
    <row r="141" spans="1:15" x14ac:dyDescent="0.25">
      <c r="A141" s="2" t="s">
        <v>574</v>
      </c>
      <c r="B141" s="4">
        <v>214</v>
      </c>
      <c r="C141" s="4">
        <v>51</v>
      </c>
      <c r="D141" s="4">
        <v>18948</v>
      </c>
      <c r="E141" s="4">
        <v>176</v>
      </c>
      <c r="F141" s="4">
        <v>416</v>
      </c>
      <c r="G141" s="4">
        <v>18356</v>
      </c>
      <c r="H141" s="3">
        <v>3.404866270273446E-6</v>
      </c>
      <c r="I141" s="4">
        <v>1</v>
      </c>
      <c r="J141" s="34" t="s">
        <v>3</v>
      </c>
      <c r="K141" s="4">
        <v>1</v>
      </c>
      <c r="L141" s="4"/>
      <c r="M141" s="4"/>
      <c r="N141" s="30"/>
      <c r="O141" s="31"/>
    </row>
    <row r="142" spans="1:15" x14ac:dyDescent="0.25">
      <c r="A142" s="2" t="s">
        <v>585</v>
      </c>
      <c r="B142" s="4">
        <v>2922</v>
      </c>
      <c r="C142" s="4">
        <v>12</v>
      </c>
      <c r="D142" s="4">
        <v>18902</v>
      </c>
      <c r="E142" s="4">
        <v>1464</v>
      </c>
      <c r="F142" s="4">
        <v>112</v>
      </c>
      <c r="G142" s="4">
        <v>17326</v>
      </c>
      <c r="H142" s="3">
        <v>3.3966002871389423E-6</v>
      </c>
      <c r="I142" s="4">
        <v>1</v>
      </c>
      <c r="J142" s="34" t="s">
        <v>3</v>
      </c>
      <c r="K142" s="4">
        <v>1</v>
      </c>
      <c r="L142" s="4"/>
      <c r="M142" s="4"/>
      <c r="N142" s="30"/>
      <c r="O142" s="31"/>
    </row>
    <row r="143" spans="1:15" x14ac:dyDescent="0.25">
      <c r="A143" s="2" t="s">
        <v>650</v>
      </c>
      <c r="B143" s="4">
        <v>19746</v>
      </c>
      <c r="C143" s="4">
        <v>56</v>
      </c>
      <c r="D143" s="4">
        <v>18616</v>
      </c>
      <c r="E143" s="4">
        <v>15360</v>
      </c>
      <c r="F143" s="4">
        <v>464</v>
      </c>
      <c r="G143" s="4">
        <v>2792</v>
      </c>
      <c r="H143" s="3">
        <v>3.3452074354765926E-6</v>
      </c>
      <c r="I143" s="4">
        <v>1</v>
      </c>
      <c r="J143" s="34" t="s">
        <v>3</v>
      </c>
      <c r="K143" s="4">
        <v>1</v>
      </c>
      <c r="L143" s="4"/>
      <c r="M143" s="4"/>
      <c r="N143" s="30"/>
      <c r="O143" s="31"/>
    </row>
    <row r="144" spans="1:15" x14ac:dyDescent="0.25">
      <c r="A144" s="2" t="s">
        <v>575</v>
      </c>
      <c r="B144" s="4">
        <v>460</v>
      </c>
      <c r="C144" s="4">
        <v>13</v>
      </c>
      <c r="D144" s="4">
        <v>18386</v>
      </c>
      <c r="E144" s="4">
        <v>168</v>
      </c>
      <c r="F144" s="4">
        <v>112</v>
      </c>
      <c r="G144" s="4">
        <v>18106</v>
      </c>
      <c r="H144" s="3">
        <v>3.3038775198040733E-6</v>
      </c>
      <c r="I144" s="4">
        <v>1</v>
      </c>
      <c r="J144" s="34" t="s">
        <v>3</v>
      </c>
      <c r="K144" s="4">
        <v>1</v>
      </c>
      <c r="L144" s="4"/>
      <c r="M144" s="4"/>
      <c r="N144" s="30"/>
      <c r="O144" s="31"/>
    </row>
    <row r="145" spans="1:15" x14ac:dyDescent="0.25">
      <c r="A145" s="2" t="s">
        <v>576</v>
      </c>
      <c r="B145" s="4">
        <v>36</v>
      </c>
      <c r="C145" s="4">
        <v>36</v>
      </c>
      <c r="D145" s="4">
        <v>18384</v>
      </c>
      <c r="E145" s="4">
        <v>32</v>
      </c>
      <c r="F145" s="4">
        <v>304</v>
      </c>
      <c r="G145" s="4">
        <v>18048</v>
      </c>
      <c r="H145" s="3">
        <v>3.303518129233008E-6</v>
      </c>
      <c r="I145" s="4">
        <v>1</v>
      </c>
      <c r="J145" s="34" t="s">
        <v>3</v>
      </c>
      <c r="K145" s="4">
        <v>1</v>
      </c>
      <c r="L145" s="4"/>
      <c r="M145" s="4"/>
      <c r="N145" s="30"/>
      <c r="O145" s="31"/>
    </row>
    <row r="146" spans="1:15" x14ac:dyDescent="0.25">
      <c r="A146" s="2" t="s">
        <v>577</v>
      </c>
      <c r="B146" s="4">
        <v>40</v>
      </c>
      <c r="C146" s="4">
        <v>27</v>
      </c>
      <c r="D146" s="4">
        <v>17948</v>
      </c>
      <c r="E146" s="4">
        <v>32</v>
      </c>
      <c r="F146" s="4">
        <v>224</v>
      </c>
      <c r="G146" s="4">
        <v>17692</v>
      </c>
      <c r="H146" s="3">
        <v>3.2251709847407543E-6</v>
      </c>
      <c r="I146" s="4">
        <v>1</v>
      </c>
      <c r="J146" s="34" t="s">
        <v>3</v>
      </c>
      <c r="K146" s="4">
        <v>1</v>
      </c>
      <c r="L146" s="4"/>
      <c r="M146" s="4"/>
      <c r="N146" s="30"/>
      <c r="O146" s="31"/>
    </row>
    <row r="147" spans="1:15" x14ac:dyDescent="0.25">
      <c r="A147" s="2" t="s">
        <v>578</v>
      </c>
      <c r="B147" s="4">
        <v>42833</v>
      </c>
      <c r="C147" s="4">
        <v>15</v>
      </c>
      <c r="D147" s="4">
        <v>17854</v>
      </c>
      <c r="E147" s="4">
        <v>192</v>
      </c>
      <c r="F147" s="4">
        <v>128</v>
      </c>
      <c r="G147" s="4">
        <v>17534</v>
      </c>
      <c r="H147" s="3">
        <v>3.2082796279006812E-6</v>
      </c>
      <c r="I147" s="4">
        <v>1</v>
      </c>
      <c r="J147" s="34" t="s">
        <v>3</v>
      </c>
      <c r="K147" s="4">
        <v>1</v>
      </c>
      <c r="L147" s="4"/>
      <c r="M147" s="4"/>
      <c r="N147" s="30"/>
      <c r="O147" s="31"/>
    </row>
    <row r="148" spans="1:15" x14ac:dyDescent="0.25">
      <c r="A148" s="2" t="s">
        <v>579</v>
      </c>
      <c r="B148" s="4">
        <v>20</v>
      </c>
      <c r="C148" s="4">
        <v>20</v>
      </c>
      <c r="D148" s="4">
        <v>17792</v>
      </c>
      <c r="E148" s="4">
        <v>16</v>
      </c>
      <c r="F148" s="4">
        <v>176</v>
      </c>
      <c r="G148" s="4">
        <v>17600</v>
      </c>
      <c r="H148" s="3">
        <v>3.1971385201976541E-6</v>
      </c>
      <c r="I148" s="4">
        <v>1</v>
      </c>
      <c r="J148" s="34" t="s">
        <v>3</v>
      </c>
      <c r="K148" s="4">
        <v>1</v>
      </c>
      <c r="L148" s="4"/>
      <c r="M148" s="4"/>
      <c r="N148" s="30"/>
      <c r="O148" s="31"/>
    </row>
    <row r="149" spans="1:15" x14ac:dyDescent="0.25">
      <c r="A149" s="2" t="s">
        <v>582</v>
      </c>
      <c r="B149" s="4">
        <v>5316204</v>
      </c>
      <c r="C149" s="4">
        <v>5</v>
      </c>
      <c r="D149" s="4">
        <v>17692</v>
      </c>
      <c r="E149" s="4">
        <v>464</v>
      </c>
      <c r="F149" s="4">
        <v>48</v>
      </c>
      <c r="G149" s="4">
        <v>17180</v>
      </c>
      <c r="H149" s="3">
        <v>3.1791689916443852E-6</v>
      </c>
      <c r="I149" s="4">
        <v>3</v>
      </c>
      <c r="J149" s="34" t="s">
        <v>3</v>
      </c>
      <c r="K149" s="4">
        <v>3</v>
      </c>
      <c r="L149" s="4"/>
      <c r="M149" s="4"/>
      <c r="N149" s="30"/>
      <c r="O149" s="31"/>
    </row>
    <row r="150" spans="1:15" x14ac:dyDescent="0.25">
      <c r="A150" s="2" t="s">
        <v>651</v>
      </c>
      <c r="B150" s="4">
        <v>2922</v>
      </c>
      <c r="C150" s="4">
        <v>7</v>
      </c>
      <c r="D150" s="4">
        <v>17560</v>
      </c>
      <c r="E150" s="4">
        <v>288</v>
      </c>
      <c r="F150" s="4">
        <v>64</v>
      </c>
      <c r="G150" s="4">
        <v>17208</v>
      </c>
      <c r="H150" s="3">
        <v>3.1554492139540695E-6</v>
      </c>
      <c r="I150" s="4">
        <v>1</v>
      </c>
      <c r="J150" s="34" t="s">
        <v>3</v>
      </c>
      <c r="K150" s="4">
        <v>1</v>
      </c>
      <c r="L150" s="4"/>
      <c r="M150" s="4"/>
      <c r="N150" s="30"/>
      <c r="O150" s="31"/>
    </row>
    <row r="151" spans="1:15" x14ac:dyDescent="0.25">
      <c r="A151" s="2" t="s">
        <v>581</v>
      </c>
      <c r="B151" s="4">
        <v>94492</v>
      </c>
      <c r="C151" s="4">
        <v>5</v>
      </c>
      <c r="D151" s="4">
        <v>17524</v>
      </c>
      <c r="E151" s="4">
        <v>296</v>
      </c>
      <c r="F151" s="4">
        <v>48</v>
      </c>
      <c r="G151" s="4">
        <v>17180</v>
      </c>
      <c r="H151" s="3">
        <v>3.1489801836748926E-6</v>
      </c>
      <c r="I151" s="4">
        <v>1</v>
      </c>
      <c r="J151" s="34" t="s">
        <v>3</v>
      </c>
      <c r="K151" s="4">
        <v>1</v>
      </c>
      <c r="L151" s="4"/>
      <c r="M151" s="4"/>
      <c r="N151" s="30"/>
      <c r="O151" s="31"/>
    </row>
    <row r="152" spans="1:15" x14ac:dyDescent="0.25">
      <c r="A152" s="2" t="s">
        <v>583</v>
      </c>
      <c r="B152" s="4">
        <v>2769</v>
      </c>
      <c r="C152" s="4">
        <v>13</v>
      </c>
      <c r="D152" s="4">
        <v>17478</v>
      </c>
      <c r="E152" s="4">
        <v>8</v>
      </c>
      <c r="F152" s="4">
        <v>112</v>
      </c>
      <c r="G152" s="4">
        <v>17358</v>
      </c>
      <c r="H152" s="3">
        <v>3.1407142005403889E-6</v>
      </c>
      <c r="I152" s="4">
        <v>1</v>
      </c>
      <c r="J152" s="34" t="s">
        <v>3</v>
      </c>
      <c r="K152" s="4">
        <v>1</v>
      </c>
      <c r="L152" s="4"/>
      <c r="M152" s="4"/>
      <c r="N152" s="30"/>
      <c r="O152" s="31"/>
    </row>
    <row r="153" spans="1:15" x14ac:dyDescent="0.25">
      <c r="A153" s="2" t="s">
        <v>584</v>
      </c>
      <c r="B153" s="4">
        <v>11</v>
      </c>
      <c r="C153" s="4">
        <v>11</v>
      </c>
      <c r="D153" s="4">
        <v>17452</v>
      </c>
      <c r="E153" s="4">
        <v>8</v>
      </c>
      <c r="F153" s="4">
        <v>96</v>
      </c>
      <c r="G153" s="4">
        <v>17348</v>
      </c>
      <c r="H153" s="3">
        <v>3.1360421231165392E-6</v>
      </c>
      <c r="I153" s="4">
        <v>1</v>
      </c>
      <c r="J153" s="34" t="s">
        <v>3</v>
      </c>
      <c r="K153" s="4">
        <v>1</v>
      </c>
      <c r="L153" s="4"/>
      <c r="M153" s="4"/>
      <c r="N153" s="30"/>
      <c r="O153" s="31"/>
    </row>
    <row r="154" spans="1:15" x14ac:dyDescent="0.25">
      <c r="A154" s="2" t="s">
        <v>586</v>
      </c>
      <c r="B154" s="4">
        <v>11</v>
      </c>
      <c r="C154" s="4">
        <v>11</v>
      </c>
      <c r="D154" s="4">
        <v>17440</v>
      </c>
      <c r="E154" s="4">
        <v>8</v>
      </c>
      <c r="F154" s="4">
        <v>96</v>
      </c>
      <c r="G154" s="4">
        <v>17336</v>
      </c>
      <c r="H154" s="3">
        <v>3.1338857796901467E-6</v>
      </c>
      <c r="I154" s="4">
        <v>1</v>
      </c>
      <c r="J154" s="34" t="s">
        <v>3</v>
      </c>
      <c r="K154" s="4">
        <v>1</v>
      </c>
      <c r="L154" s="4"/>
      <c r="M154" s="4"/>
      <c r="N154" s="30"/>
      <c r="O154" s="31"/>
    </row>
    <row r="155" spans="1:15" x14ac:dyDescent="0.25">
      <c r="A155" s="2" t="s">
        <v>587</v>
      </c>
      <c r="B155" s="4">
        <v>19746</v>
      </c>
      <c r="C155" s="4">
        <v>10</v>
      </c>
      <c r="D155" s="4">
        <v>17424</v>
      </c>
      <c r="E155" s="4">
        <v>8</v>
      </c>
      <c r="F155" s="4">
        <v>96</v>
      </c>
      <c r="G155" s="4">
        <v>17320</v>
      </c>
      <c r="H155" s="3">
        <v>3.1310106551216237E-6</v>
      </c>
      <c r="I155" s="4">
        <v>1</v>
      </c>
      <c r="J155" s="34" t="s">
        <v>3</v>
      </c>
      <c r="K155" s="4">
        <v>1</v>
      </c>
      <c r="L155" s="4"/>
      <c r="M155" s="4"/>
      <c r="N155" s="30"/>
      <c r="O155" s="31"/>
    </row>
    <row r="156" spans="1:15" x14ac:dyDescent="0.25">
      <c r="A156" s="2" t="s">
        <v>588</v>
      </c>
      <c r="B156" s="4">
        <v>87590</v>
      </c>
      <c r="C156" s="4">
        <v>5</v>
      </c>
      <c r="D156" s="4">
        <v>17404</v>
      </c>
      <c r="E156" s="4">
        <v>176</v>
      </c>
      <c r="F156" s="4">
        <v>48</v>
      </c>
      <c r="G156" s="4">
        <v>17180</v>
      </c>
      <c r="H156" s="3">
        <v>3.1274167494109698E-6</v>
      </c>
      <c r="I156" s="4">
        <v>1</v>
      </c>
      <c r="J156" s="34" t="s">
        <v>3</v>
      </c>
      <c r="K156" s="4">
        <v>1</v>
      </c>
      <c r="L156" s="4"/>
      <c r="M156" s="4"/>
      <c r="N156" s="30"/>
      <c r="O156" s="31"/>
    </row>
    <row r="157" spans="1:15" x14ac:dyDescent="0.25">
      <c r="A157" s="2" t="s">
        <v>589</v>
      </c>
      <c r="B157" s="4">
        <v>57</v>
      </c>
      <c r="C157" s="4">
        <v>11</v>
      </c>
      <c r="D157" s="4">
        <v>17364</v>
      </c>
      <c r="E157" s="4">
        <v>32</v>
      </c>
      <c r="F157" s="4">
        <v>96</v>
      </c>
      <c r="G157" s="4">
        <v>17236</v>
      </c>
      <c r="H157" s="3">
        <v>3.1202289379896619E-6</v>
      </c>
      <c r="I157" s="4">
        <v>1</v>
      </c>
      <c r="J157" s="34" t="s">
        <v>3</v>
      </c>
      <c r="K157" s="4">
        <v>1</v>
      </c>
      <c r="L157" s="4"/>
      <c r="M157" s="4"/>
      <c r="N157" s="30"/>
      <c r="O157" s="31"/>
    </row>
    <row r="158" spans="1:15" x14ac:dyDescent="0.25">
      <c r="A158" s="2" t="s">
        <v>590</v>
      </c>
      <c r="B158" s="4">
        <v>42833</v>
      </c>
      <c r="C158" s="4">
        <v>7</v>
      </c>
      <c r="D158" s="4">
        <v>17334</v>
      </c>
      <c r="E158" s="4">
        <v>32</v>
      </c>
      <c r="F158" s="4">
        <v>64</v>
      </c>
      <c r="G158" s="4">
        <v>17238</v>
      </c>
      <c r="H158" s="3">
        <v>3.1148380794236812E-6</v>
      </c>
      <c r="I158" s="4">
        <v>1</v>
      </c>
      <c r="J158" s="34" t="s">
        <v>3</v>
      </c>
      <c r="K158" s="4">
        <v>1</v>
      </c>
      <c r="L158" s="4"/>
      <c r="M158" s="4"/>
      <c r="N158" s="30"/>
      <c r="O158" s="31"/>
    </row>
    <row r="159" spans="1:15" x14ac:dyDescent="0.25">
      <c r="A159" s="2" t="s">
        <v>591</v>
      </c>
      <c r="B159" s="4">
        <v>57</v>
      </c>
      <c r="C159" s="4">
        <v>6</v>
      </c>
      <c r="D159" s="4">
        <v>17308</v>
      </c>
      <c r="E159" s="4">
        <v>24</v>
      </c>
      <c r="F159" s="4">
        <v>64</v>
      </c>
      <c r="G159" s="4">
        <v>17220</v>
      </c>
      <c r="H159" s="3">
        <v>3.1101660019998315E-6</v>
      </c>
      <c r="I159" s="4">
        <v>1</v>
      </c>
      <c r="J159" s="34" t="s">
        <v>3</v>
      </c>
      <c r="K159" s="4">
        <v>1</v>
      </c>
      <c r="L159" s="4"/>
      <c r="M159" s="4"/>
      <c r="N159" s="30"/>
      <c r="O159" s="31"/>
    </row>
    <row r="160" spans="1:15" x14ac:dyDescent="0.25">
      <c r="A160" s="2" t="s">
        <v>580</v>
      </c>
      <c r="B160" s="4">
        <v>8613856</v>
      </c>
      <c r="C160" s="4">
        <v>5</v>
      </c>
      <c r="D160" s="4">
        <v>17308</v>
      </c>
      <c r="E160" s="4">
        <v>80</v>
      </c>
      <c r="F160" s="4">
        <v>48</v>
      </c>
      <c r="G160" s="4">
        <v>17180</v>
      </c>
      <c r="H160" s="3">
        <v>3.1101660019998315E-6</v>
      </c>
      <c r="I160" s="4">
        <v>3</v>
      </c>
      <c r="J160" s="34" t="s">
        <v>3</v>
      </c>
      <c r="K160" s="4">
        <v>3</v>
      </c>
      <c r="L160" s="4"/>
      <c r="M160" s="4"/>
      <c r="N160" s="30"/>
      <c r="O160" s="31"/>
    </row>
    <row r="161" spans="1:15" x14ac:dyDescent="0.25">
      <c r="A161" s="2" t="s">
        <v>592</v>
      </c>
      <c r="B161" s="4">
        <v>5</v>
      </c>
      <c r="C161" s="4">
        <v>5</v>
      </c>
      <c r="D161" s="4">
        <v>17298</v>
      </c>
      <c r="E161" s="4">
        <v>8</v>
      </c>
      <c r="F161" s="4">
        <v>48</v>
      </c>
      <c r="G161" s="4">
        <v>17242</v>
      </c>
      <c r="H161" s="3">
        <v>3.1083690491445043E-6</v>
      </c>
      <c r="I161" s="4">
        <v>1</v>
      </c>
      <c r="J161" s="34" t="s">
        <v>3</v>
      </c>
      <c r="K161" s="4">
        <v>1</v>
      </c>
      <c r="L161" s="4"/>
      <c r="M161" s="4"/>
      <c r="N161" s="30"/>
      <c r="O161" s="31"/>
    </row>
    <row r="162" spans="1:15" x14ac:dyDescent="0.25">
      <c r="A162" s="2" t="s">
        <v>593</v>
      </c>
      <c r="B162" s="4">
        <v>87590</v>
      </c>
      <c r="C162" s="4">
        <v>6</v>
      </c>
      <c r="D162" s="4">
        <v>17296</v>
      </c>
      <c r="E162" s="4">
        <v>16</v>
      </c>
      <c r="F162" s="4">
        <v>64</v>
      </c>
      <c r="G162" s="4">
        <v>17216</v>
      </c>
      <c r="H162" s="3">
        <v>3.108009658573439E-6</v>
      </c>
      <c r="I162" s="4">
        <v>1</v>
      </c>
      <c r="J162" s="34" t="s">
        <v>3</v>
      </c>
      <c r="K162" s="4">
        <v>1</v>
      </c>
      <c r="L162" s="4"/>
      <c r="M162" s="4"/>
      <c r="N162" s="30"/>
      <c r="O162" s="31"/>
    </row>
    <row r="163" spans="1:15" x14ac:dyDescent="0.25">
      <c r="A163" s="2" t="s">
        <v>508</v>
      </c>
      <c r="B163" s="4">
        <v>457</v>
      </c>
      <c r="C163" s="4">
        <v>7</v>
      </c>
      <c r="D163" s="4">
        <v>17266</v>
      </c>
      <c r="E163" s="4">
        <v>8</v>
      </c>
      <c r="F163" s="4">
        <v>64</v>
      </c>
      <c r="G163" s="4">
        <v>17194</v>
      </c>
      <c r="H163" s="3">
        <v>3.1026188000074583E-6</v>
      </c>
      <c r="I163" s="4">
        <v>1</v>
      </c>
      <c r="J163" s="34" t="s">
        <v>3</v>
      </c>
      <c r="K163" s="4">
        <v>1</v>
      </c>
      <c r="L163" s="4"/>
      <c r="M163" s="4"/>
      <c r="N163" s="30"/>
      <c r="O163" s="31"/>
    </row>
    <row r="164" spans="1:15" x14ac:dyDescent="0.25">
      <c r="A164" s="2" t="s">
        <v>507</v>
      </c>
      <c r="B164" s="4">
        <v>457</v>
      </c>
      <c r="C164" s="4">
        <v>6</v>
      </c>
      <c r="D164" s="4">
        <v>17246</v>
      </c>
      <c r="E164" s="4">
        <v>8</v>
      </c>
      <c r="F164" s="4">
        <v>64</v>
      </c>
      <c r="G164" s="4">
        <v>17174</v>
      </c>
      <c r="H164" s="3">
        <v>3.0990248942968044E-6</v>
      </c>
      <c r="I164" s="4">
        <v>1</v>
      </c>
      <c r="J164" s="34" t="s">
        <v>3</v>
      </c>
      <c r="K164" s="4">
        <v>1</v>
      </c>
      <c r="L164" s="4"/>
      <c r="M164" s="4"/>
      <c r="N164" s="30"/>
      <c r="O164" s="31"/>
    </row>
    <row r="165" spans="1:15" x14ac:dyDescent="0.25">
      <c r="A165" s="2" t="s">
        <v>594</v>
      </c>
      <c r="B165" s="4">
        <v>5</v>
      </c>
      <c r="C165" s="4">
        <v>5</v>
      </c>
      <c r="D165" s="4">
        <v>17236</v>
      </c>
      <c r="E165" s="4">
        <v>8</v>
      </c>
      <c r="F165" s="4">
        <v>48</v>
      </c>
      <c r="G165" s="4">
        <v>17180</v>
      </c>
      <c r="H165" s="3">
        <v>3.0972279414414776E-6</v>
      </c>
      <c r="I165" s="4">
        <v>1</v>
      </c>
      <c r="J165" s="34" t="s">
        <v>3</v>
      </c>
      <c r="K165" s="4">
        <v>1</v>
      </c>
      <c r="L165" s="4"/>
      <c r="M165" s="4"/>
      <c r="N165" s="30"/>
      <c r="O165" s="31"/>
    </row>
    <row r="166" spans="1:15" x14ac:dyDescent="0.25">
      <c r="A166" s="2" t="s">
        <v>595</v>
      </c>
      <c r="B166" s="4">
        <v>57</v>
      </c>
      <c r="C166" s="4">
        <v>2</v>
      </c>
      <c r="D166" s="4">
        <v>17146</v>
      </c>
      <c r="E166" s="4">
        <v>8</v>
      </c>
      <c r="F166" s="4">
        <v>32</v>
      </c>
      <c r="G166" s="4">
        <v>17106</v>
      </c>
      <c r="H166" s="3">
        <v>3.0810553657435351E-6</v>
      </c>
      <c r="I166" s="4">
        <v>1</v>
      </c>
      <c r="J166" s="34" t="s">
        <v>3</v>
      </c>
      <c r="K166" s="4">
        <v>1</v>
      </c>
      <c r="L166" s="4"/>
      <c r="M166" s="4"/>
      <c r="N166" s="30"/>
      <c r="O166" s="31"/>
    </row>
    <row r="167" spans="1:15" x14ac:dyDescent="0.25">
      <c r="A167" s="2" t="s">
        <v>598</v>
      </c>
      <c r="B167" s="4">
        <v>57</v>
      </c>
      <c r="C167" s="4">
        <v>2</v>
      </c>
      <c r="D167" s="4">
        <v>17110</v>
      </c>
      <c r="E167" s="4">
        <v>8</v>
      </c>
      <c r="F167" s="4">
        <v>32</v>
      </c>
      <c r="G167" s="4">
        <v>17070</v>
      </c>
      <c r="H167" s="3">
        <v>3.0745863354643585E-6</v>
      </c>
      <c r="I167" s="4">
        <v>1</v>
      </c>
      <c r="J167" s="34" t="s">
        <v>3</v>
      </c>
      <c r="K167" s="4">
        <v>1</v>
      </c>
      <c r="L167" s="4"/>
      <c r="M167" s="4"/>
      <c r="N167" s="30"/>
      <c r="O167" s="31"/>
    </row>
    <row r="168" spans="1:15" x14ac:dyDescent="0.25">
      <c r="A168" s="2" t="s">
        <v>597</v>
      </c>
      <c r="B168" s="4">
        <v>57</v>
      </c>
      <c r="C168" s="4">
        <v>2</v>
      </c>
      <c r="D168" s="4">
        <v>17110</v>
      </c>
      <c r="E168" s="4">
        <v>8</v>
      </c>
      <c r="F168" s="4">
        <v>32</v>
      </c>
      <c r="G168" s="4">
        <v>17070</v>
      </c>
      <c r="H168" s="3">
        <v>3.0745863354643585E-6</v>
      </c>
      <c r="I168" s="4">
        <v>1</v>
      </c>
      <c r="J168" s="34" t="s">
        <v>3</v>
      </c>
      <c r="K168" s="4">
        <v>1</v>
      </c>
      <c r="L168" s="4"/>
      <c r="M168" s="4"/>
      <c r="N168" s="30"/>
      <c r="O168" s="31"/>
    </row>
    <row r="169" spans="1:15" x14ac:dyDescent="0.25">
      <c r="A169" s="2" t="s">
        <v>599</v>
      </c>
      <c r="B169" s="4">
        <v>57</v>
      </c>
      <c r="C169" s="4">
        <v>2</v>
      </c>
      <c r="D169" s="4">
        <v>17110</v>
      </c>
      <c r="E169" s="4">
        <v>8</v>
      </c>
      <c r="F169" s="4">
        <v>32</v>
      </c>
      <c r="G169" s="4">
        <v>17070</v>
      </c>
      <c r="H169" s="3">
        <v>3.0745863354643585E-6</v>
      </c>
      <c r="I169" s="4">
        <v>1</v>
      </c>
      <c r="J169" s="34" t="s">
        <v>3</v>
      </c>
      <c r="K169" s="4">
        <v>1</v>
      </c>
      <c r="L169" s="4"/>
      <c r="M169" s="4"/>
      <c r="N169" s="30"/>
      <c r="O169" s="31"/>
    </row>
    <row r="170" spans="1:15" x14ac:dyDescent="0.25">
      <c r="A170" s="2" t="s">
        <v>600</v>
      </c>
      <c r="B170" s="4">
        <v>8613856</v>
      </c>
      <c r="C170" s="4">
        <v>1</v>
      </c>
      <c r="D170" s="4">
        <v>17090</v>
      </c>
      <c r="E170" s="4">
        <v>24</v>
      </c>
      <c r="F170" s="4">
        <v>16</v>
      </c>
      <c r="G170" s="4">
        <v>17050</v>
      </c>
      <c r="H170" s="3">
        <v>3.0709924297537046E-6</v>
      </c>
      <c r="I170" s="4">
        <v>3</v>
      </c>
      <c r="J170" s="34" t="s">
        <v>3</v>
      </c>
      <c r="K170" s="4">
        <v>3</v>
      </c>
      <c r="L170" s="4"/>
      <c r="M170" s="4"/>
      <c r="N170" s="30"/>
      <c r="O170" s="31"/>
    </row>
    <row r="171" spans="1:15" x14ac:dyDescent="0.25">
      <c r="A171" s="2" t="s">
        <v>601</v>
      </c>
      <c r="B171" s="4">
        <v>57</v>
      </c>
      <c r="C171" s="4">
        <v>1</v>
      </c>
      <c r="D171" s="4">
        <v>17078</v>
      </c>
      <c r="E171" s="4">
        <v>8</v>
      </c>
      <c r="F171" s="4">
        <v>16</v>
      </c>
      <c r="G171" s="4">
        <v>17054</v>
      </c>
      <c r="H171" s="3">
        <v>3.0688360863273122E-6</v>
      </c>
      <c r="I171" s="4">
        <v>1</v>
      </c>
      <c r="J171" s="34" t="s">
        <v>3</v>
      </c>
      <c r="K171" s="4">
        <v>1</v>
      </c>
      <c r="L171" s="4"/>
      <c r="M171" s="4"/>
      <c r="N171" s="30"/>
      <c r="O171" s="31"/>
    </row>
    <row r="172" spans="1:15" x14ac:dyDescent="0.25">
      <c r="A172" s="2" t="s">
        <v>603</v>
      </c>
      <c r="B172" s="4">
        <v>87590</v>
      </c>
      <c r="C172" s="4">
        <v>1</v>
      </c>
      <c r="D172" s="4">
        <v>17076</v>
      </c>
      <c r="E172" s="4">
        <v>8</v>
      </c>
      <c r="F172" s="4">
        <v>16</v>
      </c>
      <c r="G172" s="4">
        <v>17052</v>
      </c>
      <c r="H172" s="3">
        <v>3.0684766957562469E-6</v>
      </c>
      <c r="I172" s="4">
        <v>1</v>
      </c>
      <c r="J172" s="34" t="s">
        <v>3</v>
      </c>
      <c r="K172" s="4">
        <v>1</v>
      </c>
      <c r="L172" s="4"/>
      <c r="M172" s="4"/>
      <c r="N172" s="30"/>
      <c r="O172" s="31"/>
    </row>
    <row r="173" spans="1:15" x14ac:dyDescent="0.25">
      <c r="A173" s="2" t="s">
        <v>602</v>
      </c>
      <c r="B173" s="4">
        <v>87590</v>
      </c>
      <c r="C173" s="4">
        <v>1</v>
      </c>
      <c r="D173" s="4">
        <v>17076</v>
      </c>
      <c r="E173" s="4">
        <v>8</v>
      </c>
      <c r="F173" s="4">
        <v>16</v>
      </c>
      <c r="G173" s="4">
        <v>17052</v>
      </c>
      <c r="H173" s="3">
        <v>3.0684766957562469E-6</v>
      </c>
      <c r="I173" s="4">
        <v>1</v>
      </c>
      <c r="J173" s="34" t="s">
        <v>3</v>
      </c>
      <c r="K173" s="4">
        <v>1</v>
      </c>
      <c r="L173" s="4"/>
      <c r="M173" s="4"/>
      <c r="N173" s="30"/>
      <c r="O173" s="31"/>
    </row>
    <row r="174" spans="1:15" x14ac:dyDescent="0.25">
      <c r="A174" s="2" t="s">
        <v>608</v>
      </c>
      <c r="B174" s="4">
        <v>19746</v>
      </c>
      <c r="C174" s="4">
        <v>1</v>
      </c>
      <c r="D174" s="4">
        <v>17074</v>
      </c>
      <c r="E174" s="4">
        <v>8</v>
      </c>
      <c r="F174" s="4">
        <v>16</v>
      </c>
      <c r="G174" s="4">
        <v>17050</v>
      </c>
      <c r="H174" s="3">
        <v>3.0681173051851816E-6</v>
      </c>
      <c r="I174" s="4">
        <v>1</v>
      </c>
      <c r="J174" s="34" t="s">
        <v>3</v>
      </c>
      <c r="K174" s="4">
        <v>1</v>
      </c>
      <c r="L174" s="4"/>
      <c r="M174" s="4"/>
      <c r="N174" s="30"/>
      <c r="O174" s="31"/>
    </row>
    <row r="175" spans="1:15" x14ac:dyDescent="0.25">
      <c r="A175" s="2" t="s">
        <v>607</v>
      </c>
      <c r="B175" s="4">
        <v>132475</v>
      </c>
      <c r="C175" s="4">
        <v>1</v>
      </c>
      <c r="D175" s="4">
        <v>17074</v>
      </c>
      <c r="E175" s="4">
        <v>8</v>
      </c>
      <c r="F175" s="4">
        <v>16</v>
      </c>
      <c r="G175" s="4">
        <v>17050</v>
      </c>
      <c r="H175" s="3">
        <v>3.0681173051851816E-6</v>
      </c>
      <c r="I175" s="4">
        <v>1</v>
      </c>
      <c r="J175" s="34" t="s">
        <v>3</v>
      </c>
      <c r="K175" s="4">
        <v>1</v>
      </c>
      <c r="L175" s="4"/>
      <c r="M175" s="4"/>
      <c r="N175" s="30"/>
      <c r="O175" s="31"/>
    </row>
    <row r="176" spans="1:15" x14ac:dyDescent="0.25">
      <c r="A176" s="2" t="s">
        <v>606</v>
      </c>
      <c r="B176" s="4">
        <v>132475</v>
      </c>
      <c r="C176" s="4">
        <v>1</v>
      </c>
      <c r="D176" s="4">
        <v>17074</v>
      </c>
      <c r="E176" s="4">
        <v>8</v>
      </c>
      <c r="F176" s="4">
        <v>16</v>
      </c>
      <c r="G176" s="4">
        <v>17050</v>
      </c>
      <c r="H176" s="3">
        <v>3.0681173051851816E-6</v>
      </c>
      <c r="I176" s="4">
        <v>1</v>
      </c>
      <c r="J176" s="34" t="s">
        <v>3</v>
      </c>
      <c r="K176" s="4">
        <v>1</v>
      </c>
      <c r="L176" s="4"/>
      <c r="M176" s="4"/>
      <c r="N176" s="30"/>
      <c r="O176" s="31"/>
    </row>
    <row r="177" spans="1:15" x14ac:dyDescent="0.25">
      <c r="A177" s="2" t="s">
        <v>604</v>
      </c>
      <c r="B177" s="4">
        <v>132475</v>
      </c>
      <c r="C177" s="4">
        <v>1</v>
      </c>
      <c r="D177" s="4">
        <v>17074</v>
      </c>
      <c r="E177" s="4">
        <v>8</v>
      </c>
      <c r="F177" s="4">
        <v>16</v>
      </c>
      <c r="G177" s="4">
        <v>17050</v>
      </c>
      <c r="H177" s="3">
        <v>3.0681173051851816E-6</v>
      </c>
      <c r="I177" s="4">
        <v>1</v>
      </c>
      <c r="J177" s="34" t="s">
        <v>3</v>
      </c>
      <c r="K177" s="4">
        <v>1</v>
      </c>
      <c r="L177" s="4"/>
      <c r="M177" s="4"/>
      <c r="N177" s="30"/>
      <c r="O177" s="31"/>
    </row>
    <row r="178" spans="1:15" x14ac:dyDescent="0.25">
      <c r="A178" s="2" t="s">
        <v>605</v>
      </c>
      <c r="B178" s="4">
        <v>132475</v>
      </c>
      <c r="C178" s="4">
        <v>1</v>
      </c>
      <c r="D178" s="4">
        <v>17074</v>
      </c>
      <c r="E178" s="4">
        <v>8</v>
      </c>
      <c r="F178" s="4">
        <v>16</v>
      </c>
      <c r="G178" s="4">
        <v>17050</v>
      </c>
      <c r="H178" s="3">
        <v>3.0681173051851816E-6</v>
      </c>
      <c r="I178" s="4">
        <v>1</v>
      </c>
      <c r="J178" s="34" t="s">
        <v>3</v>
      </c>
      <c r="K178" s="4">
        <v>1</v>
      </c>
      <c r="L178" s="4"/>
      <c r="M178" s="4"/>
      <c r="N178" s="30"/>
      <c r="O178" s="31"/>
    </row>
    <row r="179" spans="1:15" x14ac:dyDescent="0.25">
      <c r="A179" s="2" t="s">
        <v>404</v>
      </c>
      <c r="B179" s="4">
        <v>2922</v>
      </c>
      <c r="C179" s="4">
        <v>96</v>
      </c>
      <c r="D179" s="4">
        <v>8512</v>
      </c>
      <c r="E179" s="4">
        <v>2600</v>
      </c>
      <c r="F179" s="4">
        <v>784</v>
      </c>
      <c r="G179" s="4">
        <v>5128</v>
      </c>
      <c r="H179" s="3">
        <v>1.5295662704542735E-6</v>
      </c>
      <c r="I179" s="4">
        <v>1</v>
      </c>
      <c r="J179" s="34" t="s">
        <v>3</v>
      </c>
      <c r="K179" s="4">
        <v>1</v>
      </c>
      <c r="L179" s="4"/>
      <c r="M179" s="4"/>
      <c r="N179" s="30"/>
      <c r="O179" s="31"/>
    </row>
    <row r="180" spans="1:15" x14ac:dyDescent="0.25">
      <c r="A180" s="2" t="s">
        <v>406</v>
      </c>
      <c r="B180" s="4">
        <v>94492</v>
      </c>
      <c r="C180" s="4">
        <v>143</v>
      </c>
      <c r="D180" s="4">
        <v>7248</v>
      </c>
      <c r="E180" s="4">
        <v>240</v>
      </c>
      <c r="F180" s="4">
        <v>1152</v>
      </c>
      <c r="G180" s="4">
        <v>5856</v>
      </c>
      <c r="H180" s="3">
        <v>1.3024314295409508E-6</v>
      </c>
      <c r="I180" s="4">
        <v>1</v>
      </c>
      <c r="J180" s="34" t="s">
        <v>3</v>
      </c>
      <c r="K180" s="4">
        <v>1</v>
      </c>
      <c r="L180" s="4"/>
      <c r="M180" s="4"/>
      <c r="N180" s="30"/>
      <c r="O180" s="31"/>
    </row>
    <row r="181" spans="1:15" x14ac:dyDescent="0.25">
      <c r="A181" s="2" t="s">
        <v>613</v>
      </c>
      <c r="B181" s="4">
        <v>2922</v>
      </c>
      <c r="C181" s="4">
        <v>12</v>
      </c>
      <c r="D181" s="4">
        <v>2976</v>
      </c>
      <c r="E181" s="4">
        <v>1464</v>
      </c>
      <c r="F181" s="4">
        <v>112</v>
      </c>
      <c r="G181" s="4">
        <v>1400</v>
      </c>
      <c r="H181" s="3">
        <v>5.3477316974529108E-7</v>
      </c>
      <c r="I181" s="4">
        <v>1</v>
      </c>
      <c r="J181" s="34" t="s">
        <v>3</v>
      </c>
      <c r="K181" s="4">
        <v>1</v>
      </c>
      <c r="L181" s="4"/>
      <c r="M181" s="4"/>
      <c r="N181" s="30"/>
      <c r="O181" s="31"/>
    </row>
    <row r="182" spans="1:15" x14ac:dyDescent="0.25">
      <c r="A182" s="2" t="s">
        <v>403</v>
      </c>
      <c r="B182" s="4">
        <v>2922</v>
      </c>
      <c r="C182" s="4">
        <v>7</v>
      </c>
      <c r="D182" s="4">
        <v>2720</v>
      </c>
      <c r="E182" s="4">
        <v>288</v>
      </c>
      <c r="F182" s="4">
        <v>64</v>
      </c>
      <c r="G182" s="4">
        <v>2368</v>
      </c>
      <c r="H182" s="3">
        <v>4.8877117664892193E-7</v>
      </c>
      <c r="I182" s="4">
        <v>1</v>
      </c>
      <c r="J182" s="34" t="s">
        <v>3</v>
      </c>
      <c r="K182" s="4">
        <v>1</v>
      </c>
      <c r="L182" s="4"/>
      <c r="M182" s="4"/>
      <c r="N182" s="30"/>
      <c r="O182" s="31"/>
    </row>
    <row r="183" spans="1:15" x14ac:dyDescent="0.25">
      <c r="A183" s="2" t="s">
        <v>610</v>
      </c>
      <c r="B183" s="4">
        <v>460</v>
      </c>
      <c r="C183" s="4">
        <v>9</v>
      </c>
      <c r="D183" s="4">
        <v>2696</v>
      </c>
      <c r="E183" s="4">
        <v>232</v>
      </c>
      <c r="F183" s="4">
        <v>80</v>
      </c>
      <c r="G183" s="4">
        <v>2384</v>
      </c>
      <c r="H183" s="3">
        <v>4.8445848979613734E-7</v>
      </c>
      <c r="I183" s="4">
        <v>1</v>
      </c>
      <c r="J183" s="34" t="s">
        <v>3</v>
      </c>
      <c r="K183" s="4">
        <v>1</v>
      </c>
      <c r="L183" s="4"/>
      <c r="M183" s="4"/>
      <c r="N183" s="30"/>
      <c r="O183" s="31"/>
    </row>
    <row r="184" spans="1:15" x14ac:dyDescent="0.25">
      <c r="A184" s="2" t="s">
        <v>408</v>
      </c>
      <c r="B184" s="4">
        <v>460</v>
      </c>
      <c r="C184" s="4">
        <v>9</v>
      </c>
      <c r="D184" s="4">
        <v>2656</v>
      </c>
      <c r="E184" s="4">
        <v>192</v>
      </c>
      <c r="F184" s="4">
        <v>80</v>
      </c>
      <c r="G184" s="4">
        <v>2384</v>
      </c>
      <c r="H184" s="3">
        <v>4.7727067837482966E-7</v>
      </c>
      <c r="I184" s="4">
        <v>1</v>
      </c>
      <c r="J184" s="34" t="s">
        <v>3</v>
      </c>
      <c r="K184" s="4">
        <v>1</v>
      </c>
      <c r="L184" s="4"/>
      <c r="M184" s="4"/>
      <c r="N184" s="30"/>
      <c r="O184" s="31"/>
    </row>
    <row r="185" spans="1:15" x14ac:dyDescent="0.25">
      <c r="A185" s="2" t="s">
        <v>611</v>
      </c>
      <c r="B185" s="4">
        <v>2922</v>
      </c>
      <c r="C185" s="4">
        <v>8</v>
      </c>
      <c r="D185" s="4">
        <v>2304</v>
      </c>
      <c r="E185" s="4">
        <v>840</v>
      </c>
      <c r="F185" s="4">
        <v>80</v>
      </c>
      <c r="G185" s="4">
        <v>1384</v>
      </c>
      <c r="H185" s="3">
        <v>4.1401793786732212E-7</v>
      </c>
      <c r="I185" s="4">
        <v>1</v>
      </c>
      <c r="J185" s="34" t="s">
        <v>3</v>
      </c>
      <c r="K185" s="4">
        <v>1</v>
      </c>
      <c r="L185" s="4"/>
      <c r="M185" s="4"/>
      <c r="N185" s="30"/>
      <c r="O185" s="31"/>
    </row>
    <row r="186" spans="1:15" x14ac:dyDescent="0.25">
      <c r="A186" s="2" t="s">
        <v>609</v>
      </c>
      <c r="B186" s="4">
        <v>76132</v>
      </c>
      <c r="C186" s="4">
        <v>48</v>
      </c>
      <c r="D186" s="4">
        <v>2260</v>
      </c>
      <c r="E186" s="4">
        <v>320</v>
      </c>
      <c r="F186" s="4">
        <v>400</v>
      </c>
      <c r="G186" s="4">
        <v>1540</v>
      </c>
      <c r="H186" s="3">
        <v>4.0611134530388369E-7</v>
      </c>
      <c r="I186" s="4">
        <v>1</v>
      </c>
      <c r="J186" s="34" t="s">
        <v>3</v>
      </c>
      <c r="K186" s="4">
        <v>1</v>
      </c>
      <c r="L186" s="4"/>
      <c r="M186" s="4"/>
      <c r="N186" s="30"/>
      <c r="O186" s="31"/>
    </row>
    <row r="187" spans="1:15" x14ac:dyDescent="0.25">
      <c r="A187" s="2" t="s">
        <v>615</v>
      </c>
      <c r="B187" s="4">
        <v>2922</v>
      </c>
      <c r="C187" s="4">
        <v>4</v>
      </c>
      <c r="D187" s="4">
        <v>1784</v>
      </c>
      <c r="E187" s="4">
        <v>368</v>
      </c>
      <c r="F187" s="4">
        <v>48</v>
      </c>
      <c r="G187" s="4">
        <v>1368</v>
      </c>
      <c r="H187" s="3">
        <v>3.2057638939032232E-7</v>
      </c>
      <c r="I187" s="4">
        <v>1</v>
      </c>
      <c r="J187" s="34" t="s">
        <v>3</v>
      </c>
      <c r="K187" s="4">
        <v>1</v>
      </c>
      <c r="L187" s="4"/>
      <c r="M187" s="4"/>
      <c r="N187" s="30"/>
      <c r="O187" s="31"/>
    </row>
    <row r="188" spans="1:15" x14ac:dyDescent="0.25">
      <c r="A188" s="2" t="s">
        <v>614</v>
      </c>
      <c r="B188" s="4">
        <v>7</v>
      </c>
      <c r="C188" s="4">
        <v>7</v>
      </c>
      <c r="D188" s="4">
        <v>1452</v>
      </c>
      <c r="E188" s="4">
        <v>8</v>
      </c>
      <c r="F188" s="4">
        <v>64</v>
      </c>
      <c r="G188" s="4">
        <v>1380</v>
      </c>
      <c r="H188" s="3">
        <v>2.6091755459346861E-7</v>
      </c>
      <c r="I188" s="4">
        <v>1</v>
      </c>
      <c r="J188" s="34" t="s">
        <v>3</v>
      </c>
      <c r="K188" s="4">
        <v>1</v>
      </c>
      <c r="L188" s="4"/>
      <c r="M188" s="4"/>
      <c r="N188" s="30"/>
      <c r="O188" s="31"/>
    </row>
    <row r="189" spans="1:15" x14ac:dyDescent="0.25">
      <c r="A189" s="2" t="s">
        <v>616</v>
      </c>
      <c r="B189" s="4">
        <v>2</v>
      </c>
      <c r="C189" s="4">
        <v>2</v>
      </c>
      <c r="D189" s="4">
        <v>1400</v>
      </c>
      <c r="E189" s="4">
        <v>8</v>
      </c>
      <c r="F189" s="4">
        <v>32</v>
      </c>
      <c r="G189" s="4">
        <v>1360</v>
      </c>
      <c r="H189" s="3">
        <v>2.5157339974576864E-7</v>
      </c>
      <c r="I189" s="4">
        <v>1</v>
      </c>
      <c r="J189" s="34" t="s">
        <v>3</v>
      </c>
      <c r="K189" s="4">
        <v>1</v>
      </c>
      <c r="L189" s="4"/>
      <c r="M189" s="4"/>
      <c r="N189" s="30"/>
      <c r="O189" s="31"/>
    </row>
    <row r="190" spans="1:15" x14ac:dyDescent="0.25">
      <c r="A190" s="2" t="s">
        <v>612</v>
      </c>
      <c r="B190" s="4">
        <v>2922</v>
      </c>
      <c r="C190" s="4">
        <v>2</v>
      </c>
      <c r="D190" s="4">
        <v>1400</v>
      </c>
      <c r="E190" s="4">
        <v>8</v>
      </c>
      <c r="F190" s="4">
        <v>32</v>
      </c>
      <c r="G190" s="4">
        <v>1360</v>
      </c>
      <c r="H190" s="3">
        <v>2.5157339974576864E-7</v>
      </c>
      <c r="I190" s="4">
        <v>1</v>
      </c>
      <c r="J190" s="34" t="s">
        <v>3</v>
      </c>
      <c r="K190" s="4">
        <v>1</v>
      </c>
      <c r="L190" s="4"/>
      <c r="M190" s="4"/>
      <c r="N190" s="30"/>
      <c r="O190" s="31"/>
    </row>
    <row r="191" spans="1:15" x14ac:dyDescent="0.25">
      <c r="A191" s="2" t="s">
        <v>652</v>
      </c>
      <c r="B191" s="4">
        <v>2922</v>
      </c>
      <c r="C191" s="4">
        <v>2</v>
      </c>
      <c r="D191" s="4">
        <v>1400</v>
      </c>
      <c r="E191" s="4">
        <v>8</v>
      </c>
      <c r="F191" s="4">
        <v>32</v>
      </c>
      <c r="G191" s="4">
        <v>1360</v>
      </c>
      <c r="H191" s="3">
        <v>2.5157339974576864E-7</v>
      </c>
      <c r="I191" s="4">
        <v>1</v>
      </c>
      <c r="J191" s="34" t="s">
        <v>3</v>
      </c>
      <c r="K191" s="4">
        <v>1</v>
      </c>
      <c r="L191" s="4"/>
      <c r="M191" s="4"/>
      <c r="N191" s="30"/>
      <c r="O191" s="31"/>
    </row>
    <row r="192" spans="1:15" x14ac:dyDescent="0.25">
      <c r="A192" s="2" t="s">
        <v>618</v>
      </c>
      <c r="B192" s="4">
        <v>3</v>
      </c>
      <c r="C192" s="4">
        <v>3</v>
      </c>
      <c r="D192" s="4">
        <v>144</v>
      </c>
      <c r="E192" s="4">
        <v>8</v>
      </c>
      <c r="F192" s="4">
        <v>16</v>
      </c>
      <c r="G192" s="4">
        <v>120</v>
      </c>
      <c r="H192" s="3">
        <v>2.5876121116707632E-8</v>
      </c>
      <c r="I192" s="4">
        <v>1</v>
      </c>
      <c r="J192" s="34" t="s">
        <v>12</v>
      </c>
      <c r="K192" s="4">
        <v>1</v>
      </c>
      <c r="L192" s="4"/>
      <c r="M192" s="4"/>
      <c r="N192" s="30"/>
      <c r="O192" s="31"/>
    </row>
    <row r="193" spans="1:15" x14ac:dyDescent="0.25">
      <c r="A193" s="2" t="s">
        <v>617</v>
      </c>
      <c r="B193" s="4">
        <v>3</v>
      </c>
      <c r="C193" s="4">
        <v>3</v>
      </c>
      <c r="D193" s="4">
        <v>144</v>
      </c>
      <c r="E193" s="4">
        <v>8</v>
      </c>
      <c r="F193" s="4">
        <v>16</v>
      </c>
      <c r="G193" s="4">
        <v>120</v>
      </c>
      <c r="H193" s="3">
        <v>2.5876121116707632E-8</v>
      </c>
      <c r="I193" s="4">
        <v>1</v>
      </c>
      <c r="J193" s="34" t="s">
        <v>12</v>
      </c>
      <c r="K193" s="4">
        <v>1</v>
      </c>
      <c r="L193" s="4"/>
      <c r="M193" s="4"/>
      <c r="N193" s="30"/>
      <c r="O193" s="31"/>
    </row>
    <row r="194" spans="1:15" x14ac:dyDescent="0.25">
      <c r="A194" s="2" t="s">
        <v>323</v>
      </c>
      <c r="B194" s="4">
        <v>461367422</v>
      </c>
      <c r="C194" s="4">
        <v>461367422</v>
      </c>
      <c r="D194" s="4">
        <v>5533956711</v>
      </c>
      <c r="E194" s="4">
        <v>4432265288</v>
      </c>
      <c r="F194" s="4">
        <v>187346728</v>
      </c>
      <c r="G194" s="4">
        <v>914344695</v>
      </c>
      <c r="H194" s="3">
        <v>0.99999926684323504</v>
      </c>
      <c r="I194" s="4">
        <v>48</v>
      </c>
      <c r="J194" s="34" t="s">
        <v>0</v>
      </c>
      <c r="K194" s="4">
        <v>1028</v>
      </c>
      <c r="L194" s="4"/>
      <c r="M194" s="4"/>
      <c r="N194" s="30"/>
      <c r="O194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I86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3" sqref="A3:E24"/>
    </sheetView>
  </sheetViews>
  <sheetFormatPr defaultRowHeight="15" x14ac:dyDescent="0.25"/>
  <cols>
    <col min="1" max="1" width="28.28515625" bestFit="1" customWidth="1"/>
    <col min="2" max="2" width="10.85546875" bestFit="1" customWidth="1"/>
    <col min="3" max="3" width="11" bestFit="1" customWidth="1"/>
    <col min="4" max="4" width="12.28515625" bestFit="1" customWidth="1"/>
    <col min="5" max="5" width="16.140625" bestFit="1" customWidth="1"/>
    <col min="6" max="6" width="20" bestFit="1" customWidth="1"/>
    <col min="7" max="7" width="19.7109375" bestFit="1" customWidth="1"/>
    <col min="8" max="8" width="20.5703125" bestFit="1" customWidth="1"/>
    <col min="9" max="9" width="13.140625" bestFit="1" customWidth="1"/>
    <col min="10" max="10" width="17.85546875" bestFit="1" customWidth="1"/>
  </cols>
  <sheetData>
    <row r="3" spans="1:9" x14ac:dyDescent="0.25">
      <c r="A3" s="1" t="s">
        <v>316</v>
      </c>
      <c r="B3" t="s">
        <v>31</v>
      </c>
      <c r="C3" t="s">
        <v>9</v>
      </c>
      <c r="D3" t="s">
        <v>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</row>
    <row r="4" spans="1:9" x14ac:dyDescent="0.25">
      <c r="A4" s="2" t="s">
        <v>88</v>
      </c>
      <c r="B4" s="4">
        <v>3</v>
      </c>
      <c r="C4" s="4">
        <v>1</v>
      </c>
      <c r="D4" s="4">
        <v>24</v>
      </c>
      <c r="E4" s="4">
        <v>4</v>
      </c>
      <c r="F4" s="4"/>
      <c r="G4" s="4"/>
      <c r="H4" s="30"/>
      <c r="I4" s="31"/>
    </row>
    <row r="5" spans="1:9" x14ac:dyDescent="0.25">
      <c r="A5" s="5" t="s">
        <v>422</v>
      </c>
      <c r="B5" s="4">
        <v>3</v>
      </c>
      <c r="C5" s="4">
        <v>1</v>
      </c>
      <c r="D5" s="4">
        <v>24</v>
      </c>
      <c r="E5" s="4">
        <v>4</v>
      </c>
      <c r="F5" s="4"/>
      <c r="G5" s="4"/>
      <c r="H5" s="30"/>
      <c r="I5" s="31"/>
    </row>
    <row r="6" spans="1:9" x14ac:dyDescent="0.25">
      <c r="A6" s="2" t="s">
        <v>324</v>
      </c>
      <c r="B6" s="4">
        <v>2769</v>
      </c>
      <c r="C6" s="4">
        <v>1</v>
      </c>
      <c r="D6" s="4">
        <v>12568</v>
      </c>
      <c r="E6" s="4">
        <v>5</v>
      </c>
      <c r="F6" s="4"/>
      <c r="G6" s="4"/>
      <c r="H6" s="30"/>
      <c r="I6" s="31"/>
    </row>
    <row r="7" spans="1:9" x14ac:dyDescent="0.25">
      <c r="A7" s="5" t="s">
        <v>324</v>
      </c>
      <c r="B7" s="4">
        <v>2769</v>
      </c>
      <c r="C7" s="4">
        <v>1</v>
      </c>
      <c r="D7" s="4">
        <v>12568</v>
      </c>
      <c r="E7" s="4">
        <v>5</v>
      </c>
      <c r="F7" s="4"/>
      <c r="G7" s="4"/>
      <c r="H7" s="30"/>
      <c r="I7" s="31"/>
    </row>
    <row r="8" spans="1:9" x14ac:dyDescent="0.25">
      <c r="A8" s="2" t="s">
        <v>423</v>
      </c>
      <c r="B8" s="4">
        <v>76132</v>
      </c>
      <c r="C8" s="4">
        <v>1</v>
      </c>
      <c r="D8" s="4">
        <v>203344</v>
      </c>
      <c r="E8" s="4">
        <v>3</v>
      </c>
      <c r="F8" s="4"/>
      <c r="G8" s="4"/>
      <c r="H8" s="30"/>
      <c r="I8" s="31"/>
    </row>
    <row r="9" spans="1:9" x14ac:dyDescent="0.25">
      <c r="A9" s="5" t="s">
        <v>423</v>
      </c>
      <c r="B9" s="4">
        <v>76132</v>
      </c>
      <c r="C9" s="4">
        <v>1</v>
      </c>
      <c r="D9" s="4">
        <v>203344</v>
      </c>
      <c r="E9" s="4">
        <v>3</v>
      </c>
      <c r="F9" s="4"/>
      <c r="G9" s="4"/>
      <c r="H9" s="30"/>
      <c r="I9" s="31"/>
    </row>
    <row r="10" spans="1:9" x14ac:dyDescent="0.25">
      <c r="A10" s="2" t="s">
        <v>327</v>
      </c>
      <c r="B10" s="4">
        <v>214</v>
      </c>
      <c r="C10" s="4">
        <v>1</v>
      </c>
      <c r="D10" s="4">
        <v>608</v>
      </c>
      <c r="E10" s="4">
        <v>4</v>
      </c>
      <c r="F10" s="4"/>
      <c r="G10" s="4"/>
      <c r="H10" s="30"/>
      <c r="I10" s="31"/>
    </row>
    <row r="11" spans="1:9" x14ac:dyDescent="0.25">
      <c r="A11" s="5" t="s">
        <v>424</v>
      </c>
      <c r="B11" s="4">
        <v>214</v>
      </c>
      <c r="C11" s="4">
        <v>1</v>
      </c>
      <c r="D11" s="4">
        <v>608</v>
      </c>
      <c r="E11" s="4">
        <v>4</v>
      </c>
      <c r="F11" s="4"/>
      <c r="G11" s="4"/>
      <c r="H11" s="30"/>
      <c r="I11" s="31"/>
    </row>
    <row r="12" spans="1:9" x14ac:dyDescent="0.25">
      <c r="A12" s="2" t="s">
        <v>317</v>
      </c>
      <c r="B12" s="4">
        <v>42833</v>
      </c>
      <c r="C12" s="4">
        <v>1</v>
      </c>
      <c r="D12" s="4">
        <v>184104</v>
      </c>
      <c r="E12" s="4">
        <v>8</v>
      </c>
      <c r="F12" s="4"/>
      <c r="G12" s="4"/>
      <c r="H12" s="30"/>
      <c r="I12" s="31"/>
    </row>
    <row r="13" spans="1:9" x14ac:dyDescent="0.25">
      <c r="A13" s="5" t="s">
        <v>317</v>
      </c>
      <c r="B13" s="4">
        <v>42833</v>
      </c>
      <c r="C13" s="4">
        <v>1</v>
      </c>
      <c r="D13" s="4">
        <v>184104</v>
      </c>
      <c r="E13" s="4">
        <v>8</v>
      </c>
      <c r="F13" s="4"/>
      <c r="G13" s="4"/>
      <c r="H13" s="30"/>
      <c r="I13" s="31"/>
    </row>
    <row r="14" spans="1:9" x14ac:dyDescent="0.25">
      <c r="A14" s="2" t="s">
        <v>425</v>
      </c>
      <c r="B14" s="4">
        <v>650</v>
      </c>
      <c r="C14" s="4">
        <v>1</v>
      </c>
      <c r="D14" s="4">
        <v>1616</v>
      </c>
      <c r="E14" s="4">
        <v>3</v>
      </c>
      <c r="F14" s="4"/>
      <c r="G14" s="4"/>
      <c r="H14" s="30"/>
      <c r="I14" s="31"/>
    </row>
    <row r="15" spans="1:9" x14ac:dyDescent="0.25">
      <c r="A15" s="5" t="s">
        <v>425</v>
      </c>
      <c r="B15" s="4">
        <v>650</v>
      </c>
      <c r="C15" s="4">
        <v>1</v>
      </c>
      <c r="D15" s="4">
        <v>1616</v>
      </c>
      <c r="E15" s="4">
        <v>3</v>
      </c>
      <c r="F15" s="4"/>
      <c r="G15" s="4"/>
      <c r="H15" s="30"/>
      <c r="I15" s="31"/>
    </row>
    <row r="16" spans="1:9" x14ac:dyDescent="0.25">
      <c r="A16" s="2" t="s">
        <v>96</v>
      </c>
      <c r="B16" s="4">
        <v>8613856</v>
      </c>
      <c r="C16" s="4">
        <v>3</v>
      </c>
      <c r="D16" s="4">
        <v>18753336</v>
      </c>
      <c r="E16" s="4">
        <v>24</v>
      </c>
      <c r="F16" s="4"/>
      <c r="G16" s="4"/>
      <c r="H16" s="30"/>
      <c r="I16" s="31"/>
    </row>
    <row r="17" spans="1:9" x14ac:dyDescent="0.25">
      <c r="A17" s="5" t="s">
        <v>426</v>
      </c>
      <c r="B17" s="4">
        <v>856359</v>
      </c>
      <c r="C17" s="4">
        <v>1</v>
      </c>
      <c r="D17" s="4">
        <v>1339112</v>
      </c>
      <c r="E17" s="4">
        <v>8</v>
      </c>
      <c r="F17" s="4"/>
      <c r="G17" s="4"/>
      <c r="H17" s="30"/>
      <c r="I17" s="31"/>
    </row>
    <row r="18" spans="1:9" x14ac:dyDescent="0.25">
      <c r="A18" s="5" t="s">
        <v>427</v>
      </c>
      <c r="B18" s="4">
        <v>25861</v>
      </c>
      <c r="C18" s="4">
        <v>1</v>
      </c>
      <c r="D18" s="4">
        <v>121072</v>
      </c>
      <c r="E18" s="4">
        <v>8</v>
      </c>
      <c r="F18" s="4"/>
      <c r="G18" s="4"/>
      <c r="H18" s="30"/>
      <c r="I18" s="31"/>
    </row>
    <row r="19" spans="1:9" x14ac:dyDescent="0.25">
      <c r="A19" s="5" t="s">
        <v>428</v>
      </c>
      <c r="B19" s="4">
        <v>7731636</v>
      </c>
      <c r="C19" s="4">
        <v>1</v>
      </c>
      <c r="D19" s="4">
        <v>17293152</v>
      </c>
      <c r="E19" s="4">
        <v>8</v>
      </c>
      <c r="F19" s="4"/>
      <c r="G19" s="4"/>
      <c r="H19" s="30"/>
      <c r="I19" s="31"/>
    </row>
    <row r="20" spans="1:9" x14ac:dyDescent="0.25">
      <c r="A20" s="2" t="s">
        <v>104</v>
      </c>
      <c r="B20" s="4">
        <v>253118330</v>
      </c>
      <c r="C20" s="4">
        <v>3</v>
      </c>
      <c r="D20" s="4">
        <v>2461712208</v>
      </c>
      <c r="E20" s="4">
        <v>608</v>
      </c>
      <c r="F20" s="4"/>
      <c r="G20" s="4"/>
      <c r="H20" s="30"/>
      <c r="I20" s="31"/>
    </row>
    <row r="21" spans="1:9" x14ac:dyDescent="0.25">
      <c r="A21" s="5" t="s">
        <v>429</v>
      </c>
      <c r="B21" s="4">
        <v>195127499</v>
      </c>
      <c r="C21" s="4">
        <v>1</v>
      </c>
      <c r="D21" s="4">
        <v>1902120680</v>
      </c>
      <c r="E21" s="4">
        <v>456</v>
      </c>
      <c r="F21" s="4"/>
      <c r="G21" s="4"/>
      <c r="H21" s="30"/>
      <c r="I21" s="31"/>
    </row>
    <row r="22" spans="1:9" x14ac:dyDescent="0.25">
      <c r="A22" s="5" t="s">
        <v>430</v>
      </c>
      <c r="B22" s="4">
        <v>57044763</v>
      </c>
      <c r="C22" s="4">
        <v>1</v>
      </c>
      <c r="D22" s="4">
        <v>547446312</v>
      </c>
      <c r="E22" s="4">
        <v>133</v>
      </c>
      <c r="F22" s="4"/>
      <c r="G22" s="4"/>
      <c r="H22" s="30"/>
      <c r="I22" s="31"/>
    </row>
    <row r="23" spans="1:9" x14ac:dyDescent="0.25">
      <c r="A23" s="5" t="s">
        <v>431</v>
      </c>
      <c r="B23" s="4">
        <v>946068</v>
      </c>
      <c r="C23" s="4">
        <v>1</v>
      </c>
      <c r="D23" s="4">
        <v>12145216</v>
      </c>
      <c r="E23" s="4">
        <v>19</v>
      </c>
      <c r="F23" s="4"/>
      <c r="G23" s="4"/>
      <c r="H23" s="30"/>
      <c r="I23" s="31"/>
    </row>
    <row r="24" spans="1:9" x14ac:dyDescent="0.25">
      <c r="A24" s="2" t="s">
        <v>345</v>
      </c>
      <c r="B24" s="4">
        <v>59618</v>
      </c>
      <c r="C24" s="4">
        <v>1</v>
      </c>
      <c r="D24" s="4">
        <v>303016</v>
      </c>
      <c r="E24" s="4">
        <v>6</v>
      </c>
      <c r="F24" s="4"/>
      <c r="G24" s="4"/>
      <c r="H24" s="30"/>
      <c r="I24" s="31"/>
    </row>
    <row r="25" spans="1:9" x14ac:dyDescent="0.25">
      <c r="A25" s="5" t="s">
        <v>345</v>
      </c>
      <c r="B25" s="4">
        <v>59618</v>
      </c>
      <c r="C25" s="4">
        <v>1</v>
      </c>
      <c r="D25" s="4">
        <v>303016</v>
      </c>
      <c r="E25" s="4">
        <v>6</v>
      </c>
      <c r="F25" s="4"/>
      <c r="G25" s="4"/>
      <c r="H25" s="30"/>
      <c r="I25" s="31"/>
    </row>
    <row r="26" spans="1:9" x14ac:dyDescent="0.25">
      <c r="A26" s="2" t="s">
        <v>115</v>
      </c>
      <c r="B26" s="4">
        <v>2922</v>
      </c>
      <c r="C26" s="4">
        <v>1</v>
      </c>
      <c r="D26" s="4">
        <v>14608</v>
      </c>
      <c r="E26" s="4">
        <v>12</v>
      </c>
      <c r="F26" s="4"/>
      <c r="G26" s="4"/>
      <c r="H26" s="30"/>
      <c r="I26" s="31"/>
    </row>
    <row r="27" spans="1:9" x14ac:dyDescent="0.25">
      <c r="A27" s="5" t="s">
        <v>115</v>
      </c>
      <c r="B27" s="4">
        <v>2922</v>
      </c>
      <c r="C27" s="4">
        <v>1</v>
      </c>
      <c r="D27" s="4">
        <v>14608</v>
      </c>
      <c r="E27" s="4">
        <v>12</v>
      </c>
      <c r="F27" s="4"/>
      <c r="G27" s="4"/>
      <c r="H27" s="30"/>
      <c r="I27" s="31"/>
    </row>
    <row r="28" spans="1:9" x14ac:dyDescent="0.25">
      <c r="A28" s="2" t="s">
        <v>349</v>
      </c>
      <c r="B28" s="4">
        <v>40</v>
      </c>
      <c r="C28" s="4">
        <v>1</v>
      </c>
      <c r="D28" s="4">
        <v>72</v>
      </c>
      <c r="E28" s="4">
        <v>3</v>
      </c>
      <c r="F28" s="4"/>
      <c r="G28" s="4"/>
      <c r="H28" s="30"/>
      <c r="I28" s="31"/>
    </row>
    <row r="29" spans="1:9" x14ac:dyDescent="0.25">
      <c r="A29" s="5" t="s">
        <v>424</v>
      </c>
      <c r="B29" s="4">
        <v>40</v>
      </c>
      <c r="C29" s="4">
        <v>1</v>
      </c>
      <c r="D29" s="4">
        <v>72</v>
      </c>
      <c r="E29" s="4">
        <v>3</v>
      </c>
      <c r="F29" s="4"/>
      <c r="G29" s="4"/>
      <c r="H29" s="30"/>
      <c r="I29" s="31"/>
    </row>
    <row r="30" spans="1:9" x14ac:dyDescent="0.25">
      <c r="A30" s="2" t="s">
        <v>432</v>
      </c>
      <c r="B30" s="4">
        <v>36</v>
      </c>
      <c r="C30" s="4">
        <v>1</v>
      </c>
      <c r="D30" s="4">
        <v>32</v>
      </c>
      <c r="E30" s="4">
        <v>2</v>
      </c>
      <c r="F30" s="4"/>
      <c r="G30" s="4"/>
      <c r="H30" s="30"/>
      <c r="I30" s="31"/>
    </row>
    <row r="31" spans="1:9" x14ac:dyDescent="0.25">
      <c r="A31" s="5" t="s">
        <v>432</v>
      </c>
      <c r="B31" s="4">
        <v>36</v>
      </c>
      <c r="C31" s="4">
        <v>1</v>
      </c>
      <c r="D31" s="4">
        <v>32</v>
      </c>
      <c r="E31" s="4">
        <v>2</v>
      </c>
      <c r="F31" s="4"/>
      <c r="G31" s="4"/>
      <c r="H31" s="30"/>
      <c r="I31" s="31"/>
    </row>
    <row r="32" spans="1:9" x14ac:dyDescent="0.25">
      <c r="A32" s="2" t="s">
        <v>433</v>
      </c>
      <c r="B32" s="4">
        <v>133</v>
      </c>
      <c r="C32" s="4">
        <v>1</v>
      </c>
      <c r="D32" s="4">
        <v>136</v>
      </c>
      <c r="E32" s="4">
        <v>2</v>
      </c>
      <c r="F32" s="4"/>
      <c r="G32" s="4"/>
      <c r="H32" s="30"/>
      <c r="I32" s="31"/>
    </row>
    <row r="33" spans="1:9" x14ac:dyDescent="0.25">
      <c r="A33" s="5" t="s">
        <v>433</v>
      </c>
      <c r="B33" s="4">
        <v>133</v>
      </c>
      <c r="C33" s="4">
        <v>1</v>
      </c>
      <c r="D33" s="4">
        <v>136</v>
      </c>
      <c r="E33" s="4">
        <v>2</v>
      </c>
      <c r="F33" s="4"/>
      <c r="G33" s="4"/>
      <c r="H33" s="30"/>
      <c r="I33" s="31"/>
    </row>
    <row r="34" spans="1:9" x14ac:dyDescent="0.25">
      <c r="A34" s="2" t="s">
        <v>135</v>
      </c>
      <c r="B34" s="4">
        <v>5</v>
      </c>
      <c r="C34" s="4">
        <v>1</v>
      </c>
      <c r="D34" s="4">
        <v>16</v>
      </c>
      <c r="E34" s="4">
        <v>3</v>
      </c>
      <c r="F34" s="4"/>
      <c r="G34" s="4"/>
      <c r="H34" s="30"/>
      <c r="I34" s="31"/>
    </row>
    <row r="35" spans="1:9" x14ac:dyDescent="0.25">
      <c r="A35" s="5" t="s">
        <v>135</v>
      </c>
      <c r="B35" s="4">
        <v>5</v>
      </c>
      <c r="C35" s="4">
        <v>1</v>
      </c>
      <c r="D35" s="4">
        <v>16</v>
      </c>
      <c r="E35" s="4">
        <v>3</v>
      </c>
      <c r="F35" s="4"/>
      <c r="G35" s="4"/>
      <c r="H35" s="30"/>
      <c r="I35" s="31"/>
    </row>
    <row r="36" spans="1:9" x14ac:dyDescent="0.25">
      <c r="A36" s="2" t="s">
        <v>143</v>
      </c>
      <c r="B36" s="4">
        <v>19746</v>
      </c>
      <c r="C36" s="4">
        <v>1</v>
      </c>
      <c r="D36" s="4">
        <v>50200</v>
      </c>
      <c r="E36" s="4">
        <v>6</v>
      </c>
      <c r="F36" s="4"/>
      <c r="G36" s="4"/>
      <c r="H36" s="30"/>
      <c r="I36" s="31"/>
    </row>
    <row r="37" spans="1:9" x14ac:dyDescent="0.25">
      <c r="A37" s="5" t="s">
        <v>143</v>
      </c>
      <c r="B37" s="4">
        <v>19746</v>
      </c>
      <c r="C37" s="4">
        <v>1</v>
      </c>
      <c r="D37" s="4">
        <v>50200</v>
      </c>
      <c r="E37" s="4">
        <v>6</v>
      </c>
      <c r="F37" s="4"/>
      <c r="G37" s="4"/>
      <c r="H37" s="30"/>
      <c r="I37" s="31"/>
    </row>
    <row r="38" spans="1:9" x14ac:dyDescent="0.25">
      <c r="A38" s="2" t="s">
        <v>146</v>
      </c>
      <c r="B38" s="4">
        <v>94492</v>
      </c>
      <c r="C38" s="4">
        <v>1</v>
      </c>
      <c r="D38" s="4">
        <v>511000</v>
      </c>
      <c r="E38" s="4">
        <v>8</v>
      </c>
      <c r="F38" s="4"/>
      <c r="G38" s="4"/>
      <c r="H38" s="30"/>
      <c r="I38" s="31"/>
    </row>
    <row r="39" spans="1:9" x14ac:dyDescent="0.25">
      <c r="A39" s="5" t="s">
        <v>146</v>
      </c>
      <c r="B39" s="4">
        <v>94492</v>
      </c>
      <c r="C39" s="4">
        <v>1</v>
      </c>
      <c r="D39" s="4">
        <v>511000</v>
      </c>
      <c r="E39" s="4">
        <v>8</v>
      </c>
      <c r="F39" s="4"/>
      <c r="G39" s="4"/>
      <c r="H39" s="30"/>
      <c r="I39" s="31"/>
    </row>
    <row r="40" spans="1:9" x14ac:dyDescent="0.25">
      <c r="A40" s="2" t="s">
        <v>159</v>
      </c>
      <c r="B40" s="4">
        <v>460</v>
      </c>
      <c r="C40" s="4">
        <v>1</v>
      </c>
      <c r="D40" s="4">
        <v>1120</v>
      </c>
      <c r="E40" s="4">
        <v>5</v>
      </c>
      <c r="F40" s="4"/>
      <c r="G40" s="4"/>
      <c r="H40" s="30"/>
      <c r="I40" s="31"/>
    </row>
    <row r="41" spans="1:9" x14ac:dyDescent="0.25">
      <c r="A41" s="5" t="s">
        <v>424</v>
      </c>
      <c r="B41" s="4">
        <v>460</v>
      </c>
      <c r="C41" s="4">
        <v>1</v>
      </c>
      <c r="D41" s="4">
        <v>1120</v>
      </c>
      <c r="E41" s="4">
        <v>5</v>
      </c>
      <c r="F41" s="4"/>
      <c r="G41" s="4"/>
      <c r="H41" s="30"/>
      <c r="I41" s="31"/>
    </row>
    <row r="42" spans="1:9" x14ac:dyDescent="0.25">
      <c r="A42" s="2" t="s">
        <v>362</v>
      </c>
      <c r="B42" s="4">
        <v>729602</v>
      </c>
      <c r="C42" s="4">
        <v>1</v>
      </c>
      <c r="D42" s="4">
        <v>9800</v>
      </c>
      <c r="E42" s="4">
        <v>3</v>
      </c>
      <c r="F42" s="4"/>
      <c r="G42" s="4"/>
      <c r="H42" s="30"/>
      <c r="I42" s="31"/>
    </row>
    <row r="43" spans="1:9" x14ac:dyDescent="0.25">
      <c r="A43" s="5" t="s">
        <v>362</v>
      </c>
      <c r="B43" s="4">
        <v>729602</v>
      </c>
      <c r="C43" s="4">
        <v>1</v>
      </c>
      <c r="D43" s="4">
        <v>9800</v>
      </c>
      <c r="E43" s="4">
        <v>3</v>
      </c>
      <c r="F43" s="4"/>
      <c r="G43" s="4"/>
      <c r="H43" s="30"/>
      <c r="I43" s="31"/>
    </row>
    <row r="44" spans="1:9" x14ac:dyDescent="0.25">
      <c r="A44" s="2" t="s">
        <v>365</v>
      </c>
      <c r="B44" s="4">
        <v>8122</v>
      </c>
      <c r="C44" s="4">
        <v>1</v>
      </c>
      <c r="D44" s="4">
        <v>36544</v>
      </c>
      <c r="E44" s="4">
        <v>4</v>
      </c>
      <c r="F44" s="4"/>
      <c r="G44" s="4"/>
      <c r="H44" s="30"/>
      <c r="I44" s="31"/>
    </row>
    <row r="45" spans="1:9" x14ac:dyDescent="0.25">
      <c r="A45" s="5" t="s">
        <v>365</v>
      </c>
      <c r="B45" s="4">
        <v>8122</v>
      </c>
      <c r="C45" s="4">
        <v>1</v>
      </c>
      <c r="D45" s="4">
        <v>36544</v>
      </c>
      <c r="E45" s="4">
        <v>4</v>
      </c>
      <c r="F45" s="4"/>
      <c r="G45" s="4"/>
      <c r="H45" s="30"/>
      <c r="I45" s="31"/>
    </row>
    <row r="46" spans="1:9" x14ac:dyDescent="0.25">
      <c r="A46" s="2" t="s">
        <v>321</v>
      </c>
      <c r="B46" s="4">
        <v>132475</v>
      </c>
      <c r="C46" s="4">
        <v>1</v>
      </c>
      <c r="D46" s="4">
        <v>1340512</v>
      </c>
      <c r="E46" s="4">
        <v>19</v>
      </c>
      <c r="F46" s="4"/>
      <c r="G46" s="4"/>
      <c r="H46" s="30"/>
      <c r="I46" s="31"/>
    </row>
    <row r="47" spans="1:9" x14ac:dyDescent="0.25">
      <c r="A47" s="5" t="s">
        <v>321</v>
      </c>
      <c r="B47" s="4">
        <v>132475</v>
      </c>
      <c r="C47" s="4">
        <v>1</v>
      </c>
      <c r="D47" s="4">
        <v>1340512</v>
      </c>
      <c r="E47" s="4">
        <v>19</v>
      </c>
      <c r="F47" s="4"/>
      <c r="G47" s="4"/>
      <c r="H47" s="30"/>
      <c r="I47" s="31"/>
    </row>
    <row r="48" spans="1:9" x14ac:dyDescent="0.25">
      <c r="A48" s="2" t="s">
        <v>160</v>
      </c>
      <c r="B48" s="4">
        <v>457</v>
      </c>
      <c r="C48" s="4">
        <v>1</v>
      </c>
      <c r="D48" s="4">
        <v>1536</v>
      </c>
      <c r="E48" s="4">
        <v>6</v>
      </c>
      <c r="F48" s="4"/>
      <c r="G48" s="4"/>
      <c r="H48" s="30"/>
      <c r="I48" s="31"/>
    </row>
    <row r="49" spans="1:9" x14ac:dyDescent="0.25">
      <c r="A49" s="5" t="s">
        <v>160</v>
      </c>
      <c r="B49" s="4">
        <v>457</v>
      </c>
      <c r="C49" s="4">
        <v>1</v>
      </c>
      <c r="D49" s="4">
        <v>1536</v>
      </c>
      <c r="E49" s="4">
        <v>6</v>
      </c>
      <c r="F49" s="4"/>
      <c r="G49" s="4"/>
      <c r="H49" s="30"/>
      <c r="I49" s="31"/>
    </row>
    <row r="50" spans="1:9" x14ac:dyDescent="0.25">
      <c r="A50" s="2" t="s">
        <v>434</v>
      </c>
      <c r="B50" s="4">
        <v>57</v>
      </c>
      <c r="C50" s="4">
        <v>1</v>
      </c>
      <c r="D50" s="4">
        <v>144</v>
      </c>
      <c r="E50" s="4">
        <v>9</v>
      </c>
      <c r="F50" s="4"/>
      <c r="G50" s="4"/>
      <c r="H50" s="30"/>
      <c r="I50" s="31"/>
    </row>
    <row r="51" spans="1:9" x14ac:dyDescent="0.25">
      <c r="A51" s="5" t="s">
        <v>434</v>
      </c>
      <c r="B51" s="4">
        <v>57</v>
      </c>
      <c r="C51" s="4">
        <v>1</v>
      </c>
      <c r="D51" s="4">
        <v>144</v>
      </c>
      <c r="E51" s="4">
        <v>9</v>
      </c>
      <c r="F51" s="4"/>
      <c r="G51" s="4"/>
      <c r="H51" s="30"/>
      <c r="I51" s="31"/>
    </row>
    <row r="52" spans="1:9" x14ac:dyDescent="0.25">
      <c r="A52" s="2" t="s">
        <v>39</v>
      </c>
      <c r="B52" s="4">
        <v>7150405</v>
      </c>
      <c r="C52" s="4">
        <v>3</v>
      </c>
      <c r="D52" s="4">
        <v>151281024</v>
      </c>
      <c r="E52" s="4">
        <v>60</v>
      </c>
      <c r="F52" s="4"/>
      <c r="G52" s="4"/>
      <c r="H52" s="30"/>
      <c r="I52" s="31"/>
    </row>
    <row r="53" spans="1:9" x14ac:dyDescent="0.25">
      <c r="A53" s="5" t="s">
        <v>435</v>
      </c>
      <c r="B53" s="4">
        <v>5249230</v>
      </c>
      <c r="C53" s="4">
        <v>1</v>
      </c>
      <c r="D53" s="4">
        <v>108183728</v>
      </c>
      <c r="E53" s="4">
        <v>20</v>
      </c>
      <c r="F53" s="4"/>
      <c r="G53" s="4"/>
      <c r="H53" s="30"/>
      <c r="I53" s="31"/>
    </row>
    <row r="54" spans="1:9" x14ac:dyDescent="0.25">
      <c r="A54" s="5" t="s">
        <v>436</v>
      </c>
      <c r="B54" s="4">
        <v>1877638</v>
      </c>
      <c r="C54" s="4">
        <v>1</v>
      </c>
      <c r="D54" s="4">
        <v>42696240</v>
      </c>
      <c r="E54" s="4">
        <v>20</v>
      </c>
      <c r="F54" s="4"/>
      <c r="G54" s="4"/>
      <c r="H54" s="30"/>
      <c r="I54" s="31"/>
    </row>
    <row r="55" spans="1:9" x14ac:dyDescent="0.25">
      <c r="A55" s="5" t="s">
        <v>437</v>
      </c>
      <c r="B55" s="4">
        <v>23537</v>
      </c>
      <c r="C55" s="4">
        <v>1</v>
      </c>
      <c r="D55" s="4">
        <v>401056</v>
      </c>
      <c r="E55" s="4">
        <v>20</v>
      </c>
      <c r="F55" s="4"/>
      <c r="G55" s="4"/>
      <c r="H55" s="30"/>
      <c r="I55" s="31"/>
    </row>
    <row r="56" spans="1:9" x14ac:dyDescent="0.25">
      <c r="A56" s="2" t="s">
        <v>191</v>
      </c>
      <c r="B56" s="4">
        <v>43212833</v>
      </c>
      <c r="C56" s="4">
        <v>3</v>
      </c>
      <c r="D56" s="4">
        <v>1010218544</v>
      </c>
      <c r="E56" s="4">
        <v>88</v>
      </c>
      <c r="F56" s="4"/>
      <c r="G56" s="4"/>
      <c r="H56" s="30"/>
      <c r="I56" s="31"/>
    </row>
    <row r="57" spans="1:9" x14ac:dyDescent="0.25">
      <c r="A57" s="5" t="s">
        <v>438</v>
      </c>
      <c r="B57" s="4">
        <v>34122169</v>
      </c>
      <c r="C57" s="4">
        <v>1</v>
      </c>
      <c r="D57" s="4">
        <v>797658840</v>
      </c>
      <c r="E57" s="4">
        <v>55</v>
      </c>
      <c r="F57" s="4"/>
      <c r="G57" s="4"/>
      <c r="H57" s="30"/>
      <c r="I57" s="31"/>
    </row>
    <row r="58" spans="1:9" x14ac:dyDescent="0.25">
      <c r="A58" s="5" t="s">
        <v>439</v>
      </c>
      <c r="B58" s="4">
        <v>8984883</v>
      </c>
      <c r="C58" s="4">
        <v>1</v>
      </c>
      <c r="D58" s="4">
        <v>210503480</v>
      </c>
      <c r="E58" s="4">
        <v>22</v>
      </c>
      <c r="F58" s="4"/>
      <c r="G58" s="4"/>
      <c r="H58" s="30"/>
      <c r="I58" s="31"/>
    </row>
    <row r="59" spans="1:9" x14ac:dyDescent="0.25">
      <c r="A59" s="5" t="s">
        <v>440</v>
      </c>
      <c r="B59" s="4">
        <v>105781</v>
      </c>
      <c r="C59" s="4">
        <v>1</v>
      </c>
      <c r="D59" s="4">
        <v>2056224</v>
      </c>
      <c r="E59" s="4">
        <v>11</v>
      </c>
      <c r="F59" s="4"/>
      <c r="G59" s="4"/>
      <c r="H59" s="30"/>
      <c r="I59" s="31"/>
    </row>
    <row r="60" spans="1:9" x14ac:dyDescent="0.25">
      <c r="A60" s="2" t="s">
        <v>249</v>
      </c>
      <c r="B60" s="4">
        <v>140425028</v>
      </c>
      <c r="C60" s="4">
        <v>3</v>
      </c>
      <c r="D60" s="4">
        <v>705981736</v>
      </c>
      <c r="E60" s="4">
        <v>152</v>
      </c>
      <c r="F60" s="4"/>
      <c r="G60" s="4"/>
      <c r="H60" s="30"/>
      <c r="I60" s="31"/>
    </row>
    <row r="61" spans="1:9" x14ac:dyDescent="0.25">
      <c r="A61" s="5" t="s">
        <v>441</v>
      </c>
      <c r="B61" s="4">
        <v>114306761</v>
      </c>
      <c r="C61" s="4">
        <v>1</v>
      </c>
      <c r="D61" s="4">
        <v>573379424</v>
      </c>
      <c r="E61" s="4">
        <v>112</v>
      </c>
      <c r="F61" s="4"/>
      <c r="G61" s="4"/>
      <c r="H61" s="30"/>
      <c r="I61" s="31"/>
    </row>
    <row r="62" spans="1:9" x14ac:dyDescent="0.25">
      <c r="A62" s="5" t="s">
        <v>442</v>
      </c>
      <c r="B62" s="4">
        <v>25818972</v>
      </c>
      <c r="C62" s="4">
        <v>1</v>
      </c>
      <c r="D62" s="4">
        <v>130112048</v>
      </c>
      <c r="E62" s="4">
        <v>32</v>
      </c>
      <c r="F62" s="4"/>
      <c r="G62" s="4"/>
      <c r="H62" s="30"/>
      <c r="I62" s="31"/>
    </row>
    <row r="63" spans="1:9" x14ac:dyDescent="0.25">
      <c r="A63" s="5" t="s">
        <v>443</v>
      </c>
      <c r="B63" s="4">
        <v>299295</v>
      </c>
      <c r="C63" s="4">
        <v>1</v>
      </c>
      <c r="D63" s="4">
        <v>2490264</v>
      </c>
      <c r="E63" s="4">
        <v>8</v>
      </c>
      <c r="F63" s="4"/>
      <c r="G63" s="4"/>
      <c r="H63" s="30"/>
      <c r="I63" s="31"/>
    </row>
    <row r="64" spans="1:9" x14ac:dyDescent="0.25">
      <c r="A64" s="2" t="s">
        <v>271</v>
      </c>
      <c r="B64" s="4">
        <v>11</v>
      </c>
      <c r="C64" s="4">
        <v>1</v>
      </c>
      <c r="D64" s="4">
        <v>16</v>
      </c>
      <c r="E64" s="4">
        <v>3</v>
      </c>
      <c r="F64" s="4"/>
      <c r="G64" s="4"/>
      <c r="H64" s="30"/>
      <c r="I64" s="31"/>
    </row>
    <row r="65" spans="1:9" x14ac:dyDescent="0.25">
      <c r="A65" s="5" t="s">
        <v>271</v>
      </c>
      <c r="B65" s="4">
        <v>11</v>
      </c>
      <c r="C65" s="4">
        <v>1</v>
      </c>
      <c r="D65" s="4">
        <v>16</v>
      </c>
      <c r="E65" s="4">
        <v>3</v>
      </c>
      <c r="F65" s="4"/>
      <c r="G65" s="4"/>
      <c r="H65" s="30"/>
      <c r="I65" s="31"/>
    </row>
    <row r="66" spans="1:9" x14ac:dyDescent="0.25">
      <c r="A66" s="2" t="s">
        <v>444</v>
      </c>
      <c r="B66" s="4">
        <v>20</v>
      </c>
      <c r="C66" s="4">
        <v>1</v>
      </c>
      <c r="D66" s="4">
        <v>16</v>
      </c>
      <c r="E66" s="4">
        <v>2</v>
      </c>
      <c r="F66" s="4"/>
      <c r="G66" s="4"/>
      <c r="H66" s="30"/>
      <c r="I66" s="31"/>
    </row>
    <row r="67" spans="1:9" x14ac:dyDescent="0.25">
      <c r="A67" s="5" t="s">
        <v>444</v>
      </c>
      <c r="B67" s="4">
        <v>20</v>
      </c>
      <c r="C67" s="4">
        <v>1</v>
      </c>
      <c r="D67" s="4">
        <v>16</v>
      </c>
      <c r="E67" s="4">
        <v>2</v>
      </c>
      <c r="F67" s="4"/>
      <c r="G67" s="4"/>
      <c r="H67" s="30"/>
      <c r="I67" s="31"/>
    </row>
    <row r="68" spans="1:9" x14ac:dyDescent="0.25">
      <c r="A68" s="2" t="s">
        <v>445</v>
      </c>
      <c r="B68" s="4">
        <v>240</v>
      </c>
      <c r="C68" s="4">
        <v>1</v>
      </c>
      <c r="D68" s="4">
        <v>248</v>
      </c>
      <c r="E68" s="4">
        <v>2</v>
      </c>
      <c r="F68" s="4"/>
      <c r="G68" s="4"/>
      <c r="H68" s="30"/>
      <c r="I68" s="31"/>
    </row>
    <row r="69" spans="1:9" x14ac:dyDescent="0.25">
      <c r="A69" s="5" t="s">
        <v>445</v>
      </c>
      <c r="B69" s="4">
        <v>240</v>
      </c>
      <c r="C69" s="4">
        <v>1</v>
      </c>
      <c r="D69" s="4">
        <v>248</v>
      </c>
      <c r="E69" s="4">
        <v>2</v>
      </c>
      <c r="F69" s="4"/>
      <c r="G69" s="4"/>
      <c r="H69" s="30"/>
      <c r="I69" s="31"/>
    </row>
    <row r="70" spans="1:9" x14ac:dyDescent="0.25">
      <c r="A70" s="2" t="s">
        <v>294</v>
      </c>
      <c r="B70" s="4">
        <v>1766</v>
      </c>
      <c r="C70" s="4">
        <v>1</v>
      </c>
      <c r="D70" s="4">
        <v>7936</v>
      </c>
      <c r="E70" s="4">
        <v>4</v>
      </c>
      <c r="F70" s="4"/>
      <c r="G70" s="4"/>
      <c r="H70" s="30"/>
      <c r="I70" s="31"/>
    </row>
    <row r="71" spans="1:9" x14ac:dyDescent="0.25">
      <c r="A71" s="5" t="s">
        <v>294</v>
      </c>
      <c r="B71" s="4">
        <v>1766</v>
      </c>
      <c r="C71" s="4">
        <v>1</v>
      </c>
      <c r="D71" s="4">
        <v>7936</v>
      </c>
      <c r="E71" s="4">
        <v>4</v>
      </c>
      <c r="F71" s="4"/>
      <c r="G71" s="4"/>
      <c r="H71" s="30"/>
      <c r="I71" s="31"/>
    </row>
    <row r="72" spans="1:9" x14ac:dyDescent="0.25">
      <c r="A72" s="2" t="s">
        <v>446</v>
      </c>
      <c r="B72" s="4">
        <v>7</v>
      </c>
      <c r="C72" s="4">
        <v>1</v>
      </c>
      <c r="D72" s="4">
        <v>8</v>
      </c>
      <c r="E72" s="4">
        <v>2</v>
      </c>
      <c r="F72" s="4"/>
      <c r="G72" s="4"/>
      <c r="H72" s="30"/>
      <c r="I72" s="31"/>
    </row>
    <row r="73" spans="1:9" x14ac:dyDescent="0.25">
      <c r="A73" s="5" t="s">
        <v>446</v>
      </c>
      <c r="B73" s="4">
        <v>7</v>
      </c>
      <c r="C73" s="4">
        <v>1</v>
      </c>
      <c r="D73" s="4">
        <v>8</v>
      </c>
      <c r="E73" s="4">
        <v>2</v>
      </c>
      <c r="F73" s="4"/>
      <c r="G73" s="4"/>
      <c r="H73" s="30"/>
      <c r="I73" s="31"/>
    </row>
    <row r="74" spans="1:9" x14ac:dyDescent="0.25">
      <c r="A74" s="2" t="s">
        <v>298</v>
      </c>
      <c r="B74" s="4">
        <v>87590</v>
      </c>
      <c r="C74" s="4">
        <v>1</v>
      </c>
      <c r="D74" s="4">
        <v>411904</v>
      </c>
      <c r="E74" s="4">
        <v>10</v>
      </c>
      <c r="F74" s="4"/>
      <c r="G74" s="4"/>
      <c r="H74" s="30"/>
      <c r="I74" s="31"/>
    </row>
    <row r="75" spans="1:9" x14ac:dyDescent="0.25">
      <c r="A75" s="5" t="s">
        <v>298</v>
      </c>
      <c r="B75" s="4">
        <v>87590</v>
      </c>
      <c r="C75" s="4">
        <v>1</v>
      </c>
      <c r="D75" s="4">
        <v>411904</v>
      </c>
      <c r="E75" s="4">
        <v>10</v>
      </c>
      <c r="F75" s="4"/>
      <c r="G75" s="4"/>
      <c r="H75" s="30"/>
      <c r="I75" s="31"/>
    </row>
    <row r="76" spans="1:9" x14ac:dyDescent="0.25">
      <c r="A76" s="2" t="s">
        <v>299</v>
      </c>
      <c r="B76" s="4">
        <v>2270364</v>
      </c>
      <c r="C76" s="4">
        <v>3</v>
      </c>
      <c r="D76" s="4">
        <v>22144272</v>
      </c>
      <c r="E76" s="4">
        <v>18</v>
      </c>
      <c r="F76" s="4"/>
      <c r="G76" s="4"/>
      <c r="H76" s="30"/>
      <c r="I76" s="31"/>
    </row>
    <row r="77" spans="1:9" x14ac:dyDescent="0.25">
      <c r="A77" s="5" t="s">
        <v>447</v>
      </c>
      <c r="B77" s="4">
        <v>199577</v>
      </c>
      <c r="C77" s="4">
        <v>1</v>
      </c>
      <c r="D77" s="4">
        <v>2092640</v>
      </c>
      <c r="E77" s="4">
        <v>6</v>
      </c>
      <c r="F77" s="4"/>
      <c r="G77" s="4"/>
      <c r="H77" s="30"/>
      <c r="I77" s="31"/>
    </row>
    <row r="78" spans="1:9" x14ac:dyDescent="0.25">
      <c r="A78" s="5" t="s">
        <v>448</v>
      </c>
      <c r="B78" s="4">
        <v>2426</v>
      </c>
      <c r="C78" s="4">
        <v>1</v>
      </c>
      <c r="D78" s="4">
        <v>24912</v>
      </c>
      <c r="E78" s="4">
        <v>6</v>
      </c>
      <c r="F78" s="4"/>
      <c r="G78" s="4"/>
      <c r="H78" s="30"/>
      <c r="I78" s="31"/>
    </row>
    <row r="79" spans="1:9" x14ac:dyDescent="0.25">
      <c r="A79" s="5" t="s">
        <v>449</v>
      </c>
      <c r="B79" s="4">
        <v>2068361</v>
      </c>
      <c r="C79" s="4">
        <v>1</v>
      </c>
      <c r="D79" s="4">
        <v>20026720</v>
      </c>
      <c r="E79" s="4">
        <v>6</v>
      </c>
      <c r="F79" s="4"/>
      <c r="G79" s="4"/>
      <c r="H79" s="30"/>
      <c r="I79" s="31"/>
    </row>
    <row r="80" spans="1:9" x14ac:dyDescent="0.25">
      <c r="A80" s="2" t="s">
        <v>450</v>
      </c>
      <c r="B80" s="4">
        <v>2</v>
      </c>
      <c r="C80" s="4">
        <v>1</v>
      </c>
      <c r="D80" s="4">
        <v>8</v>
      </c>
      <c r="E80" s="4">
        <v>2</v>
      </c>
      <c r="F80" s="4"/>
      <c r="G80" s="4"/>
      <c r="H80" s="30"/>
      <c r="I80" s="31"/>
    </row>
    <row r="81" spans="1:9" x14ac:dyDescent="0.25">
      <c r="A81" s="5" t="s">
        <v>450</v>
      </c>
      <c r="B81" s="4">
        <v>2</v>
      </c>
      <c r="C81" s="4">
        <v>1</v>
      </c>
      <c r="D81" s="4">
        <v>8</v>
      </c>
      <c r="E81" s="4">
        <v>2</v>
      </c>
      <c r="F81" s="4"/>
      <c r="G81" s="4"/>
      <c r="H81" s="30"/>
      <c r="I81" s="31"/>
    </row>
    <row r="82" spans="1:9" x14ac:dyDescent="0.25">
      <c r="A82" s="2" t="s">
        <v>313</v>
      </c>
      <c r="B82" s="4">
        <v>5316204</v>
      </c>
      <c r="C82" s="4">
        <v>3</v>
      </c>
      <c r="D82" s="4">
        <v>59083032</v>
      </c>
      <c r="E82" s="4">
        <v>36</v>
      </c>
      <c r="F82" s="4"/>
      <c r="G82" s="4"/>
      <c r="H82" s="30"/>
      <c r="I82" s="31"/>
    </row>
    <row r="83" spans="1:9" x14ac:dyDescent="0.25">
      <c r="A83" s="5" t="s">
        <v>451</v>
      </c>
      <c r="B83" s="4">
        <v>803311</v>
      </c>
      <c r="C83" s="4">
        <v>1</v>
      </c>
      <c r="D83" s="4">
        <v>8916488</v>
      </c>
      <c r="E83" s="4">
        <v>12</v>
      </c>
      <c r="F83" s="4"/>
      <c r="G83" s="4"/>
      <c r="H83" s="30"/>
      <c r="I83" s="31"/>
    </row>
    <row r="84" spans="1:9" x14ac:dyDescent="0.25">
      <c r="A84" s="5" t="s">
        <v>452</v>
      </c>
      <c r="B84" s="4">
        <v>19997</v>
      </c>
      <c r="C84" s="4">
        <v>1</v>
      </c>
      <c r="D84" s="4">
        <v>253152</v>
      </c>
      <c r="E84" s="4">
        <v>12</v>
      </c>
      <c r="F84" s="4"/>
      <c r="G84" s="4"/>
      <c r="H84" s="30"/>
      <c r="I84" s="31"/>
    </row>
    <row r="85" spans="1:9" x14ac:dyDescent="0.25">
      <c r="A85" s="5" t="s">
        <v>453</v>
      </c>
      <c r="B85" s="4">
        <v>4492896</v>
      </c>
      <c r="C85" s="4">
        <v>1</v>
      </c>
      <c r="D85" s="4">
        <v>49913392</v>
      </c>
      <c r="E85" s="4">
        <v>12</v>
      </c>
      <c r="F85" s="4"/>
      <c r="G85" s="4"/>
      <c r="H85" s="30"/>
      <c r="I85" s="31"/>
    </row>
    <row r="86" spans="1:9" x14ac:dyDescent="0.25">
      <c r="A86" s="2" t="s">
        <v>323</v>
      </c>
      <c r="B86" s="4">
        <v>461367422</v>
      </c>
      <c r="C86" s="4">
        <v>48</v>
      </c>
      <c r="D86" s="4">
        <v>4432265288</v>
      </c>
      <c r="E86" s="4">
        <v>1126</v>
      </c>
      <c r="F86" s="4"/>
      <c r="G86" s="4"/>
      <c r="H86" s="30"/>
      <c r="I86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24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22.140625" bestFit="1" customWidth="1"/>
    <col min="2" max="2" width="19.85546875" bestFit="1" customWidth="1"/>
  </cols>
  <sheetData>
    <row r="1" spans="1:2" x14ac:dyDescent="0.25">
      <c r="A1" s="1" t="s">
        <v>10</v>
      </c>
      <c r="B1" t="s" vm="1">
        <v>11</v>
      </c>
    </row>
    <row r="3" spans="1:2" x14ac:dyDescent="0.25">
      <c r="A3" s="1" t="s">
        <v>316</v>
      </c>
      <c r="B3" t="s">
        <v>5</v>
      </c>
    </row>
    <row r="4" spans="1:2" x14ac:dyDescent="0.25">
      <c r="A4" s="2" t="s">
        <v>317</v>
      </c>
      <c r="B4" s="4">
        <v>72160</v>
      </c>
    </row>
    <row r="5" spans="1:2" x14ac:dyDescent="0.25">
      <c r="A5" s="5" t="s">
        <v>318</v>
      </c>
      <c r="B5" s="4">
        <v>72160</v>
      </c>
    </row>
    <row r="6" spans="1:2" x14ac:dyDescent="0.25">
      <c r="A6" s="2" t="s">
        <v>96</v>
      </c>
      <c r="B6" s="4">
        <v>0</v>
      </c>
    </row>
    <row r="7" spans="1:2" x14ac:dyDescent="0.25">
      <c r="A7" s="5" t="s">
        <v>319</v>
      </c>
      <c r="B7" s="4">
        <v>0</v>
      </c>
    </row>
    <row r="8" spans="1:2" x14ac:dyDescent="0.25">
      <c r="A8" s="2" t="s">
        <v>104</v>
      </c>
      <c r="B8" s="4">
        <v>0</v>
      </c>
    </row>
    <row r="9" spans="1:2" x14ac:dyDescent="0.25">
      <c r="A9" s="5" t="s">
        <v>320</v>
      </c>
      <c r="B9" s="4">
        <v>0</v>
      </c>
    </row>
    <row r="10" spans="1:2" x14ac:dyDescent="0.25">
      <c r="A10" s="2" t="s">
        <v>115</v>
      </c>
      <c r="B10" s="4">
        <v>3744</v>
      </c>
    </row>
    <row r="11" spans="1:2" x14ac:dyDescent="0.25">
      <c r="A11" s="5" t="s">
        <v>319</v>
      </c>
      <c r="B11" s="4">
        <v>3744</v>
      </c>
    </row>
    <row r="12" spans="1:2" x14ac:dyDescent="0.25">
      <c r="A12" s="2" t="s">
        <v>143</v>
      </c>
      <c r="B12" s="4">
        <v>0</v>
      </c>
    </row>
    <row r="13" spans="1:2" x14ac:dyDescent="0.25">
      <c r="A13" s="5" t="s">
        <v>319</v>
      </c>
      <c r="B13" s="4">
        <v>0</v>
      </c>
    </row>
    <row r="14" spans="1:2" x14ac:dyDescent="0.25">
      <c r="A14" s="2" t="s">
        <v>146</v>
      </c>
      <c r="B14" s="4">
        <v>0</v>
      </c>
    </row>
    <row r="15" spans="1:2" x14ac:dyDescent="0.25">
      <c r="A15" s="5" t="s">
        <v>319</v>
      </c>
      <c r="B15" s="4">
        <v>0</v>
      </c>
    </row>
    <row r="16" spans="1:2" x14ac:dyDescent="0.25">
      <c r="A16" s="2" t="s">
        <v>321</v>
      </c>
      <c r="B16" s="4">
        <v>836576</v>
      </c>
    </row>
    <row r="17" spans="1:2" x14ac:dyDescent="0.25">
      <c r="A17" s="5" t="s">
        <v>322</v>
      </c>
      <c r="B17" s="4">
        <v>836576</v>
      </c>
    </row>
    <row r="18" spans="1:2" x14ac:dyDescent="0.25">
      <c r="A18" s="2" t="s">
        <v>39</v>
      </c>
      <c r="B18" s="4">
        <v>0</v>
      </c>
    </row>
    <row r="19" spans="1:2" x14ac:dyDescent="0.25">
      <c r="A19" s="5" t="s">
        <v>319</v>
      </c>
      <c r="B19" s="4">
        <v>0</v>
      </c>
    </row>
    <row r="20" spans="1:2" x14ac:dyDescent="0.25">
      <c r="A20" s="2" t="s">
        <v>249</v>
      </c>
      <c r="B20" s="4">
        <v>0</v>
      </c>
    </row>
    <row r="21" spans="1:2" x14ac:dyDescent="0.25">
      <c r="A21" s="5" t="s">
        <v>319</v>
      </c>
      <c r="B21" s="4">
        <v>0</v>
      </c>
    </row>
    <row r="22" spans="1:2" x14ac:dyDescent="0.25">
      <c r="A22" s="2" t="s">
        <v>298</v>
      </c>
      <c r="B22" s="4">
        <v>0</v>
      </c>
    </row>
    <row r="23" spans="1:2" x14ac:dyDescent="0.25">
      <c r="A23" s="5" t="s">
        <v>319</v>
      </c>
      <c r="B23" s="4">
        <v>0</v>
      </c>
    </row>
    <row r="24" spans="1:2" x14ac:dyDescent="0.25">
      <c r="A24" s="2" t="s">
        <v>323</v>
      </c>
      <c r="B24" s="4">
        <v>912480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98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82.85546875" bestFit="1" customWidth="1"/>
    <col min="2" max="2" width="17" bestFit="1" customWidth="1"/>
    <col min="3" max="3" width="20.140625" bestFit="1" customWidth="1"/>
    <col min="4" max="4" width="17.7109375" bestFit="1" customWidth="1"/>
    <col min="5" max="5" width="11.42578125" bestFit="1" customWidth="1"/>
    <col min="6" max="6" width="12.42578125" bestFit="1" customWidth="1"/>
    <col min="7" max="7" width="12.140625" bestFit="1" customWidth="1"/>
    <col min="8" max="8" width="17.28515625" bestFit="1" customWidth="1"/>
    <col min="9" max="9" width="10.42578125" bestFit="1" customWidth="1"/>
    <col min="10" max="10" width="5.85546875" bestFit="1" customWidth="1"/>
  </cols>
  <sheetData>
    <row r="1" spans="1:10" x14ac:dyDescent="0.25">
      <c r="A1" s="1" t="s">
        <v>10</v>
      </c>
      <c r="B1" t="s" vm="1">
        <v>11</v>
      </c>
    </row>
    <row r="2" spans="1:10" x14ac:dyDescent="0.25">
      <c r="A2" s="1" t="s">
        <v>49</v>
      </c>
      <c r="B2" t="s" vm="2">
        <v>50</v>
      </c>
    </row>
    <row r="4" spans="1:10" x14ac:dyDescent="0.25">
      <c r="A4" s="1" t="s">
        <v>316</v>
      </c>
      <c r="B4" t="s">
        <v>47</v>
      </c>
      <c r="C4" t="s">
        <v>14</v>
      </c>
      <c r="D4" t="s">
        <v>15</v>
      </c>
      <c r="E4" t="s">
        <v>59</v>
      </c>
      <c r="F4" t="s">
        <v>43</v>
      </c>
      <c r="G4" t="s">
        <v>44</v>
      </c>
      <c r="H4" t="s">
        <v>6</v>
      </c>
      <c r="I4" t="s">
        <v>45</v>
      </c>
      <c r="J4" t="s">
        <v>46</v>
      </c>
    </row>
    <row r="5" spans="1:10" x14ac:dyDescent="0.25">
      <c r="A5" s="2" t="s">
        <v>324</v>
      </c>
      <c r="B5" s="34" t="s">
        <v>48</v>
      </c>
      <c r="C5" s="4">
        <v>555</v>
      </c>
      <c r="D5" s="4">
        <v>650</v>
      </c>
      <c r="E5" s="3">
        <v>0.23474178403755869</v>
      </c>
      <c r="F5" s="4">
        <v>2</v>
      </c>
      <c r="G5" s="4"/>
      <c r="H5" s="4">
        <v>760</v>
      </c>
      <c r="I5" s="4"/>
      <c r="J5" s="4"/>
    </row>
    <row r="6" spans="1:10" x14ac:dyDescent="0.25">
      <c r="A6" s="5" t="s">
        <v>325</v>
      </c>
      <c r="B6" s="34" t="s">
        <v>48</v>
      </c>
      <c r="C6" s="4">
        <v>555</v>
      </c>
      <c r="D6" s="4">
        <v>650</v>
      </c>
      <c r="E6" s="3">
        <v>0.23474178403755869</v>
      </c>
      <c r="F6" s="4">
        <v>0</v>
      </c>
      <c r="G6" s="4">
        <v>0</v>
      </c>
      <c r="H6" s="4">
        <v>752</v>
      </c>
      <c r="I6" s="4"/>
      <c r="J6" s="4"/>
    </row>
    <row r="7" spans="1:10" x14ac:dyDescent="0.25">
      <c r="A7" s="5" t="s">
        <v>326</v>
      </c>
      <c r="B7" s="34" t="s">
        <v>48</v>
      </c>
      <c r="C7" s="4">
        <v>13</v>
      </c>
      <c r="D7" s="4">
        <v>11</v>
      </c>
      <c r="E7" s="3">
        <v>3.9725532683279165E-3</v>
      </c>
      <c r="F7" s="4">
        <v>2</v>
      </c>
      <c r="G7" s="4">
        <v>1225</v>
      </c>
      <c r="H7" s="4">
        <v>8</v>
      </c>
      <c r="I7" s="4"/>
      <c r="J7" s="4"/>
    </row>
    <row r="8" spans="1:10" x14ac:dyDescent="0.25">
      <c r="A8" s="2" t="s">
        <v>327</v>
      </c>
      <c r="B8" s="34" t="s">
        <v>48</v>
      </c>
      <c r="C8" s="4">
        <v>175</v>
      </c>
      <c r="D8" s="4">
        <v>8122</v>
      </c>
      <c r="E8" s="3">
        <v>37.953271028037385</v>
      </c>
      <c r="F8" s="4">
        <v>1</v>
      </c>
      <c r="G8" s="4"/>
      <c r="H8" s="4">
        <v>360</v>
      </c>
      <c r="I8" s="4"/>
      <c r="J8" s="4"/>
    </row>
    <row r="9" spans="1:10" x14ac:dyDescent="0.25">
      <c r="A9" s="5" t="s">
        <v>328</v>
      </c>
      <c r="B9" s="34" t="s">
        <v>48</v>
      </c>
      <c r="C9" s="4">
        <v>175</v>
      </c>
      <c r="D9" s="4">
        <v>8122</v>
      </c>
      <c r="E9" s="3">
        <v>37.953271028037385</v>
      </c>
      <c r="F9" s="4">
        <v>1</v>
      </c>
      <c r="G9" s="4">
        <v>6</v>
      </c>
      <c r="H9" s="4">
        <v>360</v>
      </c>
      <c r="I9" s="4"/>
      <c r="J9" s="4"/>
    </row>
    <row r="10" spans="1:10" x14ac:dyDescent="0.25">
      <c r="A10" s="2" t="s">
        <v>96</v>
      </c>
      <c r="B10" s="34" t="s">
        <v>48</v>
      </c>
      <c r="C10" s="4">
        <v>1699</v>
      </c>
      <c r="D10" s="4">
        <v>42833</v>
      </c>
      <c r="E10" s="3">
        <v>4.9725697759516758E-3</v>
      </c>
      <c r="F10" s="4">
        <v>3</v>
      </c>
      <c r="G10" s="4"/>
      <c r="H10" s="4">
        <v>4240</v>
      </c>
      <c r="I10" s="4"/>
      <c r="J10" s="4"/>
    </row>
    <row r="11" spans="1:10" x14ac:dyDescent="0.25">
      <c r="A11" s="5" t="s">
        <v>329</v>
      </c>
      <c r="B11" s="34" t="s">
        <v>48</v>
      </c>
      <c r="C11" s="4">
        <v>557</v>
      </c>
      <c r="D11" s="4">
        <v>42833</v>
      </c>
      <c r="E11" s="3">
        <v>4.9725697759516758E-3</v>
      </c>
      <c r="F11" s="4">
        <v>0</v>
      </c>
      <c r="G11" s="4">
        <v>0</v>
      </c>
      <c r="H11" s="4">
        <v>1128</v>
      </c>
      <c r="I11" s="4"/>
      <c r="J11" s="4"/>
    </row>
    <row r="12" spans="1:10" x14ac:dyDescent="0.25">
      <c r="A12" s="5" t="s">
        <v>330</v>
      </c>
      <c r="B12" s="34" t="s">
        <v>48</v>
      </c>
      <c r="C12" s="4">
        <v>1699</v>
      </c>
      <c r="D12" s="4">
        <v>2922</v>
      </c>
      <c r="E12" s="3">
        <v>3.3922090176571331E-4</v>
      </c>
      <c r="F12" s="4">
        <v>0</v>
      </c>
      <c r="G12" s="4">
        <v>0</v>
      </c>
      <c r="H12" s="4">
        <v>2728</v>
      </c>
      <c r="I12" s="4"/>
      <c r="J12" s="4"/>
    </row>
    <row r="13" spans="1:10" x14ac:dyDescent="0.25">
      <c r="A13" s="5" t="s">
        <v>331</v>
      </c>
      <c r="B13" s="34" t="s">
        <v>48</v>
      </c>
      <c r="C13" s="4">
        <v>5</v>
      </c>
      <c r="D13" s="4">
        <v>5</v>
      </c>
      <c r="E13" s="3">
        <v>5.8046013306932457E-7</v>
      </c>
      <c r="F13" s="4">
        <v>0</v>
      </c>
      <c r="G13" s="4">
        <v>0</v>
      </c>
      <c r="H13" s="4">
        <v>8</v>
      </c>
      <c r="I13" s="4"/>
      <c r="J13" s="4"/>
    </row>
    <row r="14" spans="1:10" x14ac:dyDescent="0.25">
      <c r="A14" s="5" t="s">
        <v>332</v>
      </c>
      <c r="B14" s="34" t="s">
        <v>48</v>
      </c>
      <c r="C14" s="4">
        <v>1</v>
      </c>
      <c r="D14" s="4">
        <v>457</v>
      </c>
      <c r="E14" s="3">
        <v>5.3054056162536275E-5</v>
      </c>
      <c r="F14" s="4">
        <v>0</v>
      </c>
      <c r="G14" s="4">
        <v>0</v>
      </c>
      <c r="H14" s="4">
        <v>8</v>
      </c>
      <c r="I14" s="4"/>
      <c r="J14" s="4"/>
    </row>
    <row r="15" spans="1:10" x14ac:dyDescent="0.25">
      <c r="A15" s="5" t="s">
        <v>333</v>
      </c>
      <c r="B15" s="34" t="s">
        <v>48</v>
      </c>
      <c r="C15" s="4">
        <v>14</v>
      </c>
      <c r="D15" s="4">
        <v>11</v>
      </c>
      <c r="E15" s="3">
        <v>1.2770122927525142E-6</v>
      </c>
      <c r="F15" s="4">
        <v>3</v>
      </c>
      <c r="G15" s="4">
        <v>845514</v>
      </c>
      <c r="H15" s="4">
        <v>16</v>
      </c>
      <c r="I15" s="4"/>
      <c r="J15" s="4"/>
    </row>
    <row r="16" spans="1:10" x14ac:dyDescent="0.25">
      <c r="A16" s="5" t="s">
        <v>334</v>
      </c>
      <c r="B16" s="34" t="s">
        <v>48</v>
      </c>
      <c r="C16" s="4">
        <v>214</v>
      </c>
      <c r="D16" s="4">
        <v>1766</v>
      </c>
      <c r="E16" s="3">
        <v>2.0501851900008543E-4</v>
      </c>
      <c r="F16" s="4">
        <v>0</v>
      </c>
      <c r="G16" s="4">
        <v>0</v>
      </c>
      <c r="H16" s="4">
        <v>352</v>
      </c>
      <c r="I16" s="4"/>
      <c r="J16" s="4"/>
    </row>
    <row r="17" spans="1:10" x14ac:dyDescent="0.25">
      <c r="A17" s="2" t="s">
        <v>104</v>
      </c>
      <c r="B17" s="34" t="s">
        <v>48</v>
      </c>
      <c r="C17" s="4">
        <v>55059</v>
      </c>
      <c r="D17" s="4">
        <v>59618</v>
      </c>
      <c r="E17" s="3">
        <v>2.3553410770369733E-4</v>
      </c>
      <c r="F17" s="4">
        <v>4</v>
      </c>
      <c r="G17" s="4"/>
      <c r="H17" s="4">
        <v>188056</v>
      </c>
      <c r="I17" s="4"/>
      <c r="J17" s="4"/>
    </row>
    <row r="18" spans="1:10" x14ac:dyDescent="0.25">
      <c r="A18" s="5" t="s">
        <v>335</v>
      </c>
      <c r="B18" s="34" t="s">
        <v>48</v>
      </c>
      <c r="C18" s="4">
        <v>1740</v>
      </c>
      <c r="D18" s="4">
        <v>2769</v>
      </c>
      <c r="E18" s="3">
        <v>1.0939547523089301E-5</v>
      </c>
      <c r="F18" s="4">
        <v>1</v>
      </c>
      <c r="G18" s="4">
        <v>13</v>
      </c>
      <c r="H18" s="4">
        <v>2792</v>
      </c>
      <c r="I18" s="4"/>
      <c r="J18" s="4"/>
    </row>
    <row r="19" spans="1:10" x14ac:dyDescent="0.25">
      <c r="A19" s="5" t="s">
        <v>336</v>
      </c>
      <c r="B19" s="34" t="s">
        <v>48</v>
      </c>
      <c r="C19" s="4">
        <v>35822</v>
      </c>
      <c r="D19" s="4">
        <v>42833</v>
      </c>
      <c r="E19" s="3">
        <v>1.6922124920783096E-4</v>
      </c>
      <c r="F19" s="4">
        <v>0</v>
      </c>
      <c r="G19" s="4">
        <v>0</v>
      </c>
      <c r="H19" s="4">
        <v>71656</v>
      </c>
      <c r="I19" s="4"/>
      <c r="J19" s="4"/>
    </row>
    <row r="20" spans="1:10" x14ac:dyDescent="0.25">
      <c r="A20" s="5" t="s">
        <v>337</v>
      </c>
      <c r="B20" s="34" t="s">
        <v>48</v>
      </c>
      <c r="C20" s="4">
        <v>1700</v>
      </c>
      <c r="D20" s="4">
        <v>2922</v>
      </c>
      <c r="E20" s="3">
        <v>1.1544007895437679E-5</v>
      </c>
      <c r="F20" s="4">
        <v>0</v>
      </c>
      <c r="G20" s="4">
        <v>0</v>
      </c>
      <c r="H20" s="4">
        <v>2728</v>
      </c>
      <c r="I20" s="4"/>
      <c r="J20" s="4"/>
    </row>
    <row r="21" spans="1:10" x14ac:dyDescent="0.25">
      <c r="A21" s="5" t="s">
        <v>338</v>
      </c>
      <c r="B21" s="34" t="s">
        <v>48</v>
      </c>
      <c r="C21" s="4">
        <v>55059</v>
      </c>
      <c r="D21" s="4">
        <v>59618</v>
      </c>
      <c r="E21" s="3">
        <v>2.3553410770369733E-4</v>
      </c>
      <c r="F21" s="4">
        <v>0</v>
      </c>
      <c r="G21" s="4">
        <v>0</v>
      </c>
      <c r="H21" s="4">
        <v>110128</v>
      </c>
      <c r="I21" s="4"/>
      <c r="J21" s="4"/>
    </row>
    <row r="22" spans="1:10" x14ac:dyDescent="0.25">
      <c r="A22" s="5" t="s">
        <v>339</v>
      </c>
      <c r="B22" s="34" t="s">
        <v>48</v>
      </c>
      <c r="C22" s="4">
        <v>5</v>
      </c>
      <c r="D22" s="4">
        <v>5</v>
      </c>
      <c r="E22" s="3">
        <v>1.9753606939489528E-8</v>
      </c>
      <c r="F22" s="4">
        <v>0</v>
      </c>
      <c r="G22" s="4">
        <v>0</v>
      </c>
      <c r="H22" s="4">
        <v>8</v>
      </c>
      <c r="I22" s="4"/>
      <c r="J22" s="4"/>
    </row>
    <row r="23" spans="1:10" x14ac:dyDescent="0.25">
      <c r="A23" s="5" t="s">
        <v>340</v>
      </c>
      <c r="B23" s="34" t="s">
        <v>48</v>
      </c>
      <c r="C23" s="4">
        <v>310</v>
      </c>
      <c r="D23" s="4">
        <v>457</v>
      </c>
      <c r="E23" s="3">
        <v>1.8054796742693428E-6</v>
      </c>
      <c r="F23" s="4">
        <v>0</v>
      </c>
      <c r="G23" s="4">
        <v>0</v>
      </c>
      <c r="H23" s="4">
        <v>360</v>
      </c>
      <c r="I23" s="4"/>
      <c r="J23" s="4"/>
    </row>
    <row r="24" spans="1:10" x14ac:dyDescent="0.25">
      <c r="A24" s="5" t="s">
        <v>341</v>
      </c>
      <c r="B24" s="34" t="s">
        <v>48</v>
      </c>
      <c r="C24" s="4">
        <v>14</v>
      </c>
      <c r="D24" s="4">
        <v>11</v>
      </c>
      <c r="E24" s="3">
        <v>4.3457935266876961E-8</v>
      </c>
      <c r="F24" s="4">
        <v>3</v>
      </c>
      <c r="G24" s="4">
        <v>901646</v>
      </c>
      <c r="H24" s="4">
        <v>16</v>
      </c>
      <c r="I24" s="4"/>
      <c r="J24" s="4"/>
    </row>
    <row r="25" spans="1:10" x14ac:dyDescent="0.25">
      <c r="A25" s="5" t="s">
        <v>342</v>
      </c>
      <c r="B25" s="34" t="s">
        <v>48</v>
      </c>
      <c r="C25" s="4">
        <v>216</v>
      </c>
      <c r="D25" s="4">
        <v>1766</v>
      </c>
      <c r="E25" s="3">
        <v>6.9769739710277005E-6</v>
      </c>
      <c r="F25" s="4">
        <v>0</v>
      </c>
      <c r="G25" s="4">
        <v>0</v>
      </c>
      <c r="H25" s="4">
        <v>352</v>
      </c>
      <c r="I25" s="4"/>
      <c r="J25" s="4"/>
    </row>
    <row r="26" spans="1:10" x14ac:dyDescent="0.25">
      <c r="A26" s="5" t="s">
        <v>343</v>
      </c>
      <c r="B26" s="34" t="s">
        <v>48</v>
      </c>
      <c r="C26" s="4">
        <v>5</v>
      </c>
      <c r="D26" s="4">
        <v>7</v>
      </c>
      <c r="E26" s="3">
        <v>2.7655049715285338E-8</v>
      </c>
      <c r="F26" s="4">
        <v>0</v>
      </c>
      <c r="G26" s="4">
        <v>0</v>
      </c>
      <c r="H26" s="4">
        <v>8</v>
      </c>
      <c r="I26" s="4"/>
      <c r="J26" s="4"/>
    </row>
    <row r="27" spans="1:10" x14ac:dyDescent="0.25">
      <c r="A27" s="5" t="s">
        <v>344</v>
      </c>
      <c r="B27" s="34" t="s">
        <v>48</v>
      </c>
      <c r="C27" s="4">
        <v>2</v>
      </c>
      <c r="D27" s="4">
        <v>2</v>
      </c>
      <c r="E27" s="3">
        <v>7.9014427757958115E-9</v>
      </c>
      <c r="F27" s="4">
        <v>0</v>
      </c>
      <c r="G27" s="4">
        <v>0</v>
      </c>
      <c r="H27" s="4">
        <v>8</v>
      </c>
      <c r="I27" s="4"/>
      <c r="J27" s="4"/>
    </row>
    <row r="28" spans="1:10" x14ac:dyDescent="0.25">
      <c r="A28" s="2" t="s">
        <v>345</v>
      </c>
      <c r="B28" s="34" t="s">
        <v>48</v>
      </c>
      <c r="C28" s="4">
        <v>2966</v>
      </c>
      <c r="D28" s="4">
        <v>133</v>
      </c>
      <c r="E28" s="3">
        <v>2.2308698715153143E-3</v>
      </c>
      <c r="F28" s="4">
        <v>3059</v>
      </c>
      <c r="G28" s="4"/>
      <c r="H28" s="4">
        <v>3056</v>
      </c>
      <c r="I28" s="4"/>
      <c r="J28" s="4"/>
    </row>
    <row r="29" spans="1:10" x14ac:dyDescent="0.25">
      <c r="A29" s="5" t="s">
        <v>346</v>
      </c>
      <c r="B29" s="34" t="s">
        <v>48</v>
      </c>
      <c r="C29" s="4">
        <v>59</v>
      </c>
      <c r="D29" s="4">
        <v>20</v>
      </c>
      <c r="E29" s="3">
        <v>3.3546915361132545E-4</v>
      </c>
      <c r="F29" s="4">
        <v>59</v>
      </c>
      <c r="G29" s="4">
        <v>59618</v>
      </c>
      <c r="H29" s="4">
        <v>48</v>
      </c>
      <c r="I29" s="4"/>
      <c r="J29" s="4"/>
    </row>
    <row r="30" spans="1:10" x14ac:dyDescent="0.25">
      <c r="A30" s="5" t="s">
        <v>347</v>
      </c>
      <c r="B30" s="34" t="s">
        <v>48</v>
      </c>
      <c r="C30" s="4">
        <v>34</v>
      </c>
      <c r="D30" s="4">
        <v>36</v>
      </c>
      <c r="E30" s="3">
        <v>6.0384447650038578E-4</v>
      </c>
      <c r="F30" s="4">
        <v>34</v>
      </c>
      <c r="G30" s="4">
        <v>59618</v>
      </c>
      <c r="H30" s="4">
        <v>32</v>
      </c>
      <c r="I30" s="4"/>
      <c r="J30" s="4"/>
    </row>
    <row r="31" spans="1:10" x14ac:dyDescent="0.25">
      <c r="A31" s="5" t="s">
        <v>348</v>
      </c>
      <c r="B31" s="34" t="s">
        <v>48</v>
      </c>
      <c r="C31" s="4">
        <v>2966</v>
      </c>
      <c r="D31" s="4">
        <v>133</v>
      </c>
      <c r="E31" s="3">
        <v>2.2308698715153143E-3</v>
      </c>
      <c r="F31" s="4">
        <v>2966</v>
      </c>
      <c r="G31" s="4">
        <v>59618</v>
      </c>
      <c r="H31" s="4">
        <v>2976</v>
      </c>
      <c r="I31" s="4"/>
      <c r="J31" s="4"/>
    </row>
    <row r="32" spans="1:10" x14ac:dyDescent="0.25">
      <c r="A32" s="2" t="s">
        <v>349</v>
      </c>
      <c r="B32" s="34" t="s">
        <v>48</v>
      </c>
      <c r="C32" s="4">
        <v>40</v>
      </c>
      <c r="D32" s="4">
        <v>457</v>
      </c>
      <c r="E32" s="3">
        <v>11.425000000000001</v>
      </c>
      <c r="F32" s="4">
        <v>0</v>
      </c>
      <c r="G32" s="4"/>
      <c r="H32" s="4">
        <v>56</v>
      </c>
      <c r="I32" s="4"/>
      <c r="J32" s="4"/>
    </row>
    <row r="33" spans="1:10" x14ac:dyDescent="0.25">
      <c r="A33" s="5" t="s">
        <v>350</v>
      </c>
      <c r="B33" s="34" t="s">
        <v>48</v>
      </c>
      <c r="C33" s="4">
        <v>40</v>
      </c>
      <c r="D33" s="4">
        <v>457</v>
      </c>
      <c r="E33" s="3">
        <v>11.425000000000001</v>
      </c>
      <c r="F33" s="4">
        <v>0</v>
      </c>
      <c r="G33" s="4">
        <v>0</v>
      </c>
      <c r="H33" s="4">
        <v>56</v>
      </c>
      <c r="I33" s="4"/>
      <c r="J33" s="4"/>
    </row>
    <row r="34" spans="1:10" x14ac:dyDescent="0.25">
      <c r="A34" s="2" t="s">
        <v>143</v>
      </c>
      <c r="B34" s="34" t="s">
        <v>48</v>
      </c>
      <c r="C34" s="4">
        <v>95</v>
      </c>
      <c r="D34" s="4">
        <v>2922</v>
      </c>
      <c r="E34" s="3">
        <v>0.14797933758735946</v>
      </c>
      <c r="F34" s="4">
        <v>1</v>
      </c>
      <c r="G34" s="4"/>
      <c r="H34" s="4">
        <v>232</v>
      </c>
      <c r="I34" s="4"/>
      <c r="J34" s="4"/>
    </row>
    <row r="35" spans="1:10" x14ac:dyDescent="0.25">
      <c r="A35" s="5" t="s">
        <v>351</v>
      </c>
      <c r="B35" s="34" t="s">
        <v>48</v>
      </c>
      <c r="C35" s="4">
        <v>1</v>
      </c>
      <c r="D35" s="4">
        <v>2769</v>
      </c>
      <c r="E35" s="3">
        <v>0.14023093284715893</v>
      </c>
      <c r="F35" s="4">
        <v>1</v>
      </c>
      <c r="G35" s="4">
        <v>19746</v>
      </c>
      <c r="H35" s="4">
        <v>8</v>
      </c>
      <c r="I35" s="4"/>
      <c r="J35" s="4"/>
    </row>
    <row r="36" spans="1:10" x14ac:dyDescent="0.25">
      <c r="A36" s="5" t="s">
        <v>653</v>
      </c>
      <c r="B36" s="34" t="s">
        <v>48</v>
      </c>
      <c r="C36" s="4">
        <v>56</v>
      </c>
      <c r="D36" s="4">
        <v>2922</v>
      </c>
      <c r="E36" s="3">
        <v>0.14797933758735946</v>
      </c>
      <c r="F36" s="4">
        <v>0</v>
      </c>
      <c r="G36" s="4">
        <v>0</v>
      </c>
      <c r="H36" s="4">
        <v>96</v>
      </c>
      <c r="I36" s="4"/>
      <c r="J36" s="4"/>
    </row>
    <row r="37" spans="1:10" x14ac:dyDescent="0.25">
      <c r="A37" s="5" t="s">
        <v>352</v>
      </c>
      <c r="B37" s="34" t="s">
        <v>48</v>
      </c>
      <c r="C37" s="4">
        <v>95</v>
      </c>
      <c r="D37" s="4">
        <v>457</v>
      </c>
      <c r="E37" s="3">
        <v>2.3143927884128432E-2</v>
      </c>
      <c r="F37" s="4">
        <v>0</v>
      </c>
      <c r="G37" s="4">
        <v>0</v>
      </c>
      <c r="H37" s="4">
        <v>120</v>
      </c>
      <c r="I37" s="4"/>
      <c r="J37" s="4"/>
    </row>
    <row r="38" spans="1:10" x14ac:dyDescent="0.25">
      <c r="A38" s="5" t="s">
        <v>353</v>
      </c>
      <c r="B38" s="34" t="s">
        <v>48</v>
      </c>
      <c r="C38" s="4">
        <v>10</v>
      </c>
      <c r="D38" s="4">
        <v>11</v>
      </c>
      <c r="E38" s="3">
        <v>5.570748506026537E-4</v>
      </c>
      <c r="F38" s="4">
        <v>0</v>
      </c>
      <c r="G38" s="4">
        <v>0</v>
      </c>
      <c r="H38" s="4">
        <v>8</v>
      </c>
      <c r="I38" s="4"/>
      <c r="J38" s="4"/>
    </row>
    <row r="39" spans="1:10" x14ac:dyDescent="0.25">
      <c r="A39" s="2" t="s">
        <v>146</v>
      </c>
      <c r="B39" s="34" t="s">
        <v>48</v>
      </c>
      <c r="C39" s="4">
        <v>1389</v>
      </c>
      <c r="D39" s="4">
        <v>2922</v>
      </c>
      <c r="E39" s="3">
        <v>3.0923252762138594E-2</v>
      </c>
      <c r="F39" s="4">
        <v>1</v>
      </c>
      <c r="G39" s="4"/>
      <c r="H39" s="4">
        <v>2616</v>
      </c>
      <c r="I39" s="4"/>
      <c r="J39" s="4"/>
    </row>
    <row r="40" spans="1:10" x14ac:dyDescent="0.25">
      <c r="A40" s="5" t="s">
        <v>354</v>
      </c>
      <c r="B40" s="34" t="s">
        <v>48</v>
      </c>
      <c r="C40" s="4">
        <v>1389</v>
      </c>
      <c r="D40" s="4">
        <v>2769</v>
      </c>
      <c r="E40" s="3">
        <v>2.9304068069254539E-2</v>
      </c>
      <c r="F40" s="4">
        <v>1</v>
      </c>
      <c r="G40" s="4">
        <v>2</v>
      </c>
      <c r="H40" s="4">
        <v>2232</v>
      </c>
      <c r="I40" s="4"/>
      <c r="J40" s="4"/>
    </row>
    <row r="41" spans="1:10" x14ac:dyDescent="0.25">
      <c r="A41" s="5" t="s">
        <v>355</v>
      </c>
      <c r="B41" s="34" t="s">
        <v>48</v>
      </c>
      <c r="C41" s="4">
        <v>56</v>
      </c>
      <c r="D41" s="4">
        <v>2922</v>
      </c>
      <c r="E41" s="3">
        <v>3.0923252762138594E-2</v>
      </c>
      <c r="F41" s="4">
        <v>0</v>
      </c>
      <c r="G41" s="4">
        <v>0</v>
      </c>
      <c r="H41" s="4">
        <v>96</v>
      </c>
      <c r="I41" s="4"/>
      <c r="J41" s="4"/>
    </row>
    <row r="42" spans="1:10" x14ac:dyDescent="0.25">
      <c r="A42" s="5" t="s">
        <v>356</v>
      </c>
      <c r="B42" s="34" t="s">
        <v>48</v>
      </c>
      <c r="C42" s="4">
        <v>5</v>
      </c>
      <c r="D42" s="4">
        <v>5</v>
      </c>
      <c r="E42" s="3">
        <v>5.2914532447191299E-5</v>
      </c>
      <c r="F42" s="4">
        <v>0</v>
      </c>
      <c r="G42" s="4">
        <v>0</v>
      </c>
      <c r="H42" s="4">
        <v>8</v>
      </c>
      <c r="I42" s="4"/>
      <c r="J42" s="4"/>
    </row>
    <row r="43" spans="1:10" x14ac:dyDescent="0.25">
      <c r="A43" s="5" t="s">
        <v>357</v>
      </c>
      <c r="B43" s="34" t="s">
        <v>48</v>
      </c>
      <c r="C43" s="4">
        <v>233</v>
      </c>
      <c r="D43" s="4">
        <v>457</v>
      </c>
      <c r="E43" s="3">
        <v>4.8363882656732842E-3</v>
      </c>
      <c r="F43" s="4">
        <v>0</v>
      </c>
      <c r="G43" s="4">
        <v>0</v>
      </c>
      <c r="H43" s="4">
        <v>272</v>
      </c>
      <c r="I43" s="4"/>
      <c r="J43" s="4"/>
    </row>
    <row r="44" spans="1:10" x14ac:dyDescent="0.25">
      <c r="A44" s="5" t="s">
        <v>358</v>
      </c>
      <c r="B44" s="34" t="s">
        <v>48</v>
      </c>
      <c r="C44" s="4">
        <v>11</v>
      </c>
      <c r="D44" s="4">
        <v>11</v>
      </c>
      <c r="E44" s="3">
        <v>1.1641197138382084E-4</v>
      </c>
      <c r="F44" s="4">
        <v>0</v>
      </c>
      <c r="G44" s="4">
        <v>0</v>
      </c>
      <c r="H44" s="4">
        <v>8</v>
      </c>
      <c r="I44" s="4"/>
      <c r="J44" s="4"/>
    </row>
    <row r="45" spans="1:10" x14ac:dyDescent="0.25">
      <c r="A45" s="2" t="s">
        <v>159</v>
      </c>
      <c r="B45" s="34" t="s">
        <v>48</v>
      </c>
      <c r="C45" s="4">
        <v>13</v>
      </c>
      <c r="D45" s="4">
        <v>2922</v>
      </c>
      <c r="E45" s="3">
        <v>6.3521739130434787</v>
      </c>
      <c r="F45" s="4">
        <v>0</v>
      </c>
      <c r="G45" s="4"/>
      <c r="H45" s="4">
        <v>56</v>
      </c>
      <c r="I45" s="4"/>
      <c r="J45" s="4"/>
    </row>
    <row r="46" spans="1:10" x14ac:dyDescent="0.25">
      <c r="A46" s="5" t="s">
        <v>359</v>
      </c>
      <c r="B46" s="34" t="s">
        <v>48</v>
      </c>
      <c r="C46" s="4">
        <v>13</v>
      </c>
      <c r="D46" s="4">
        <v>457</v>
      </c>
      <c r="E46" s="3">
        <v>0.99347826086956526</v>
      </c>
      <c r="F46" s="4">
        <v>0</v>
      </c>
      <c r="G46" s="4">
        <v>0</v>
      </c>
      <c r="H46" s="4">
        <v>24</v>
      </c>
      <c r="I46" s="4"/>
      <c r="J46" s="4"/>
    </row>
    <row r="47" spans="1:10" x14ac:dyDescent="0.25">
      <c r="A47" s="5" t="s">
        <v>360</v>
      </c>
      <c r="B47" s="34" t="s">
        <v>48</v>
      </c>
      <c r="C47" s="4">
        <v>9</v>
      </c>
      <c r="D47" s="4">
        <v>11</v>
      </c>
      <c r="E47" s="3">
        <v>2.391304347826087E-2</v>
      </c>
      <c r="F47" s="4">
        <v>0</v>
      </c>
      <c r="G47" s="4">
        <v>0</v>
      </c>
      <c r="H47" s="4">
        <v>8</v>
      </c>
      <c r="I47" s="4"/>
      <c r="J47" s="4"/>
    </row>
    <row r="48" spans="1:10" x14ac:dyDescent="0.25">
      <c r="A48" s="5" t="s">
        <v>361</v>
      </c>
      <c r="B48" s="34" t="s">
        <v>48</v>
      </c>
      <c r="C48" s="4">
        <v>9</v>
      </c>
      <c r="D48" s="4">
        <v>2922</v>
      </c>
      <c r="E48" s="3">
        <v>6.3521739130434787</v>
      </c>
      <c r="F48" s="4">
        <v>0</v>
      </c>
      <c r="G48" s="4">
        <v>0</v>
      </c>
      <c r="H48" s="4">
        <v>24</v>
      </c>
      <c r="I48" s="4"/>
      <c r="J48" s="4"/>
    </row>
    <row r="49" spans="1:10" x14ac:dyDescent="0.25">
      <c r="A49" s="2" t="s">
        <v>362</v>
      </c>
      <c r="B49" s="34" t="s">
        <v>48</v>
      </c>
      <c r="C49" s="4">
        <v>187</v>
      </c>
      <c r="D49" s="4">
        <v>457</v>
      </c>
      <c r="E49" s="3">
        <v>6.2636889701508491E-4</v>
      </c>
      <c r="F49" s="4">
        <v>0</v>
      </c>
      <c r="G49" s="4"/>
      <c r="H49" s="4">
        <v>288</v>
      </c>
      <c r="I49" s="4"/>
      <c r="J49" s="4"/>
    </row>
    <row r="50" spans="1:10" x14ac:dyDescent="0.25">
      <c r="A50" s="5" t="s">
        <v>363</v>
      </c>
      <c r="B50" s="34" t="s">
        <v>48</v>
      </c>
      <c r="C50" s="4">
        <v>187</v>
      </c>
      <c r="D50" s="4">
        <v>457</v>
      </c>
      <c r="E50" s="3">
        <v>6.2636889701508491E-4</v>
      </c>
      <c r="F50" s="4">
        <v>0</v>
      </c>
      <c r="G50" s="4">
        <v>0</v>
      </c>
      <c r="H50" s="4">
        <v>224</v>
      </c>
      <c r="I50" s="4"/>
      <c r="J50" s="4"/>
    </row>
    <row r="51" spans="1:10" x14ac:dyDescent="0.25">
      <c r="A51" s="5" t="s">
        <v>364</v>
      </c>
      <c r="B51" s="34" t="s">
        <v>48</v>
      </c>
      <c r="C51" s="4">
        <v>54</v>
      </c>
      <c r="D51" s="4">
        <v>240</v>
      </c>
      <c r="E51" s="3">
        <v>3.2894646670376449E-4</v>
      </c>
      <c r="F51" s="4">
        <v>0</v>
      </c>
      <c r="G51" s="4">
        <v>0</v>
      </c>
      <c r="H51" s="4">
        <v>64</v>
      </c>
      <c r="I51" s="4"/>
      <c r="J51" s="4"/>
    </row>
    <row r="52" spans="1:10" x14ac:dyDescent="0.25">
      <c r="A52" s="2" t="s">
        <v>365</v>
      </c>
      <c r="B52" s="34" t="s">
        <v>48</v>
      </c>
      <c r="C52" s="4">
        <v>311</v>
      </c>
      <c r="D52" s="4">
        <v>457</v>
      </c>
      <c r="E52" s="3">
        <v>5.6266929327751784E-2</v>
      </c>
      <c r="F52" s="4">
        <v>12</v>
      </c>
      <c r="G52" s="4"/>
      <c r="H52" s="4">
        <v>360</v>
      </c>
      <c r="I52" s="4"/>
      <c r="J52" s="4"/>
    </row>
    <row r="53" spans="1:10" x14ac:dyDescent="0.25">
      <c r="A53" s="5" t="s">
        <v>366</v>
      </c>
      <c r="B53" s="34" t="s">
        <v>48</v>
      </c>
      <c r="C53" s="4">
        <v>311</v>
      </c>
      <c r="D53" s="4">
        <v>457</v>
      </c>
      <c r="E53" s="3">
        <v>5.6266929327751784E-2</v>
      </c>
      <c r="F53" s="4">
        <v>12</v>
      </c>
      <c r="G53" s="4">
        <v>56</v>
      </c>
      <c r="H53" s="4">
        <v>360</v>
      </c>
      <c r="I53" s="4"/>
      <c r="J53" s="4"/>
    </row>
    <row r="54" spans="1:10" x14ac:dyDescent="0.25">
      <c r="A54" s="2" t="s">
        <v>321</v>
      </c>
      <c r="B54" s="34" t="s">
        <v>48</v>
      </c>
      <c r="C54" s="4">
        <v>6887</v>
      </c>
      <c r="D54" s="4">
        <v>8122</v>
      </c>
      <c r="E54" s="3">
        <v>6.1309681071900358E-2</v>
      </c>
      <c r="F54" s="4">
        <v>5</v>
      </c>
      <c r="G54" s="4"/>
      <c r="H54" s="4">
        <v>14208</v>
      </c>
      <c r="I54" s="4"/>
      <c r="J54" s="4"/>
    </row>
    <row r="55" spans="1:10" x14ac:dyDescent="0.25">
      <c r="A55" s="5" t="s">
        <v>367</v>
      </c>
      <c r="B55" s="34" t="s">
        <v>48</v>
      </c>
      <c r="C55" s="4">
        <v>6887</v>
      </c>
      <c r="D55" s="4">
        <v>8122</v>
      </c>
      <c r="E55" s="3">
        <v>6.1309681071900358E-2</v>
      </c>
      <c r="F55" s="4">
        <v>5</v>
      </c>
      <c r="G55" s="4">
        <v>1231</v>
      </c>
      <c r="H55" s="4">
        <v>13784</v>
      </c>
      <c r="I55" s="4"/>
      <c r="J55" s="4"/>
    </row>
    <row r="56" spans="1:10" x14ac:dyDescent="0.25">
      <c r="A56" s="5" t="s">
        <v>368</v>
      </c>
      <c r="B56" s="34" t="s">
        <v>48</v>
      </c>
      <c r="C56" s="4">
        <v>367</v>
      </c>
      <c r="D56" s="4">
        <v>457</v>
      </c>
      <c r="E56" s="3">
        <v>3.4497074919796187E-3</v>
      </c>
      <c r="F56" s="4">
        <v>0</v>
      </c>
      <c r="G56" s="4">
        <v>0</v>
      </c>
      <c r="H56" s="4">
        <v>424</v>
      </c>
      <c r="I56" s="4"/>
      <c r="J56" s="4"/>
    </row>
    <row r="57" spans="1:10" x14ac:dyDescent="0.25">
      <c r="A57" s="2" t="s">
        <v>160</v>
      </c>
      <c r="B57" s="34" t="s">
        <v>48</v>
      </c>
      <c r="C57" s="4">
        <v>138</v>
      </c>
      <c r="D57" s="4">
        <v>57</v>
      </c>
      <c r="E57" s="3">
        <v>0.12472647702407004</v>
      </c>
      <c r="F57" s="4">
        <v>89</v>
      </c>
      <c r="G57" s="4"/>
      <c r="H57" s="4">
        <v>120</v>
      </c>
      <c r="I57" s="4"/>
      <c r="J57" s="4"/>
    </row>
    <row r="58" spans="1:10" x14ac:dyDescent="0.25">
      <c r="A58" s="5" t="s">
        <v>369</v>
      </c>
      <c r="B58" s="34" t="s">
        <v>48</v>
      </c>
      <c r="C58" s="4">
        <v>138</v>
      </c>
      <c r="D58" s="4">
        <v>57</v>
      </c>
      <c r="E58" s="3">
        <v>0.12472647702407004</v>
      </c>
      <c r="F58" s="4">
        <v>89</v>
      </c>
      <c r="G58" s="4">
        <v>316</v>
      </c>
      <c r="H58" s="4">
        <v>120</v>
      </c>
      <c r="I58" s="4"/>
      <c r="J58" s="4"/>
    </row>
    <row r="59" spans="1:10" x14ac:dyDescent="0.25">
      <c r="A59" s="2" t="s">
        <v>39</v>
      </c>
      <c r="B59" s="34" t="s">
        <v>48</v>
      </c>
      <c r="C59" s="4">
        <v>52653</v>
      </c>
      <c r="D59" s="4">
        <v>59618</v>
      </c>
      <c r="E59" s="3">
        <v>8.3377095423266233E-3</v>
      </c>
      <c r="F59" s="4">
        <v>2</v>
      </c>
      <c r="G59" s="4"/>
      <c r="H59" s="4">
        <v>179320</v>
      </c>
      <c r="I59" s="4"/>
      <c r="J59" s="4"/>
    </row>
    <row r="60" spans="1:10" x14ac:dyDescent="0.25">
      <c r="A60" s="5" t="s">
        <v>370</v>
      </c>
      <c r="B60" s="34" t="s">
        <v>48</v>
      </c>
      <c r="C60" s="4">
        <v>1651</v>
      </c>
      <c r="D60" s="4">
        <v>2769</v>
      </c>
      <c r="E60" s="3">
        <v>3.8725079208800067E-4</v>
      </c>
      <c r="F60" s="4">
        <v>1</v>
      </c>
      <c r="G60" s="4">
        <v>2</v>
      </c>
      <c r="H60" s="4">
        <v>2648</v>
      </c>
      <c r="I60" s="4"/>
      <c r="J60" s="4"/>
    </row>
    <row r="61" spans="1:10" x14ac:dyDescent="0.25">
      <c r="A61" s="5" t="s">
        <v>371</v>
      </c>
      <c r="B61" s="34" t="s">
        <v>48</v>
      </c>
      <c r="C61" s="4">
        <v>34070</v>
      </c>
      <c r="D61" s="4">
        <v>42833</v>
      </c>
      <c r="E61" s="3">
        <v>5.9902900604930764E-3</v>
      </c>
      <c r="F61" s="4">
        <v>0</v>
      </c>
      <c r="G61" s="4">
        <v>0</v>
      </c>
      <c r="H61" s="4">
        <v>68152</v>
      </c>
      <c r="I61" s="4"/>
      <c r="J61" s="4"/>
    </row>
    <row r="62" spans="1:10" x14ac:dyDescent="0.25">
      <c r="A62" s="5" t="s">
        <v>372</v>
      </c>
      <c r="B62" s="34" t="s">
        <v>48</v>
      </c>
      <c r="C62" s="4">
        <v>1707</v>
      </c>
      <c r="D62" s="4">
        <v>2922</v>
      </c>
      <c r="E62" s="3">
        <v>4.0864818146664418E-4</v>
      </c>
      <c r="F62" s="4">
        <v>0</v>
      </c>
      <c r="G62" s="4">
        <v>0</v>
      </c>
      <c r="H62" s="4">
        <v>2744</v>
      </c>
      <c r="I62" s="4"/>
      <c r="J62" s="4"/>
    </row>
    <row r="63" spans="1:10" x14ac:dyDescent="0.25">
      <c r="A63" s="5" t="s">
        <v>373</v>
      </c>
      <c r="B63" s="34" t="s">
        <v>48</v>
      </c>
      <c r="C63" s="4">
        <v>52653</v>
      </c>
      <c r="D63" s="4">
        <v>59618</v>
      </c>
      <c r="E63" s="3">
        <v>8.3377095423266233E-3</v>
      </c>
      <c r="F63" s="4">
        <v>0</v>
      </c>
      <c r="G63" s="4">
        <v>0</v>
      </c>
      <c r="H63" s="4">
        <v>105320</v>
      </c>
      <c r="I63" s="4"/>
      <c r="J63" s="4"/>
    </row>
    <row r="64" spans="1:10" x14ac:dyDescent="0.25">
      <c r="A64" s="5" t="s">
        <v>374</v>
      </c>
      <c r="B64" s="34" t="s">
        <v>48</v>
      </c>
      <c r="C64" s="4">
        <v>3</v>
      </c>
      <c r="D64" s="4">
        <v>2</v>
      </c>
      <c r="E64" s="3">
        <v>2.7970443632213843E-7</v>
      </c>
      <c r="F64" s="4">
        <v>1</v>
      </c>
      <c r="G64" s="4">
        <v>809915</v>
      </c>
      <c r="H64" s="4">
        <v>8</v>
      </c>
      <c r="I64" s="4"/>
      <c r="J64" s="4"/>
    </row>
    <row r="65" spans="1:10" x14ac:dyDescent="0.25">
      <c r="A65" s="5" t="s">
        <v>375</v>
      </c>
      <c r="B65" s="34" t="s">
        <v>48</v>
      </c>
      <c r="C65" s="4">
        <v>5</v>
      </c>
      <c r="D65" s="4">
        <v>5</v>
      </c>
      <c r="E65" s="3">
        <v>6.9926109080534602E-7</v>
      </c>
      <c r="F65" s="4">
        <v>0</v>
      </c>
      <c r="G65" s="4">
        <v>0</v>
      </c>
      <c r="H65" s="4">
        <v>8</v>
      </c>
      <c r="I65" s="4"/>
      <c r="J65" s="4"/>
    </row>
    <row r="66" spans="1:10" x14ac:dyDescent="0.25">
      <c r="A66" s="5" t="s">
        <v>376</v>
      </c>
      <c r="B66" s="34" t="s">
        <v>48</v>
      </c>
      <c r="C66" s="4">
        <v>84</v>
      </c>
      <c r="D66" s="4">
        <v>240</v>
      </c>
      <c r="E66" s="3">
        <v>3.3564532358656607E-5</v>
      </c>
      <c r="F66" s="4">
        <v>0</v>
      </c>
      <c r="G66" s="4">
        <v>0</v>
      </c>
      <c r="H66" s="4">
        <v>88</v>
      </c>
      <c r="I66" s="4"/>
      <c r="J66" s="4"/>
    </row>
    <row r="67" spans="1:10" x14ac:dyDescent="0.25">
      <c r="A67" s="5" t="s">
        <v>377</v>
      </c>
      <c r="B67" s="34" t="s">
        <v>48</v>
      </c>
      <c r="C67" s="4">
        <v>11</v>
      </c>
      <c r="D67" s="4">
        <v>11</v>
      </c>
      <c r="E67" s="3">
        <v>1.5383743997717611E-6</v>
      </c>
      <c r="F67" s="4">
        <v>0</v>
      </c>
      <c r="G67" s="4">
        <v>0</v>
      </c>
      <c r="H67" s="4">
        <v>8</v>
      </c>
      <c r="I67" s="4"/>
      <c r="J67" s="4"/>
    </row>
    <row r="68" spans="1:10" x14ac:dyDescent="0.25">
      <c r="A68" s="5" t="s">
        <v>378</v>
      </c>
      <c r="B68" s="34" t="s">
        <v>48</v>
      </c>
      <c r="C68" s="4">
        <v>210</v>
      </c>
      <c r="D68" s="4">
        <v>1766</v>
      </c>
      <c r="E68" s="3">
        <v>2.4697901727244821E-4</v>
      </c>
      <c r="F68" s="4">
        <v>0</v>
      </c>
      <c r="G68" s="4">
        <v>0</v>
      </c>
      <c r="H68" s="4">
        <v>344</v>
      </c>
      <c r="I68" s="4"/>
      <c r="J68" s="4"/>
    </row>
    <row r="69" spans="1:10" x14ac:dyDescent="0.25">
      <c r="A69" s="2" t="s">
        <v>191</v>
      </c>
      <c r="B69" s="34" t="s">
        <v>48</v>
      </c>
      <c r="C69" s="4">
        <v>7124732</v>
      </c>
      <c r="D69" s="4">
        <v>7150405</v>
      </c>
      <c r="E69" s="3">
        <v>0.16546947986492808</v>
      </c>
      <c r="F69" s="4">
        <v>0</v>
      </c>
      <c r="G69" s="4"/>
      <c r="H69" s="4">
        <v>28716288</v>
      </c>
      <c r="I69" s="4"/>
      <c r="J69" s="4"/>
    </row>
    <row r="70" spans="1:10" x14ac:dyDescent="0.25">
      <c r="A70" s="5" t="s">
        <v>379</v>
      </c>
      <c r="B70" s="34" t="s">
        <v>48</v>
      </c>
      <c r="C70" s="4">
        <v>7124732</v>
      </c>
      <c r="D70" s="4">
        <v>7150405</v>
      </c>
      <c r="E70" s="3">
        <v>0.16546947986492808</v>
      </c>
      <c r="F70" s="4">
        <v>0</v>
      </c>
      <c r="G70" s="4">
        <v>0</v>
      </c>
      <c r="H70" s="4">
        <v>28498944</v>
      </c>
      <c r="I70" s="4"/>
      <c r="J70" s="4"/>
    </row>
    <row r="71" spans="1:10" x14ac:dyDescent="0.25">
      <c r="A71" s="5" t="s">
        <v>380</v>
      </c>
      <c r="B71" s="34" t="s">
        <v>48</v>
      </c>
      <c r="C71" s="4">
        <v>76891</v>
      </c>
      <c r="D71" s="4">
        <v>132475</v>
      </c>
      <c r="E71" s="3">
        <v>3.0656402462666587E-3</v>
      </c>
      <c r="F71" s="4">
        <v>0</v>
      </c>
      <c r="G71" s="4">
        <v>0</v>
      </c>
      <c r="H71" s="4">
        <v>205056</v>
      </c>
      <c r="I71" s="4"/>
      <c r="J71" s="4"/>
    </row>
    <row r="72" spans="1:10" x14ac:dyDescent="0.25">
      <c r="A72" s="5" t="s">
        <v>381</v>
      </c>
      <c r="B72" s="34" t="s">
        <v>48</v>
      </c>
      <c r="C72" s="4">
        <v>6138</v>
      </c>
      <c r="D72" s="4">
        <v>8122</v>
      </c>
      <c r="E72" s="3">
        <v>1.8795342577979096E-4</v>
      </c>
      <c r="F72" s="4">
        <v>0</v>
      </c>
      <c r="G72" s="4">
        <v>0</v>
      </c>
      <c r="H72" s="4">
        <v>12288</v>
      </c>
      <c r="I72" s="4"/>
      <c r="J72" s="4"/>
    </row>
    <row r="73" spans="1:10" x14ac:dyDescent="0.25">
      <c r="A73" s="2" t="s">
        <v>249</v>
      </c>
      <c r="B73" s="34" t="s">
        <v>48</v>
      </c>
      <c r="C73" s="4">
        <v>81445</v>
      </c>
      <c r="D73" s="4">
        <v>132475</v>
      </c>
      <c r="E73" s="3">
        <v>9.433859610838034E-4</v>
      </c>
      <c r="F73" s="4">
        <v>1</v>
      </c>
      <c r="G73" s="4"/>
      <c r="H73" s="4">
        <v>220696</v>
      </c>
      <c r="I73" s="4"/>
      <c r="J73" s="4"/>
    </row>
    <row r="74" spans="1:10" x14ac:dyDescent="0.25">
      <c r="A74" s="5" t="s">
        <v>654</v>
      </c>
      <c r="B74" s="34" t="s">
        <v>48</v>
      </c>
      <c r="C74" s="4">
        <v>1699</v>
      </c>
      <c r="D74" s="4">
        <v>2922</v>
      </c>
      <c r="E74" s="3">
        <v>2.080825648829495E-5</v>
      </c>
      <c r="F74" s="4">
        <v>0</v>
      </c>
      <c r="G74" s="4">
        <v>0</v>
      </c>
      <c r="H74" s="4">
        <v>2728</v>
      </c>
      <c r="I74" s="4"/>
      <c r="J74" s="4"/>
    </row>
    <row r="75" spans="1:10" x14ac:dyDescent="0.25">
      <c r="A75" s="5" t="s">
        <v>382</v>
      </c>
      <c r="B75" s="34" t="s">
        <v>48</v>
      </c>
      <c r="C75" s="4">
        <v>5</v>
      </c>
      <c r="D75" s="4">
        <v>5</v>
      </c>
      <c r="E75" s="3">
        <v>3.5606188378328115E-8</v>
      </c>
      <c r="F75" s="4">
        <v>0</v>
      </c>
      <c r="G75" s="4">
        <v>0</v>
      </c>
      <c r="H75" s="4">
        <v>8</v>
      </c>
      <c r="I75" s="4"/>
      <c r="J75" s="4"/>
    </row>
    <row r="76" spans="1:10" x14ac:dyDescent="0.25">
      <c r="A76" s="5" t="s">
        <v>383</v>
      </c>
      <c r="B76" s="34" t="s">
        <v>48</v>
      </c>
      <c r="C76" s="4">
        <v>81445</v>
      </c>
      <c r="D76" s="4">
        <v>132475</v>
      </c>
      <c r="E76" s="3">
        <v>9.433859610838034E-4</v>
      </c>
      <c r="F76" s="4">
        <v>0</v>
      </c>
      <c r="G76" s="4">
        <v>0</v>
      </c>
      <c r="H76" s="4">
        <v>217200</v>
      </c>
      <c r="I76" s="4"/>
      <c r="J76" s="4"/>
    </row>
    <row r="77" spans="1:10" x14ac:dyDescent="0.25">
      <c r="A77" s="5" t="s">
        <v>384</v>
      </c>
      <c r="B77" s="34" t="s">
        <v>48</v>
      </c>
      <c r="C77" s="4">
        <v>12</v>
      </c>
      <c r="D77" s="4">
        <v>11</v>
      </c>
      <c r="E77" s="3">
        <v>7.8333614432321852E-8</v>
      </c>
      <c r="F77" s="4">
        <v>1</v>
      </c>
      <c r="G77" s="4">
        <v>22974</v>
      </c>
      <c r="H77" s="4">
        <v>8</v>
      </c>
      <c r="I77" s="4"/>
      <c r="J77" s="4"/>
    </row>
    <row r="78" spans="1:10" x14ac:dyDescent="0.25">
      <c r="A78" s="5" t="s">
        <v>385</v>
      </c>
      <c r="B78" s="34" t="s">
        <v>48</v>
      </c>
      <c r="C78" s="4">
        <v>464</v>
      </c>
      <c r="D78" s="4">
        <v>1766</v>
      </c>
      <c r="E78" s="3">
        <v>1.2576105735225488E-5</v>
      </c>
      <c r="F78" s="4">
        <v>0</v>
      </c>
      <c r="G78" s="4">
        <v>0</v>
      </c>
      <c r="H78" s="4">
        <v>752</v>
      </c>
      <c r="I78" s="4"/>
      <c r="J78" s="4"/>
    </row>
    <row r="79" spans="1:10" x14ac:dyDescent="0.25">
      <c r="A79" s="2" t="s">
        <v>298</v>
      </c>
      <c r="B79" s="34" t="s">
        <v>48</v>
      </c>
      <c r="C79" s="4">
        <v>1458</v>
      </c>
      <c r="D79" s="4">
        <v>59618</v>
      </c>
      <c r="E79" s="3">
        <v>0.68064847585340793</v>
      </c>
      <c r="F79" s="4">
        <v>6</v>
      </c>
      <c r="G79" s="4"/>
      <c r="H79" s="4">
        <v>3568</v>
      </c>
      <c r="I79" s="4"/>
      <c r="J79" s="4"/>
    </row>
    <row r="80" spans="1:10" x14ac:dyDescent="0.25">
      <c r="A80" s="5" t="s">
        <v>386</v>
      </c>
      <c r="B80" s="34" t="s">
        <v>48</v>
      </c>
      <c r="C80" s="4">
        <v>1</v>
      </c>
      <c r="D80" s="4">
        <v>2769</v>
      </c>
      <c r="E80" s="3">
        <v>3.1613197853636262E-2</v>
      </c>
      <c r="F80" s="4">
        <v>1</v>
      </c>
      <c r="G80" s="4">
        <v>87590</v>
      </c>
      <c r="H80" s="4">
        <v>8</v>
      </c>
      <c r="I80" s="4"/>
      <c r="J80" s="4"/>
    </row>
    <row r="81" spans="1:10" x14ac:dyDescent="0.25">
      <c r="A81" s="5" t="s">
        <v>387</v>
      </c>
      <c r="B81" s="34" t="s">
        <v>48</v>
      </c>
      <c r="C81" s="4">
        <v>374</v>
      </c>
      <c r="D81" s="4">
        <v>42833</v>
      </c>
      <c r="E81" s="3">
        <v>0.48901701107432349</v>
      </c>
      <c r="F81" s="4">
        <v>0</v>
      </c>
      <c r="G81" s="4">
        <v>0</v>
      </c>
      <c r="H81" s="4">
        <v>760</v>
      </c>
      <c r="I81" s="4"/>
      <c r="J81" s="4"/>
    </row>
    <row r="82" spans="1:10" x14ac:dyDescent="0.25">
      <c r="A82" s="5" t="s">
        <v>655</v>
      </c>
      <c r="B82" s="34" t="s">
        <v>48</v>
      </c>
      <c r="C82" s="4">
        <v>1458</v>
      </c>
      <c r="D82" s="4">
        <v>2922</v>
      </c>
      <c r="E82" s="3">
        <v>3.3359972599611827E-2</v>
      </c>
      <c r="F82" s="4">
        <v>0</v>
      </c>
      <c r="G82" s="4">
        <v>0</v>
      </c>
      <c r="H82" s="4">
        <v>2344</v>
      </c>
      <c r="I82" s="4"/>
      <c r="J82" s="4"/>
    </row>
    <row r="83" spans="1:10" x14ac:dyDescent="0.25">
      <c r="A83" s="5" t="s">
        <v>388</v>
      </c>
      <c r="B83" s="34" t="s">
        <v>48</v>
      </c>
      <c r="C83" s="4">
        <v>1</v>
      </c>
      <c r="D83" s="4">
        <v>59618</v>
      </c>
      <c r="E83" s="3">
        <v>0.68064847585340793</v>
      </c>
      <c r="F83" s="4">
        <v>1</v>
      </c>
      <c r="G83" s="4">
        <v>87590</v>
      </c>
      <c r="H83" s="4">
        <v>16</v>
      </c>
      <c r="I83" s="4"/>
      <c r="J83" s="4"/>
    </row>
    <row r="84" spans="1:10" x14ac:dyDescent="0.25">
      <c r="A84" s="5" t="s">
        <v>389</v>
      </c>
      <c r="B84" s="34" t="s">
        <v>48</v>
      </c>
      <c r="C84" s="4">
        <v>5</v>
      </c>
      <c r="D84" s="4">
        <v>5</v>
      </c>
      <c r="E84" s="3">
        <v>5.708414202534536E-5</v>
      </c>
      <c r="F84" s="4">
        <v>0</v>
      </c>
      <c r="G84" s="4">
        <v>0</v>
      </c>
      <c r="H84" s="4">
        <v>8</v>
      </c>
      <c r="I84" s="4"/>
      <c r="J84" s="4"/>
    </row>
    <row r="85" spans="1:10" x14ac:dyDescent="0.25">
      <c r="A85" s="5" t="s">
        <v>390</v>
      </c>
      <c r="B85" s="34" t="s">
        <v>48</v>
      </c>
      <c r="C85" s="4">
        <v>13</v>
      </c>
      <c r="D85" s="4">
        <v>11</v>
      </c>
      <c r="E85" s="3">
        <v>1.2558511245575979E-4</v>
      </c>
      <c r="F85" s="4">
        <v>2</v>
      </c>
      <c r="G85" s="4">
        <v>205</v>
      </c>
      <c r="H85" s="4">
        <v>16</v>
      </c>
      <c r="I85" s="4"/>
      <c r="J85" s="4"/>
    </row>
    <row r="86" spans="1:10" x14ac:dyDescent="0.25">
      <c r="A86" s="5" t="s">
        <v>391</v>
      </c>
      <c r="B86" s="34" t="s">
        <v>48</v>
      </c>
      <c r="C86" s="4">
        <v>256</v>
      </c>
      <c r="D86" s="4">
        <v>1766</v>
      </c>
      <c r="E86" s="3">
        <v>2.0162118963351981E-2</v>
      </c>
      <c r="F86" s="4">
        <v>2</v>
      </c>
      <c r="G86" s="4">
        <v>83</v>
      </c>
      <c r="H86" s="4">
        <v>416</v>
      </c>
      <c r="I86" s="4"/>
      <c r="J86" s="4"/>
    </row>
    <row r="87" spans="1:10" x14ac:dyDescent="0.25">
      <c r="A87" s="2" t="s">
        <v>299</v>
      </c>
      <c r="B87" s="34" t="s">
        <v>48</v>
      </c>
      <c r="C87" s="4">
        <v>83329</v>
      </c>
      <c r="D87" s="4">
        <v>132475</v>
      </c>
      <c r="E87" s="3">
        <v>5.8349674325350473E-2</v>
      </c>
      <c r="F87" s="4">
        <v>0</v>
      </c>
      <c r="G87" s="4"/>
      <c r="H87" s="4">
        <v>444160</v>
      </c>
      <c r="I87" s="4"/>
      <c r="J87" s="4"/>
    </row>
    <row r="88" spans="1:10" x14ac:dyDescent="0.25">
      <c r="A88" s="5" t="s">
        <v>392</v>
      </c>
      <c r="B88" s="34" t="s">
        <v>48</v>
      </c>
      <c r="C88" s="4">
        <v>83222</v>
      </c>
      <c r="D88" s="4">
        <v>87590</v>
      </c>
      <c r="E88" s="3">
        <v>3.8579716732647283E-2</v>
      </c>
      <c r="F88" s="4">
        <v>0</v>
      </c>
      <c r="G88" s="4">
        <v>0</v>
      </c>
      <c r="H88" s="4">
        <v>221936</v>
      </c>
      <c r="I88" s="4"/>
      <c r="J88" s="4"/>
    </row>
    <row r="89" spans="1:10" x14ac:dyDescent="0.25">
      <c r="A89" s="5" t="s">
        <v>393</v>
      </c>
      <c r="B89" s="34" t="s">
        <v>48</v>
      </c>
      <c r="C89" s="4">
        <v>83329</v>
      </c>
      <c r="D89" s="4">
        <v>132475</v>
      </c>
      <c r="E89" s="3">
        <v>5.8349674325350473E-2</v>
      </c>
      <c r="F89" s="4">
        <v>0</v>
      </c>
      <c r="G89" s="4">
        <v>0</v>
      </c>
      <c r="H89" s="4">
        <v>222224</v>
      </c>
      <c r="I89" s="4"/>
      <c r="J89" s="4"/>
    </row>
    <row r="90" spans="1:10" x14ac:dyDescent="0.25">
      <c r="A90" s="2" t="s">
        <v>313</v>
      </c>
      <c r="B90" s="34" t="s">
        <v>48</v>
      </c>
      <c r="C90" s="4">
        <v>65758</v>
      </c>
      <c r="D90" s="4">
        <v>76132</v>
      </c>
      <c r="E90" s="3">
        <v>1.4320744651634888E-2</v>
      </c>
      <c r="F90" s="4">
        <v>14</v>
      </c>
      <c r="G90" s="4"/>
      <c r="H90" s="4">
        <v>324560</v>
      </c>
      <c r="I90" s="4"/>
      <c r="J90" s="4"/>
    </row>
    <row r="91" spans="1:10" x14ac:dyDescent="0.25">
      <c r="A91" s="5" t="s">
        <v>394</v>
      </c>
      <c r="B91" s="34" t="s">
        <v>48</v>
      </c>
      <c r="C91" s="4">
        <v>1409</v>
      </c>
      <c r="D91" s="4">
        <v>2769</v>
      </c>
      <c r="E91" s="3">
        <v>5.2086037330395898E-4</v>
      </c>
      <c r="F91" s="4">
        <v>1</v>
      </c>
      <c r="G91" s="4">
        <v>1</v>
      </c>
      <c r="H91" s="4">
        <v>2264</v>
      </c>
      <c r="I91" s="4"/>
      <c r="J91" s="4"/>
    </row>
    <row r="92" spans="1:10" x14ac:dyDescent="0.25">
      <c r="A92" s="5" t="s">
        <v>395</v>
      </c>
      <c r="B92" s="34" t="s">
        <v>48</v>
      </c>
      <c r="C92" s="4">
        <v>65758</v>
      </c>
      <c r="D92" s="4">
        <v>76132</v>
      </c>
      <c r="E92" s="3">
        <v>1.4320744651634888E-2</v>
      </c>
      <c r="F92" s="4">
        <v>11</v>
      </c>
      <c r="G92" s="4">
        <v>29</v>
      </c>
      <c r="H92" s="4">
        <v>175368</v>
      </c>
      <c r="I92" s="4"/>
      <c r="J92" s="4"/>
    </row>
    <row r="93" spans="1:10" x14ac:dyDescent="0.25">
      <c r="A93" s="5" t="s">
        <v>396</v>
      </c>
      <c r="B93" s="34" t="s">
        <v>48</v>
      </c>
      <c r="C93" s="4">
        <v>28046</v>
      </c>
      <c r="D93" s="4">
        <v>42833</v>
      </c>
      <c r="E93" s="3">
        <v>8.0570647778000996E-3</v>
      </c>
      <c r="F93" s="4">
        <v>0</v>
      </c>
      <c r="G93" s="4">
        <v>0</v>
      </c>
      <c r="H93" s="4">
        <v>56104</v>
      </c>
      <c r="I93" s="4"/>
      <c r="J93" s="4"/>
    </row>
    <row r="94" spans="1:10" x14ac:dyDescent="0.25">
      <c r="A94" s="5" t="s">
        <v>397</v>
      </c>
      <c r="B94" s="34" t="s">
        <v>48</v>
      </c>
      <c r="C94" s="4">
        <v>45257</v>
      </c>
      <c r="D94" s="4">
        <v>59618</v>
      </c>
      <c r="E94" s="3">
        <v>1.1214392826159415E-2</v>
      </c>
      <c r="F94" s="4">
        <v>0</v>
      </c>
      <c r="G94" s="4">
        <v>0</v>
      </c>
      <c r="H94" s="4">
        <v>90528</v>
      </c>
      <c r="I94" s="4"/>
      <c r="J94" s="4"/>
    </row>
    <row r="95" spans="1:10" x14ac:dyDescent="0.25">
      <c r="A95" s="5" t="s">
        <v>398</v>
      </c>
      <c r="B95" s="34" t="s">
        <v>48</v>
      </c>
      <c r="C95" s="4">
        <v>5</v>
      </c>
      <c r="D95" s="4">
        <v>5</v>
      </c>
      <c r="E95" s="3">
        <v>9.4052071741415497E-7</v>
      </c>
      <c r="F95" s="4">
        <v>0</v>
      </c>
      <c r="G95" s="4">
        <v>0</v>
      </c>
      <c r="H95" s="4">
        <v>8</v>
      </c>
      <c r="I95" s="4"/>
      <c r="J95" s="4"/>
    </row>
    <row r="96" spans="1:10" x14ac:dyDescent="0.25">
      <c r="A96" s="5" t="s">
        <v>399</v>
      </c>
      <c r="B96" s="34" t="s">
        <v>48</v>
      </c>
      <c r="C96" s="4">
        <v>234</v>
      </c>
      <c r="D96" s="4">
        <v>457</v>
      </c>
      <c r="E96" s="3">
        <v>8.596359357165376E-5</v>
      </c>
      <c r="F96" s="4">
        <v>0</v>
      </c>
      <c r="G96" s="4">
        <v>0</v>
      </c>
      <c r="H96" s="4">
        <v>272</v>
      </c>
      <c r="I96" s="4"/>
      <c r="J96" s="4"/>
    </row>
    <row r="97" spans="1:10" x14ac:dyDescent="0.25">
      <c r="A97" s="5" t="s">
        <v>400</v>
      </c>
      <c r="B97" s="34" t="s">
        <v>48</v>
      </c>
      <c r="C97" s="4">
        <v>13</v>
      </c>
      <c r="D97" s="4">
        <v>11</v>
      </c>
      <c r="E97" s="3">
        <v>2.0691455783111408E-6</v>
      </c>
      <c r="F97" s="4">
        <v>2</v>
      </c>
      <c r="G97" s="4">
        <v>104</v>
      </c>
      <c r="H97" s="4">
        <v>16</v>
      </c>
      <c r="I97" s="4"/>
      <c r="J97" s="4"/>
    </row>
    <row r="98" spans="1:10" x14ac:dyDescent="0.25">
      <c r="A98" s="2" t="s">
        <v>323</v>
      </c>
      <c r="B98" s="34" t="s">
        <v>48</v>
      </c>
      <c r="C98" s="4">
        <v>7124732</v>
      </c>
      <c r="D98" s="4">
        <v>7150405</v>
      </c>
      <c r="E98" s="3">
        <v>37.953271028037385</v>
      </c>
      <c r="F98" s="4">
        <v>3200</v>
      </c>
      <c r="G98" s="4"/>
      <c r="H98" s="4">
        <v>30103000</v>
      </c>
      <c r="I98" s="4"/>
      <c r="J98" s="4"/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19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19.5703125" bestFit="1" customWidth="1"/>
    <col min="2" max="2" width="12.28515625" bestFit="1" customWidth="1"/>
    <col min="3" max="3" width="15.28515625" bestFit="1" customWidth="1"/>
    <col min="4" max="4" width="11.140625" bestFit="1" customWidth="1"/>
    <col min="5" max="5" width="11" bestFit="1" customWidth="1"/>
  </cols>
  <sheetData>
    <row r="1" spans="1:5" x14ac:dyDescent="0.25">
      <c r="A1" s="1" t="s">
        <v>10</v>
      </c>
      <c r="B1" t="s" vm="1">
        <v>11</v>
      </c>
    </row>
    <row r="3" spans="1:5" x14ac:dyDescent="0.25">
      <c r="A3" s="1" t="s">
        <v>316</v>
      </c>
      <c r="B3" t="s">
        <v>1</v>
      </c>
      <c r="C3" t="s">
        <v>7</v>
      </c>
      <c r="D3" t="s">
        <v>8</v>
      </c>
      <c r="E3" t="s">
        <v>9</v>
      </c>
    </row>
    <row r="4" spans="1:5" x14ac:dyDescent="0.25">
      <c r="A4" s="2" t="s">
        <v>16</v>
      </c>
      <c r="B4" s="4">
        <v>4432265288</v>
      </c>
      <c r="C4" s="3">
        <v>0.79645717648379888</v>
      </c>
      <c r="D4" s="4">
        <v>98</v>
      </c>
      <c r="E4" s="4">
        <v>48</v>
      </c>
    </row>
    <row r="5" spans="1:5" x14ac:dyDescent="0.25">
      <c r="A5" s="5">
        <v>1</v>
      </c>
      <c r="B5" s="4">
        <v>9488344</v>
      </c>
      <c r="C5" s="3">
        <v>1.7050106843124039E-3</v>
      </c>
      <c r="D5" s="4">
        <v>47</v>
      </c>
      <c r="E5" s="4">
        <v>18</v>
      </c>
    </row>
    <row r="6" spans="1:5" x14ac:dyDescent="0.25">
      <c r="A6" s="5">
        <v>2</v>
      </c>
      <c r="B6" s="4">
        <v>734704</v>
      </c>
      <c r="C6" s="3">
        <v>1.3202284506201088E-4</v>
      </c>
      <c r="D6" s="4">
        <v>29</v>
      </c>
      <c r="E6" s="4">
        <v>6</v>
      </c>
    </row>
    <row r="7" spans="1:5" x14ac:dyDescent="0.25">
      <c r="A7" s="5">
        <v>3</v>
      </c>
      <c r="B7" s="4">
        <v>37820784</v>
      </c>
      <c r="C7" s="3">
        <v>6.7962165799502648E-3</v>
      </c>
      <c r="D7" s="4">
        <v>58</v>
      </c>
      <c r="E7" s="4">
        <v>22</v>
      </c>
    </row>
    <row r="8" spans="1:5" x14ac:dyDescent="0.25">
      <c r="A8" s="5">
        <v>4</v>
      </c>
      <c r="B8" s="4">
        <v>32963272</v>
      </c>
      <c r="C8" s="3">
        <v>5.9233445741317878E-3</v>
      </c>
      <c r="D8" s="4">
        <v>69</v>
      </c>
      <c r="E8" s="4">
        <v>24</v>
      </c>
    </row>
    <row r="9" spans="1:5" x14ac:dyDescent="0.25">
      <c r="A9" s="5">
        <v>5</v>
      </c>
      <c r="B9" s="4">
        <v>1967248</v>
      </c>
      <c r="C9" s="3">
        <v>3.5350519107361705E-4</v>
      </c>
      <c r="D9" s="4">
        <v>8</v>
      </c>
      <c r="E9" s="4">
        <v>7</v>
      </c>
    </row>
    <row r="10" spans="1:5" x14ac:dyDescent="0.25">
      <c r="A10" s="5">
        <v>6</v>
      </c>
      <c r="B10" s="4">
        <v>78736296</v>
      </c>
      <c r="C10" s="3">
        <v>1.4148541191506547E-2</v>
      </c>
      <c r="D10" s="4">
        <v>42</v>
      </c>
      <c r="E10" s="4">
        <v>16</v>
      </c>
    </row>
    <row r="11" spans="1:5" x14ac:dyDescent="0.25">
      <c r="A11" s="5">
        <v>7</v>
      </c>
      <c r="B11" s="4">
        <v>188318472</v>
      </c>
      <c r="C11" s="3">
        <v>3.3839941597120247E-2</v>
      </c>
      <c r="D11" s="4">
        <v>38</v>
      </c>
      <c r="E11" s="4">
        <v>14</v>
      </c>
    </row>
    <row r="12" spans="1:5" x14ac:dyDescent="0.25">
      <c r="A12" s="5">
        <v>8</v>
      </c>
      <c r="B12" s="4">
        <v>63239528</v>
      </c>
      <c r="C12" s="3">
        <v>1.1363845040912665E-2</v>
      </c>
      <c r="D12" s="4">
        <v>52</v>
      </c>
      <c r="E12" s="4">
        <v>20</v>
      </c>
    </row>
    <row r="13" spans="1:5" x14ac:dyDescent="0.25">
      <c r="A13" s="5">
        <v>9</v>
      </c>
      <c r="B13" s="4">
        <v>46327216</v>
      </c>
      <c r="C13" s="3">
        <v>8.3247823070546918E-3</v>
      </c>
      <c r="D13" s="4">
        <v>59</v>
      </c>
      <c r="E13" s="4">
        <v>14</v>
      </c>
    </row>
    <row r="14" spans="1:5" x14ac:dyDescent="0.25">
      <c r="A14" s="5">
        <v>10</v>
      </c>
      <c r="B14" s="4">
        <v>5554800</v>
      </c>
      <c r="C14" s="3">
        <v>9.9817137207699699E-4</v>
      </c>
      <c r="D14" s="4">
        <v>8</v>
      </c>
      <c r="E14" s="4">
        <v>8</v>
      </c>
    </row>
    <row r="15" spans="1:5" x14ac:dyDescent="0.25">
      <c r="A15" s="5">
        <v>12</v>
      </c>
      <c r="B15" s="4">
        <v>938660928</v>
      </c>
      <c r="C15" s="3">
        <v>0.16867294347534156</v>
      </c>
      <c r="D15" s="4">
        <v>57</v>
      </c>
      <c r="E15" s="4">
        <v>23</v>
      </c>
    </row>
    <row r="16" spans="1:5" x14ac:dyDescent="0.25">
      <c r="A16" s="5">
        <v>16</v>
      </c>
      <c r="B16" s="4">
        <v>667926560</v>
      </c>
      <c r="C16" s="3">
        <v>0.12002325391406866</v>
      </c>
      <c r="D16" s="4">
        <v>70</v>
      </c>
      <c r="E16" s="4">
        <v>20</v>
      </c>
    </row>
    <row r="17" spans="1:5" x14ac:dyDescent="0.25">
      <c r="A17" s="5">
        <v>21</v>
      </c>
      <c r="B17" s="4">
        <v>638439176</v>
      </c>
      <c r="C17" s="3">
        <v>0.11472451002657653</v>
      </c>
      <c r="D17" s="4">
        <v>35</v>
      </c>
      <c r="E17" s="4">
        <v>16</v>
      </c>
    </row>
    <row r="18" spans="1:5" x14ac:dyDescent="0.25">
      <c r="A18" s="5">
        <v>32</v>
      </c>
      <c r="B18" s="4">
        <v>1722087960</v>
      </c>
      <c r="C18" s="3">
        <v>0.30945108768461088</v>
      </c>
      <c r="D18" s="4">
        <v>72</v>
      </c>
      <c r="E18" s="4">
        <v>22</v>
      </c>
    </row>
    <row r="19" spans="1:5" x14ac:dyDescent="0.25">
      <c r="A19" s="2" t="s">
        <v>323</v>
      </c>
      <c r="B19" s="4">
        <v>4432265288</v>
      </c>
      <c r="C19" s="3">
        <v>0.99999926684323504</v>
      </c>
      <c r="D19" s="4">
        <v>98</v>
      </c>
      <c r="E19" s="4">
        <v>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31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36" bestFit="1" customWidth="1"/>
    <col min="2" max="3" width="10.85546875" bestFit="1" customWidth="1"/>
    <col min="4" max="4" width="17.85546875" bestFit="1" customWidth="1"/>
    <col min="5" max="5" width="12.28515625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1" width="10.140625" bestFit="1" customWidth="1"/>
  </cols>
  <sheetData>
    <row r="1" spans="1:11" x14ac:dyDescent="0.25">
      <c r="A1" s="1" t="s">
        <v>10</v>
      </c>
      <c r="B1" t="s" vm="1">
        <v>11</v>
      </c>
    </row>
    <row r="3" spans="1:11" x14ac:dyDescent="0.25">
      <c r="A3" s="1" t="s">
        <v>316</v>
      </c>
      <c r="B3" t="s">
        <v>13</v>
      </c>
      <c r="C3" t="s">
        <v>31</v>
      </c>
      <c r="D3" t="s">
        <v>33</v>
      </c>
      <c r="E3" t="s">
        <v>1</v>
      </c>
      <c r="F3" t="s">
        <v>34</v>
      </c>
      <c r="G3" t="s">
        <v>35</v>
      </c>
      <c r="H3" t="s">
        <v>7</v>
      </c>
      <c r="I3" t="s">
        <v>8</v>
      </c>
      <c r="J3" t="s">
        <v>9</v>
      </c>
      <c r="K3" t="s">
        <v>37</v>
      </c>
    </row>
    <row r="4" spans="1:11" x14ac:dyDescent="0.25">
      <c r="A4" s="2" t="s">
        <v>74</v>
      </c>
      <c r="B4" s="4">
        <v>265587863</v>
      </c>
      <c r="C4" s="4">
        <v>265587863</v>
      </c>
      <c r="D4" s="4">
        <v>9448200</v>
      </c>
      <c r="E4" s="4">
        <v>9437064</v>
      </c>
      <c r="F4" s="4">
        <v>10880</v>
      </c>
      <c r="G4" s="4">
        <v>256</v>
      </c>
      <c r="H4" s="3">
        <v>1.8228074130093627E-3</v>
      </c>
      <c r="I4" s="4">
        <v>40</v>
      </c>
      <c r="J4" s="4">
        <v>11</v>
      </c>
      <c r="K4" s="4">
        <v>8</v>
      </c>
    </row>
    <row r="5" spans="1:11" x14ac:dyDescent="0.25">
      <c r="A5" s="2" t="s">
        <v>18</v>
      </c>
      <c r="B5" s="4">
        <v>414829033</v>
      </c>
      <c r="C5" s="4">
        <v>414829033</v>
      </c>
      <c r="D5" s="4">
        <v>947127064</v>
      </c>
      <c r="E5" s="4">
        <v>885789240</v>
      </c>
      <c r="F5" s="4">
        <v>52734656</v>
      </c>
      <c r="G5" s="4">
        <v>8603168</v>
      </c>
      <c r="H5" s="3">
        <v>0.17036086154409408</v>
      </c>
      <c r="I5" s="4">
        <v>65</v>
      </c>
      <c r="J5" s="4">
        <v>20</v>
      </c>
      <c r="K5" s="4">
        <v>16</v>
      </c>
    </row>
    <row r="6" spans="1:11" x14ac:dyDescent="0.25">
      <c r="A6" s="2" t="s">
        <v>75</v>
      </c>
      <c r="B6" s="4">
        <v>3</v>
      </c>
      <c r="C6" s="4">
        <v>3</v>
      </c>
      <c r="D6" s="4">
        <v>288</v>
      </c>
      <c r="E6" s="4">
        <v>16</v>
      </c>
      <c r="F6" s="4">
        <v>240</v>
      </c>
      <c r="G6" s="4">
        <v>32</v>
      </c>
      <c r="H6" s="3">
        <v>5.1752242233415265E-8</v>
      </c>
      <c r="I6" s="4">
        <v>1</v>
      </c>
      <c r="J6" s="4">
        <v>1</v>
      </c>
      <c r="K6" s="4">
        <v>2</v>
      </c>
    </row>
    <row r="7" spans="1:11" x14ac:dyDescent="0.25">
      <c r="A7" s="2" t="s">
        <v>21</v>
      </c>
      <c r="B7" s="4">
        <v>453074235</v>
      </c>
      <c r="C7" s="4">
        <v>453074235</v>
      </c>
      <c r="D7" s="4">
        <v>1843146992</v>
      </c>
      <c r="E7" s="4">
        <v>1803055368</v>
      </c>
      <c r="F7" s="4">
        <v>16559984</v>
      </c>
      <c r="G7" s="4">
        <v>23531640</v>
      </c>
      <c r="H7" s="3">
        <v>0.33657854926727682</v>
      </c>
      <c r="I7" s="4">
        <v>72</v>
      </c>
      <c r="J7" s="4">
        <v>22</v>
      </c>
      <c r="K7" s="4">
        <v>21</v>
      </c>
    </row>
    <row r="8" spans="1:11" x14ac:dyDescent="0.25">
      <c r="A8" s="5" t="s">
        <v>401</v>
      </c>
      <c r="B8" s="4">
        <v>8613856</v>
      </c>
      <c r="C8" s="4">
        <v>73102</v>
      </c>
      <c r="D8" s="4">
        <v>6002264</v>
      </c>
      <c r="E8" s="4">
        <v>5709728</v>
      </c>
      <c r="F8" s="4">
        <v>120</v>
      </c>
      <c r="G8" s="4">
        <v>292416</v>
      </c>
      <c r="H8" s="3">
        <v>1.0785785433225974E-3</v>
      </c>
      <c r="I8" s="4">
        <v>3</v>
      </c>
      <c r="J8" s="4">
        <v>3</v>
      </c>
      <c r="K8" s="4">
        <v>1</v>
      </c>
    </row>
    <row r="9" spans="1:11" x14ac:dyDescent="0.25">
      <c r="A9" s="5" t="s">
        <v>402</v>
      </c>
      <c r="B9" s="4">
        <v>253118330</v>
      </c>
      <c r="C9" s="4">
        <v>738927</v>
      </c>
      <c r="D9" s="4">
        <v>780899560</v>
      </c>
      <c r="E9" s="4">
        <v>777943728</v>
      </c>
      <c r="F9" s="4">
        <v>120</v>
      </c>
      <c r="G9" s="4">
        <v>2955712</v>
      </c>
      <c r="H9" s="3">
        <v>0.14032396940655348</v>
      </c>
      <c r="I9" s="4">
        <v>32</v>
      </c>
      <c r="J9" s="4">
        <v>3</v>
      </c>
      <c r="K9" s="4">
        <v>1</v>
      </c>
    </row>
    <row r="10" spans="1:11" x14ac:dyDescent="0.25">
      <c r="A10" s="5" t="s">
        <v>403</v>
      </c>
      <c r="B10" s="4">
        <v>2922</v>
      </c>
      <c r="C10" s="4">
        <v>7</v>
      </c>
      <c r="D10" s="4">
        <v>2720</v>
      </c>
      <c r="E10" s="4">
        <v>288</v>
      </c>
      <c r="F10" s="4">
        <v>2368</v>
      </c>
      <c r="G10" s="4">
        <v>64</v>
      </c>
      <c r="H10" s="3">
        <v>4.8877117664892193E-7</v>
      </c>
      <c r="I10" s="4">
        <v>1</v>
      </c>
      <c r="J10" s="4">
        <v>1</v>
      </c>
      <c r="K10" s="4">
        <v>1</v>
      </c>
    </row>
    <row r="11" spans="1:11" x14ac:dyDescent="0.25">
      <c r="A11" s="5" t="s">
        <v>404</v>
      </c>
      <c r="B11" s="4">
        <v>2922</v>
      </c>
      <c r="C11" s="4">
        <v>96</v>
      </c>
      <c r="D11" s="4">
        <v>8512</v>
      </c>
      <c r="E11" s="4">
        <v>2600</v>
      </c>
      <c r="F11" s="4">
        <v>5128</v>
      </c>
      <c r="G11" s="4">
        <v>784</v>
      </c>
      <c r="H11" s="3">
        <v>1.5295662704542735E-6</v>
      </c>
      <c r="I11" s="4">
        <v>1</v>
      </c>
      <c r="J11" s="4">
        <v>1</v>
      </c>
      <c r="K11" s="4">
        <v>1</v>
      </c>
    </row>
    <row r="12" spans="1:11" x14ac:dyDescent="0.25">
      <c r="A12" s="5" t="s">
        <v>405</v>
      </c>
      <c r="B12" s="4">
        <v>19746</v>
      </c>
      <c r="C12" s="4">
        <v>1597</v>
      </c>
      <c r="D12" s="4">
        <v>124016</v>
      </c>
      <c r="E12" s="4">
        <v>30816</v>
      </c>
      <c r="F12" s="4">
        <v>80416</v>
      </c>
      <c r="G12" s="4">
        <v>12784</v>
      </c>
      <c r="H12" s="3">
        <v>2.228509053062232E-5</v>
      </c>
      <c r="I12" s="4">
        <v>1</v>
      </c>
      <c r="J12" s="4">
        <v>1</v>
      </c>
      <c r="K12" s="4">
        <v>1</v>
      </c>
    </row>
    <row r="13" spans="1:11" x14ac:dyDescent="0.25">
      <c r="A13" s="5" t="s">
        <v>406</v>
      </c>
      <c r="B13" s="4">
        <v>94492</v>
      </c>
      <c r="C13" s="4">
        <v>143</v>
      </c>
      <c r="D13" s="4">
        <v>7248</v>
      </c>
      <c r="E13" s="4">
        <v>240</v>
      </c>
      <c r="F13" s="4">
        <v>5856</v>
      </c>
      <c r="G13" s="4">
        <v>1152</v>
      </c>
      <c r="H13" s="3">
        <v>1.3024314295409508E-6</v>
      </c>
      <c r="I13" s="4">
        <v>1</v>
      </c>
      <c r="J13" s="4">
        <v>1</v>
      </c>
      <c r="K13" s="4">
        <v>1</v>
      </c>
    </row>
    <row r="14" spans="1:11" x14ac:dyDescent="0.25">
      <c r="A14" s="5" t="s">
        <v>407</v>
      </c>
      <c r="B14" s="4">
        <v>94492</v>
      </c>
      <c r="C14" s="4">
        <v>18308</v>
      </c>
      <c r="D14" s="4">
        <v>305816</v>
      </c>
      <c r="E14" s="4">
        <v>232456</v>
      </c>
      <c r="F14" s="4">
        <v>120</v>
      </c>
      <c r="G14" s="4">
        <v>73240</v>
      </c>
      <c r="H14" s="3">
        <v>5.4953693440465707E-5</v>
      </c>
      <c r="I14" s="4">
        <v>1</v>
      </c>
      <c r="J14" s="4">
        <v>1</v>
      </c>
      <c r="K14" s="4">
        <v>1</v>
      </c>
    </row>
    <row r="15" spans="1:11" x14ac:dyDescent="0.25">
      <c r="A15" s="5" t="s">
        <v>408</v>
      </c>
      <c r="B15" s="4">
        <v>460</v>
      </c>
      <c r="C15" s="4">
        <v>9</v>
      </c>
      <c r="D15" s="4">
        <v>2656</v>
      </c>
      <c r="E15" s="4">
        <v>192</v>
      </c>
      <c r="F15" s="4">
        <v>2384</v>
      </c>
      <c r="G15" s="4">
        <v>80</v>
      </c>
      <c r="H15" s="3">
        <v>4.7727067837482966E-7</v>
      </c>
      <c r="I15" s="4">
        <v>1</v>
      </c>
      <c r="J15" s="4">
        <v>1</v>
      </c>
      <c r="K15" s="4">
        <v>1</v>
      </c>
    </row>
    <row r="16" spans="1:11" x14ac:dyDescent="0.25">
      <c r="A16" s="5" t="s">
        <v>409</v>
      </c>
      <c r="B16" s="4">
        <v>460</v>
      </c>
      <c r="C16" s="4">
        <v>396</v>
      </c>
      <c r="D16" s="4">
        <v>23936</v>
      </c>
      <c r="E16" s="4">
        <v>528</v>
      </c>
      <c r="F16" s="4">
        <v>20224</v>
      </c>
      <c r="G16" s="4">
        <v>3184</v>
      </c>
      <c r="H16" s="3">
        <v>4.3011863545105134E-6</v>
      </c>
      <c r="I16" s="4">
        <v>1</v>
      </c>
      <c r="J16" s="4">
        <v>1</v>
      </c>
      <c r="K16" s="4">
        <v>1</v>
      </c>
    </row>
    <row r="17" spans="1:11" x14ac:dyDescent="0.25">
      <c r="A17" s="5" t="s">
        <v>410</v>
      </c>
      <c r="B17" s="4">
        <v>43212833</v>
      </c>
      <c r="C17" s="4">
        <v>234888</v>
      </c>
      <c r="D17" s="4">
        <v>153275256</v>
      </c>
      <c r="E17" s="4">
        <v>152335576</v>
      </c>
      <c r="F17" s="4">
        <v>120</v>
      </c>
      <c r="G17" s="4">
        <v>939560</v>
      </c>
      <c r="H17" s="3">
        <v>2.7542840892016446E-2</v>
      </c>
      <c r="I17" s="4">
        <v>8</v>
      </c>
      <c r="J17" s="4">
        <v>3</v>
      </c>
      <c r="K17" s="4">
        <v>1</v>
      </c>
    </row>
    <row r="18" spans="1:11" x14ac:dyDescent="0.25">
      <c r="A18" s="5" t="s">
        <v>411</v>
      </c>
      <c r="B18" s="4">
        <v>43212833</v>
      </c>
      <c r="C18" s="4">
        <v>310292</v>
      </c>
      <c r="D18" s="4">
        <v>155960208</v>
      </c>
      <c r="E18" s="4">
        <v>154718912</v>
      </c>
      <c r="F18" s="4">
        <v>120</v>
      </c>
      <c r="G18" s="4">
        <v>1241176</v>
      </c>
      <c r="H18" s="3">
        <v>2.8025314108298019E-2</v>
      </c>
      <c r="I18" s="4">
        <v>8</v>
      </c>
      <c r="J18" s="4">
        <v>3</v>
      </c>
      <c r="K18" s="4">
        <v>1</v>
      </c>
    </row>
    <row r="19" spans="1:11" x14ac:dyDescent="0.25">
      <c r="A19" s="5" t="s">
        <v>412</v>
      </c>
      <c r="B19" s="4">
        <v>43212833</v>
      </c>
      <c r="C19" s="4">
        <v>2873</v>
      </c>
      <c r="D19" s="4">
        <v>1283584</v>
      </c>
      <c r="E19" s="4">
        <v>1082656</v>
      </c>
      <c r="F19" s="4">
        <v>177936</v>
      </c>
      <c r="G19" s="4">
        <v>22992</v>
      </c>
      <c r="H19" s="3">
        <v>2.3065399338519478E-4</v>
      </c>
      <c r="I19" s="4">
        <v>8</v>
      </c>
      <c r="J19" s="4">
        <v>3</v>
      </c>
      <c r="K19" s="4">
        <v>1</v>
      </c>
    </row>
    <row r="20" spans="1:11" x14ac:dyDescent="0.25">
      <c r="A20" s="5" t="s">
        <v>413</v>
      </c>
      <c r="B20" s="4">
        <v>43212833</v>
      </c>
      <c r="C20" s="4">
        <v>101791</v>
      </c>
      <c r="D20" s="4">
        <v>65679176</v>
      </c>
      <c r="E20" s="4">
        <v>59773384</v>
      </c>
      <c r="F20" s="4">
        <v>5091456</v>
      </c>
      <c r="G20" s="4">
        <v>814336</v>
      </c>
      <c r="H20" s="3">
        <v>1.1802238284871924E-2</v>
      </c>
      <c r="I20" s="4">
        <v>8</v>
      </c>
      <c r="J20" s="4">
        <v>3</v>
      </c>
      <c r="K20" s="4">
        <v>1</v>
      </c>
    </row>
    <row r="21" spans="1:11" x14ac:dyDescent="0.25">
      <c r="A21" s="5" t="s">
        <v>414</v>
      </c>
      <c r="B21" s="4">
        <v>43212833</v>
      </c>
      <c r="C21" s="4">
        <v>182080</v>
      </c>
      <c r="D21" s="4">
        <v>125222560</v>
      </c>
      <c r="E21" s="4">
        <v>113831848</v>
      </c>
      <c r="F21" s="4">
        <v>9934056</v>
      </c>
      <c r="G21" s="4">
        <v>1456656</v>
      </c>
      <c r="H21" s="3">
        <v>2.2501903674334644E-2</v>
      </c>
      <c r="I21" s="4">
        <v>8</v>
      </c>
      <c r="J21" s="4">
        <v>3</v>
      </c>
      <c r="K21" s="4">
        <v>1</v>
      </c>
    </row>
    <row r="22" spans="1:11" x14ac:dyDescent="0.25">
      <c r="A22" s="5" t="s">
        <v>415</v>
      </c>
      <c r="B22" s="4">
        <v>43212833</v>
      </c>
      <c r="C22" s="4">
        <v>313389</v>
      </c>
      <c r="D22" s="4">
        <v>162230304</v>
      </c>
      <c r="E22" s="4">
        <v>160976624</v>
      </c>
      <c r="F22" s="4">
        <v>120</v>
      </c>
      <c r="G22" s="4">
        <v>1253560</v>
      </c>
      <c r="H22" s="3">
        <v>2.9152020799335408E-2</v>
      </c>
      <c r="I22" s="4">
        <v>8</v>
      </c>
      <c r="J22" s="4">
        <v>3</v>
      </c>
      <c r="K22" s="4">
        <v>1</v>
      </c>
    </row>
    <row r="23" spans="1:11" x14ac:dyDescent="0.25">
      <c r="A23" s="5" t="s">
        <v>416</v>
      </c>
      <c r="B23" s="4">
        <v>140425028</v>
      </c>
      <c r="C23" s="4">
        <v>2559007</v>
      </c>
      <c r="D23" s="4">
        <v>322406592</v>
      </c>
      <c r="E23" s="4">
        <v>312170440</v>
      </c>
      <c r="F23" s="4">
        <v>120</v>
      </c>
      <c r="G23" s="4">
        <v>10236032</v>
      </c>
      <c r="H23" s="3">
        <v>5.7934944607062097E-2</v>
      </c>
      <c r="I23" s="4">
        <v>19</v>
      </c>
      <c r="J23" s="4">
        <v>3</v>
      </c>
      <c r="K23" s="4">
        <v>1</v>
      </c>
    </row>
    <row r="24" spans="1:11" x14ac:dyDescent="0.25">
      <c r="A24" s="5" t="s">
        <v>417</v>
      </c>
      <c r="B24" s="4">
        <v>140425028</v>
      </c>
      <c r="C24" s="4">
        <v>21339</v>
      </c>
      <c r="D24" s="4">
        <v>34182432</v>
      </c>
      <c r="E24" s="4">
        <v>32772872</v>
      </c>
      <c r="F24" s="4">
        <v>1238840</v>
      </c>
      <c r="G24" s="4">
        <v>170720</v>
      </c>
      <c r="H24" s="3">
        <v>6.1424218784418248E-3</v>
      </c>
      <c r="I24" s="4">
        <v>19</v>
      </c>
      <c r="J24" s="4">
        <v>3</v>
      </c>
      <c r="K24" s="4">
        <v>1</v>
      </c>
    </row>
    <row r="25" spans="1:11" x14ac:dyDescent="0.25">
      <c r="A25" s="5" t="s">
        <v>418</v>
      </c>
      <c r="B25" s="4">
        <v>2270364</v>
      </c>
      <c r="C25" s="4">
        <v>3418</v>
      </c>
      <c r="D25" s="4">
        <v>239856</v>
      </c>
      <c r="E25" s="4">
        <v>226056</v>
      </c>
      <c r="F25" s="4">
        <v>120</v>
      </c>
      <c r="G25" s="4">
        <v>13680</v>
      </c>
      <c r="H25" s="3">
        <v>4.3100992406729349E-5</v>
      </c>
      <c r="I25" s="4">
        <v>3</v>
      </c>
      <c r="J25" s="4">
        <v>3</v>
      </c>
      <c r="K25" s="4">
        <v>1</v>
      </c>
    </row>
    <row r="26" spans="1:11" x14ac:dyDescent="0.25">
      <c r="A26" s="5" t="s">
        <v>419</v>
      </c>
      <c r="B26" s="4">
        <v>2270364</v>
      </c>
      <c r="C26" s="4">
        <v>300606</v>
      </c>
      <c r="D26" s="4">
        <v>8147088</v>
      </c>
      <c r="E26" s="4">
        <v>6944536</v>
      </c>
      <c r="F26" s="4">
        <v>120</v>
      </c>
      <c r="G26" s="4">
        <v>1202432</v>
      </c>
      <c r="H26" s="3">
        <v>1.4639933044199678E-3</v>
      </c>
      <c r="I26" s="4">
        <v>3</v>
      </c>
      <c r="J26" s="4">
        <v>3</v>
      </c>
      <c r="K26" s="4">
        <v>1</v>
      </c>
    </row>
    <row r="27" spans="1:11" x14ac:dyDescent="0.25">
      <c r="A27" s="5" t="s">
        <v>420</v>
      </c>
      <c r="B27" s="4">
        <v>2270364</v>
      </c>
      <c r="C27" s="4">
        <v>101858</v>
      </c>
      <c r="D27" s="4">
        <v>3731648</v>
      </c>
      <c r="E27" s="4">
        <v>3324088</v>
      </c>
      <c r="F27" s="4">
        <v>120</v>
      </c>
      <c r="G27" s="4">
        <v>407440</v>
      </c>
      <c r="H27" s="3">
        <v>6.7055955286749868E-4</v>
      </c>
      <c r="I27" s="4">
        <v>3</v>
      </c>
      <c r="J27" s="4">
        <v>3</v>
      </c>
      <c r="K27" s="4">
        <v>1</v>
      </c>
    </row>
    <row r="28" spans="1:11" x14ac:dyDescent="0.25">
      <c r="A28" s="5" t="s">
        <v>421</v>
      </c>
      <c r="B28" s="4">
        <v>5316204</v>
      </c>
      <c r="C28" s="4">
        <v>608409</v>
      </c>
      <c r="D28" s="4">
        <v>23411560</v>
      </c>
      <c r="E28" s="4">
        <v>20977800</v>
      </c>
      <c r="F28" s="4">
        <v>120</v>
      </c>
      <c r="G28" s="4">
        <v>2433640</v>
      </c>
      <c r="H28" s="3">
        <v>4.2069469589657484E-3</v>
      </c>
      <c r="I28" s="4">
        <v>3</v>
      </c>
      <c r="J28" s="4">
        <v>3</v>
      </c>
      <c r="K28" s="4">
        <v>1</v>
      </c>
    </row>
    <row r="29" spans="1:11" x14ac:dyDescent="0.25">
      <c r="A29" s="2" t="s">
        <v>20</v>
      </c>
      <c r="B29" s="4">
        <v>260347796</v>
      </c>
      <c r="C29" s="4">
        <v>260347796</v>
      </c>
      <c r="D29" s="4">
        <v>465458852</v>
      </c>
      <c r="E29" s="4">
        <v>465344416</v>
      </c>
      <c r="F29" s="4">
        <v>91908</v>
      </c>
      <c r="G29" s="4">
        <v>22528</v>
      </c>
      <c r="H29" s="3">
        <v>8.3707449828225866E-2</v>
      </c>
      <c r="I29" s="4">
        <v>38</v>
      </c>
      <c r="J29" s="4">
        <v>9</v>
      </c>
      <c r="K29" s="4">
        <v>12</v>
      </c>
    </row>
    <row r="30" spans="1:11" x14ac:dyDescent="0.25">
      <c r="A30" s="2" t="s">
        <v>17</v>
      </c>
      <c r="B30" s="4">
        <v>461367413</v>
      </c>
      <c r="C30" s="4">
        <v>461367413</v>
      </c>
      <c r="D30" s="4">
        <v>2268775315</v>
      </c>
      <c r="E30" s="4">
        <v>1268639184</v>
      </c>
      <c r="F30" s="4">
        <v>844947027</v>
      </c>
      <c r="G30" s="4">
        <v>155189104</v>
      </c>
      <c r="H30" s="3">
        <v>0.41326156357298149</v>
      </c>
      <c r="I30" s="4">
        <v>96</v>
      </c>
      <c r="J30" s="4">
        <v>46</v>
      </c>
      <c r="K30" s="4">
        <v>131</v>
      </c>
    </row>
    <row r="31" spans="1:11" x14ac:dyDescent="0.25">
      <c r="A31" s="2" t="s">
        <v>323</v>
      </c>
      <c r="B31" s="4">
        <v>461367422</v>
      </c>
      <c r="C31" s="4">
        <v>461367422</v>
      </c>
      <c r="D31" s="4">
        <v>5533956711</v>
      </c>
      <c r="E31" s="4">
        <v>4432265288</v>
      </c>
      <c r="F31" s="4">
        <v>914344695</v>
      </c>
      <c r="G31" s="4">
        <v>187346728</v>
      </c>
      <c r="H31" s="3">
        <v>0.99999926684323504</v>
      </c>
      <c r="I31" s="4">
        <v>98</v>
      </c>
      <c r="J31" s="4">
        <v>48</v>
      </c>
      <c r="K31" s="4">
        <v>190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3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19.5703125" bestFit="1" customWidth="1"/>
    <col min="2" max="3" width="10.85546875" bestFit="1" customWidth="1"/>
    <col min="4" max="4" width="17.85546875" bestFit="1" customWidth="1"/>
    <col min="5" max="5" width="12.28515625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1" width="10.140625" bestFit="1" customWidth="1"/>
    <col min="12" max="12" width="11.140625" bestFit="1" customWidth="1"/>
  </cols>
  <sheetData>
    <row r="1" spans="1:12" x14ac:dyDescent="0.25">
      <c r="A1" s="1" t="s">
        <v>10</v>
      </c>
      <c r="B1" t="s" vm="1">
        <v>11</v>
      </c>
    </row>
    <row r="3" spans="1:12" x14ac:dyDescent="0.25">
      <c r="A3" s="1" t="s">
        <v>316</v>
      </c>
      <c r="B3" t="s">
        <v>13</v>
      </c>
      <c r="C3" t="s">
        <v>31</v>
      </c>
      <c r="D3" t="s">
        <v>33</v>
      </c>
      <c r="E3" t="s">
        <v>1</v>
      </c>
      <c r="F3" t="s">
        <v>34</v>
      </c>
      <c r="G3" t="s">
        <v>35</v>
      </c>
      <c r="H3" t="s">
        <v>7</v>
      </c>
      <c r="I3" t="s">
        <v>8</v>
      </c>
      <c r="J3" t="s">
        <v>9</v>
      </c>
      <c r="K3" t="s">
        <v>37</v>
      </c>
      <c r="L3" t="s">
        <v>2</v>
      </c>
    </row>
    <row r="4" spans="1:12" x14ac:dyDescent="0.25">
      <c r="A4" s="2" t="s">
        <v>3</v>
      </c>
      <c r="B4" s="4">
        <v>461367422</v>
      </c>
      <c r="C4" s="4">
        <v>461367422</v>
      </c>
      <c r="D4" s="4">
        <v>3917346271</v>
      </c>
      <c r="E4" s="4">
        <v>2836705328</v>
      </c>
      <c r="F4" s="4">
        <v>914343135</v>
      </c>
      <c r="G4" s="4">
        <v>166297808</v>
      </c>
      <c r="H4" s="3">
        <v>0.70950199223230437</v>
      </c>
      <c r="I4" s="4">
        <v>98</v>
      </c>
      <c r="J4" s="4">
        <v>48</v>
      </c>
      <c r="K4" s="4">
        <v>177</v>
      </c>
      <c r="L4" s="34" t="s">
        <v>4</v>
      </c>
    </row>
    <row r="5" spans="1:12" x14ac:dyDescent="0.25">
      <c r="A5" s="5" t="s">
        <v>74</v>
      </c>
      <c r="B5" s="4">
        <v>265587863</v>
      </c>
      <c r="C5" s="4">
        <v>265587863</v>
      </c>
      <c r="D5" s="4">
        <v>9448200</v>
      </c>
      <c r="E5" s="4">
        <v>9437064</v>
      </c>
      <c r="F5" s="4">
        <v>10880</v>
      </c>
      <c r="G5" s="4">
        <v>256</v>
      </c>
      <c r="H5" s="3">
        <v>1.8228074130093627E-3</v>
      </c>
      <c r="I5" s="4">
        <v>40</v>
      </c>
      <c r="J5" s="4">
        <v>11</v>
      </c>
      <c r="K5" s="4">
        <v>8</v>
      </c>
      <c r="L5" s="34" t="s">
        <v>4</v>
      </c>
    </row>
    <row r="6" spans="1:12" x14ac:dyDescent="0.25">
      <c r="A6" s="5" t="s">
        <v>18</v>
      </c>
      <c r="B6" s="4">
        <v>414829033</v>
      </c>
      <c r="C6" s="4">
        <v>414829033</v>
      </c>
      <c r="D6" s="4">
        <v>947127064</v>
      </c>
      <c r="E6" s="4">
        <v>885789240</v>
      </c>
      <c r="F6" s="4">
        <v>52734656</v>
      </c>
      <c r="G6" s="4">
        <v>8603168</v>
      </c>
      <c r="H6" s="3">
        <v>0.17036086154409408</v>
      </c>
      <c r="I6" s="4">
        <v>65</v>
      </c>
      <c r="J6" s="4">
        <v>20</v>
      </c>
      <c r="K6" s="4">
        <v>16</v>
      </c>
      <c r="L6" s="34" t="s">
        <v>4</v>
      </c>
    </row>
    <row r="7" spans="1:12" x14ac:dyDescent="0.25">
      <c r="A7" s="5" t="s">
        <v>21</v>
      </c>
      <c r="B7" s="4">
        <v>183755481</v>
      </c>
      <c r="C7" s="4">
        <v>183755481</v>
      </c>
      <c r="D7" s="4">
        <v>226536840</v>
      </c>
      <c r="E7" s="4">
        <v>207495424</v>
      </c>
      <c r="F7" s="4">
        <v>16558664</v>
      </c>
      <c r="G7" s="4">
        <v>2482752</v>
      </c>
      <c r="H7" s="3">
        <v>4.5908636364066897E-2</v>
      </c>
      <c r="I7" s="4">
        <v>31</v>
      </c>
      <c r="J7" s="4">
        <v>10</v>
      </c>
      <c r="K7" s="4">
        <v>10</v>
      </c>
      <c r="L7" s="34" t="s">
        <v>4</v>
      </c>
    </row>
    <row r="8" spans="1:12" x14ac:dyDescent="0.25">
      <c r="A8" s="5" t="s">
        <v>20</v>
      </c>
      <c r="B8" s="4">
        <v>260347796</v>
      </c>
      <c r="C8" s="4">
        <v>260347796</v>
      </c>
      <c r="D8" s="4">
        <v>465458852</v>
      </c>
      <c r="E8" s="4">
        <v>465344416</v>
      </c>
      <c r="F8" s="4">
        <v>91908</v>
      </c>
      <c r="G8" s="4">
        <v>22528</v>
      </c>
      <c r="H8" s="3">
        <v>8.3707449828225866E-2</v>
      </c>
      <c r="I8" s="4">
        <v>38</v>
      </c>
      <c r="J8" s="4">
        <v>9</v>
      </c>
      <c r="K8" s="4">
        <v>12</v>
      </c>
      <c r="L8" s="34" t="s">
        <v>4</v>
      </c>
    </row>
    <row r="9" spans="1:12" x14ac:dyDescent="0.25">
      <c r="A9" s="5" t="s">
        <v>17</v>
      </c>
      <c r="B9" s="4">
        <v>461367413</v>
      </c>
      <c r="C9" s="4">
        <v>461367413</v>
      </c>
      <c r="D9" s="4">
        <v>2268775315</v>
      </c>
      <c r="E9" s="4">
        <v>1268639184</v>
      </c>
      <c r="F9" s="4">
        <v>844947027</v>
      </c>
      <c r="G9" s="4">
        <v>155189104</v>
      </c>
      <c r="H9" s="3">
        <v>0.41326156357298149</v>
      </c>
      <c r="I9" s="4">
        <v>96</v>
      </c>
      <c r="J9" s="4">
        <v>46</v>
      </c>
      <c r="K9" s="4">
        <v>131</v>
      </c>
      <c r="L9" s="34" t="s">
        <v>4</v>
      </c>
    </row>
    <row r="10" spans="1:12" x14ac:dyDescent="0.25">
      <c r="A10" s="2" t="s">
        <v>12</v>
      </c>
      <c r="B10" s="4">
        <v>453051110</v>
      </c>
      <c r="C10" s="4">
        <v>453051110</v>
      </c>
      <c r="D10" s="4">
        <v>1616610440</v>
      </c>
      <c r="E10" s="4">
        <v>1595559960</v>
      </c>
      <c r="F10" s="4">
        <v>1560</v>
      </c>
      <c r="G10" s="4">
        <v>21048920</v>
      </c>
      <c r="H10" s="3">
        <v>0.29587027434065405</v>
      </c>
      <c r="I10" s="4">
        <v>70</v>
      </c>
      <c r="J10" s="4">
        <v>20</v>
      </c>
      <c r="K10" s="4">
        <v>13</v>
      </c>
      <c r="L10" s="34" t="s">
        <v>19</v>
      </c>
    </row>
    <row r="11" spans="1:12" x14ac:dyDescent="0.25">
      <c r="A11" s="5" t="s">
        <v>75</v>
      </c>
      <c r="B11" s="4">
        <v>3</v>
      </c>
      <c r="C11" s="4">
        <v>3</v>
      </c>
      <c r="D11" s="4">
        <v>288</v>
      </c>
      <c r="E11" s="4">
        <v>16</v>
      </c>
      <c r="F11" s="4">
        <v>240</v>
      </c>
      <c r="G11" s="4">
        <v>32</v>
      </c>
      <c r="H11" s="3">
        <v>5.1752242233415265E-8</v>
      </c>
      <c r="I11" s="4">
        <v>1</v>
      </c>
      <c r="J11" s="4">
        <v>1</v>
      </c>
      <c r="K11" s="4">
        <v>2</v>
      </c>
      <c r="L11" s="34" t="s">
        <v>19</v>
      </c>
    </row>
    <row r="12" spans="1:12" x14ac:dyDescent="0.25">
      <c r="A12" s="5" t="s">
        <v>21</v>
      </c>
      <c r="B12" s="4">
        <v>453051107</v>
      </c>
      <c r="C12" s="4">
        <v>453051107</v>
      </c>
      <c r="D12" s="4">
        <v>1616610152</v>
      </c>
      <c r="E12" s="4">
        <v>1595559944</v>
      </c>
      <c r="F12" s="4">
        <v>1320</v>
      </c>
      <c r="G12" s="4">
        <v>21048888</v>
      </c>
      <c r="H12" s="3">
        <v>0.29587022258841184</v>
      </c>
      <c r="I12" s="4">
        <v>69</v>
      </c>
      <c r="J12" s="4">
        <v>19</v>
      </c>
      <c r="K12" s="4">
        <v>11</v>
      </c>
      <c r="L12" s="34" t="s">
        <v>19</v>
      </c>
    </row>
    <row r="13" spans="1:12" x14ac:dyDescent="0.25">
      <c r="A13" s="2" t="s">
        <v>323</v>
      </c>
      <c r="B13" s="4">
        <v>461367422</v>
      </c>
      <c r="C13" s="4">
        <v>461367422</v>
      </c>
      <c r="D13" s="4">
        <v>5533956711</v>
      </c>
      <c r="E13" s="4">
        <v>4432265288</v>
      </c>
      <c r="F13" s="4">
        <v>914344695</v>
      </c>
      <c r="G13" s="4">
        <v>187346728</v>
      </c>
      <c r="H13" s="3">
        <v>0.99999926684323504</v>
      </c>
      <c r="I13" s="4">
        <v>98</v>
      </c>
      <c r="J13" s="4">
        <v>48</v>
      </c>
      <c r="K13" s="4">
        <v>190</v>
      </c>
      <c r="L13" s="34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121"/>
  <sheetViews>
    <sheetView workbookViewId="0"/>
  </sheetViews>
  <sheetFormatPr defaultRowHeight="15" x14ac:dyDescent="0.25"/>
  <cols>
    <col min="1" max="1" width="13.28515625" bestFit="1" customWidth="1"/>
    <col min="2" max="2" width="8.7109375" bestFit="1" customWidth="1"/>
    <col min="3" max="3" width="64.42578125" bestFit="1" customWidth="1"/>
    <col min="4" max="4" width="81.140625" bestFit="1" customWidth="1"/>
    <col min="5" max="5" width="15.5703125" bestFit="1" customWidth="1"/>
    <col min="6" max="6" width="22.140625" bestFit="1" customWidth="1"/>
    <col min="7" max="7" width="11.140625" bestFit="1" customWidth="1"/>
    <col min="8" max="8" width="81.140625" bestFit="1" customWidth="1"/>
    <col min="9" max="45" width="8.7109375" customWidth="1"/>
  </cols>
  <sheetData>
    <row r="1" spans="1:8" x14ac:dyDescent="0.25">
      <c r="A1" t="s">
        <v>24</v>
      </c>
      <c r="B1" t="s">
        <v>25</v>
      </c>
      <c r="C1" t="s">
        <v>29</v>
      </c>
      <c r="D1" t="s">
        <v>26</v>
      </c>
      <c r="E1" t="s">
        <v>28</v>
      </c>
      <c r="F1" t="s">
        <v>23</v>
      </c>
      <c r="G1" t="s">
        <v>22</v>
      </c>
      <c r="H1" t="s">
        <v>27</v>
      </c>
    </row>
    <row r="2" spans="1:8" ht="180" x14ac:dyDescent="0.25">
      <c r="A2" t="s">
        <v>88</v>
      </c>
      <c r="B2" t="s">
        <v>24</v>
      </c>
      <c r="C2" t="s">
        <v>41</v>
      </c>
      <c r="D2" s="6" t="s">
        <v>89</v>
      </c>
      <c r="E2" t="s">
        <v>41</v>
      </c>
      <c r="F2" t="s">
        <v>41</v>
      </c>
      <c r="G2" t="s">
        <v>11</v>
      </c>
      <c r="H2" t="s">
        <v>41</v>
      </c>
    </row>
    <row r="3" spans="1:8" ht="409.5" x14ac:dyDescent="0.25">
      <c r="A3" t="s">
        <v>88</v>
      </c>
      <c r="B3" t="s">
        <v>40</v>
      </c>
      <c r="C3" t="s">
        <v>90</v>
      </c>
      <c r="D3" s="6" t="s">
        <v>91</v>
      </c>
      <c r="E3" t="s">
        <v>41</v>
      </c>
      <c r="F3" t="s">
        <v>41</v>
      </c>
      <c r="G3" t="s">
        <v>11</v>
      </c>
      <c r="H3" t="s">
        <v>41</v>
      </c>
    </row>
    <row r="4" spans="1:8" ht="409.5" x14ac:dyDescent="0.25">
      <c r="A4" t="s">
        <v>88</v>
      </c>
      <c r="B4" t="s">
        <v>40</v>
      </c>
      <c r="C4" t="s">
        <v>92</v>
      </c>
      <c r="D4" s="6" t="s">
        <v>93</v>
      </c>
      <c r="E4" t="s">
        <v>41</v>
      </c>
      <c r="F4" t="s">
        <v>41</v>
      </c>
      <c r="G4" t="s">
        <v>11</v>
      </c>
      <c r="H4" t="s">
        <v>41</v>
      </c>
    </row>
    <row r="5" spans="1:8" ht="409.5" x14ac:dyDescent="0.25">
      <c r="A5" t="s">
        <v>88</v>
      </c>
      <c r="B5" t="s">
        <v>40</v>
      </c>
      <c r="C5" t="s">
        <v>94</v>
      </c>
      <c r="D5" s="6" t="s">
        <v>95</v>
      </c>
      <c r="E5" t="s">
        <v>41</v>
      </c>
      <c r="F5" t="s">
        <v>41</v>
      </c>
      <c r="G5" t="s">
        <v>11</v>
      </c>
      <c r="H5" t="s">
        <v>41</v>
      </c>
    </row>
    <row r="6" spans="1:8" x14ac:dyDescent="0.25">
      <c r="A6" t="s">
        <v>96</v>
      </c>
      <c r="B6" t="s">
        <v>40</v>
      </c>
      <c r="C6" t="s">
        <v>97</v>
      </c>
      <c r="D6" s="6" t="s">
        <v>98</v>
      </c>
      <c r="E6" t="s">
        <v>41</v>
      </c>
      <c r="F6" t="s">
        <v>99</v>
      </c>
      <c r="G6" t="s">
        <v>11</v>
      </c>
      <c r="H6" t="s">
        <v>41</v>
      </c>
    </row>
    <row r="7" spans="1:8" x14ac:dyDescent="0.25">
      <c r="A7" t="s">
        <v>96</v>
      </c>
      <c r="B7" t="s">
        <v>40</v>
      </c>
      <c r="C7" t="s">
        <v>100</v>
      </c>
      <c r="D7" s="6" t="s">
        <v>101</v>
      </c>
      <c r="E7" t="s">
        <v>41</v>
      </c>
      <c r="F7" t="s">
        <v>99</v>
      </c>
      <c r="G7" t="s">
        <v>11</v>
      </c>
      <c r="H7" t="s">
        <v>41</v>
      </c>
    </row>
    <row r="8" spans="1:8" x14ac:dyDescent="0.25">
      <c r="A8" t="s">
        <v>96</v>
      </c>
      <c r="B8" t="s">
        <v>40</v>
      </c>
      <c r="C8" t="s">
        <v>102</v>
      </c>
      <c r="D8" s="32" t="s">
        <v>103</v>
      </c>
      <c r="E8" t="s">
        <v>41</v>
      </c>
      <c r="F8" t="s">
        <v>99</v>
      </c>
      <c r="G8" t="s">
        <v>11</v>
      </c>
      <c r="H8" t="s">
        <v>41</v>
      </c>
    </row>
    <row r="9" spans="1:8" x14ac:dyDescent="0.25">
      <c r="A9" t="s">
        <v>104</v>
      </c>
      <c r="B9" t="s">
        <v>40</v>
      </c>
      <c r="C9" t="s">
        <v>105</v>
      </c>
      <c r="D9" s="32" t="s">
        <v>106</v>
      </c>
      <c r="E9" t="s">
        <v>41</v>
      </c>
      <c r="F9" t="s">
        <v>99</v>
      </c>
      <c r="G9" t="s">
        <v>11</v>
      </c>
      <c r="H9" t="s">
        <v>41</v>
      </c>
    </row>
    <row r="10" spans="1:8" ht="300" x14ac:dyDescent="0.25">
      <c r="A10" t="s">
        <v>104</v>
      </c>
      <c r="B10" t="s">
        <v>40</v>
      </c>
      <c r="C10" t="s">
        <v>107</v>
      </c>
      <c r="D10" s="32" t="s">
        <v>108</v>
      </c>
      <c r="E10" t="s">
        <v>41</v>
      </c>
      <c r="F10" t="s">
        <v>99</v>
      </c>
      <c r="G10" t="s">
        <v>11</v>
      </c>
      <c r="H10" t="s">
        <v>41</v>
      </c>
    </row>
    <row r="11" spans="1:8" x14ac:dyDescent="0.25">
      <c r="A11" t="s">
        <v>104</v>
      </c>
      <c r="B11" t="s">
        <v>40</v>
      </c>
      <c r="C11" t="s">
        <v>109</v>
      </c>
      <c r="D11" s="32" t="s">
        <v>110</v>
      </c>
      <c r="E11" t="s">
        <v>41</v>
      </c>
      <c r="F11" t="s">
        <v>41</v>
      </c>
      <c r="G11" t="s">
        <v>11</v>
      </c>
      <c r="H11" t="s">
        <v>41</v>
      </c>
    </row>
    <row r="12" spans="1:8" ht="360" x14ac:dyDescent="0.25">
      <c r="A12" t="s">
        <v>104</v>
      </c>
      <c r="B12" t="s">
        <v>40</v>
      </c>
      <c r="C12" t="s">
        <v>111</v>
      </c>
      <c r="D12" s="32" t="s">
        <v>112</v>
      </c>
      <c r="E12" t="s">
        <v>41</v>
      </c>
      <c r="F12" t="s">
        <v>41</v>
      </c>
      <c r="G12" t="s">
        <v>11</v>
      </c>
      <c r="H12" t="s">
        <v>41</v>
      </c>
    </row>
    <row r="13" spans="1:8" x14ac:dyDescent="0.25">
      <c r="A13" t="s">
        <v>104</v>
      </c>
      <c r="B13" t="s">
        <v>40</v>
      </c>
      <c r="C13" t="s">
        <v>113</v>
      </c>
      <c r="D13" s="32" t="s">
        <v>114</v>
      </c>
      <c r="E13" t="s">
        <v>41</v>
      </c>
      <c r="F13" t="s">
        <v>41</v>
      </c>
      <c r="G13" t="s">
        <v>11</v>
      </c>
      <c r="H13" t="s">
        <v>41</v>
      </c>
    </row>
    <row r="14" spans="1:8" ht="330" x14ac:dyDescent="0.25">
      <c r="A14" t="s">
        <v>115</v>
      </c>
      <c r="B14" t="s">
        <v>40</v>
      </c>
      <c r="C14" t="s">
        <v>116</v>
      </c>
      <c r="D14" s="32" t="s">
        <v>117</v>
      </c>
      <c r="E14" t="s">
        <v>41</v>
      </c>
      <c r="F14" t="s">
        <v>42</v>
      </c>
      <c r="G14" t="s">
        <v>11</v>
      </c>
      <c r="H14" t="s">
        <v>41</v>
      </c>
    </row>
    <row r="15" spans="1:8" ht="240" x14ac:dyDescent="0.25">
      <c r="A15" t="s">
        <v>115</v>
      </c>
      <c r="B15" t="s">
        <v>40</v>
      </c>
      <c r="C15" t="s">
        <v>118</v>
      </c>
      <c r="D15" s="32" t="s">
        <v>619</v>
      </c>
      <c r="E15" t="s">
        <v>41</v>
      </c>
      <c r="F15" t="s">
        <v>41</v>
      </c>
      <c r="G15" t="s">
        <v>11</v>
      </c>
      <c r="H15" t="s">
        <v>41</v>
      </c>
    </row>
    <row r="16" spans="1:8" ht="90" x14ac:dyDescent="0.25">
      <c r="A16" t="s">
        <v>115</v>
      </c>
      <c r="B16" t="s">
        <v>40</v>
      </c>
      <c r="C16" t="s">
        <v>119</v>
      </c>
      <c r="D16" s="32" t="s">
        <v>120</v>
      </c>
      <c r="E16" t="s">
        <v>41</v>
      </c>
      <c r="F16" t="s">
        <v>41</v>
      </c>
      <c r="G16" t="s">
        <v>11</v>
      </c>
      <c r="H16" t="s">
        <v>41</v>
      </c>
    </row>
    <row r="17" spans="1:8" x14ac:dyDescent="0.25">
      <c r="A17" t="s">
        <v>115</v>
      </c>
      <c r="B17" t="s">
        <v>40</v>
      </c>
      <c r="C17" t="s">
        <v>620</v>
      </c>
      <c r="D17" s="32" t="s">
        <v>621</v>
      </c>
      <c r="E17" t="s">
        <v>41</v>
      </c>
      <c r="F17" t="s">
        <v>41</v>
      </c>
      <c r="G17" t="s">
        <v>11</v>
      </c>
      <c r="H17" t="s">
        <v>41</v>
      </c>
    </row>
    <row r="18" spans="1:8" x14ac:dyDescent="0.25">
      <c r="A18" t="s">
        <v>115</v>
      </c>
      <c r="B18" t="s">
        <v>40</v>
      </c>
      <c r="C18" t="s">
        <v>121</v>
      </c>
      <c r="D18" s="32" t="s">
        <v>122</v>
      </c>
      <c r="E18" t="s">
        <v>41</v>
      </c>
      <c r="F18" t="s">
        <v>41</v>
      </c>
      <c r="G18" t="s">
        <v>11</v>
      </c>
      <c r="H18" t="s">
        <v>41</v>
      </c>
    </row>
    <row r="19" spans="1:8" ht="285" x14ac:dyDescent="0.25">
      <c r="A19" t="s">
        <v>115</v>
      </c>
      <c r="B19" t="s">
        <v>40</v>
      </c>
      <c r="C19" t="s">
        <v>123</v>
      </c>
      <c r="D19" s="32" t="s">
        <v>124</v>
      </c>
      <c r="E19" t="s">
        <v>41</v>
      </c>
      <c r="F19" t="s">
        <v>41</v>
      </c>
      <c r="G19" t="s">
        <v>11</v>
      </c>
      <c r="H19" t="s">
        <v>41</v>
      </c>
    </row>
    <row r="20" spans="1:8" ht="45" x14ac:dyDescent="0.25">
      <c r="A20" t="s">
        <v>115</v>
      </c>
      <c r="B20" t="s">
        <v>40</v>
      </c>
      <c r="C20" t="s">
        <v>125</v>
      </c>
      <c r="D20" s="32" t="s">
        <v>126</v>
      </c>
      <c r="E20" t="s">
        <v>41</v>
      </c>
      <c r="F20" t="s">
        <v>41</v>
      </c>
      <c r="G20" t="s">
        <v>11</v>
      </c>
      <c r="H20" t="s">
        <v>41</v>
      </c>
    </row>
    <row r="21" spans="1:8" ht="255" x14ac:dyDescent="0.25">
      <c r="A21" t="s">
        <v>115</v>
      </c>
      <c r="B21" t="s">
        <v>40</v>
      </c>
      <c r="C21" t="s">
        <v>127</v>
      </c>
      <c r="D21" s="32" t="s">
        <v>128</v>
      </c>
      <c r="E21" t="s">
        <v>41</v>
      </c>
      <c r="F21" t="s">
        <v>41</v>
      </c>
      <c r="G21" t="s">
        <v>11</v>
      </c>
      <c r="H21" t="s">
        <v>41</v>
      </c>
    </row>
    <row r="22" spans="1:8" ht="45" x14ac:dyDescent="0.25">
      <c r="A22" t="s">
        <v>115</v>
      </c>
      <c r="B22" t="s">
        <v>40</v>
      </c>
      <c r="C22" t="s">
        <v>129</v>
      </c>
      <c r="D22" s="32" t="s">
        <v>130</v>
      </c>
      <c r="E22" t="s">
        <v>41</v>
      </c>
      <c r="F22" t="s">
        <v>41</v>
      </c>
      <c r="G22" t="s">
        <v>11</v>
      </c>
      <c r="H22" t="s">
        <v>41</v>
      </c>
    </row>
    <row r="23" spans="1:8" x14ac:dyDescent="0.25">
      <c r="A23" t="s">
        <v>115</v>
      </c>
      <c r="B23" t="s">
        <v>40</v>
      </c>
      <c r="C23" t="s">
        <v>131</v>
      </c>
      <c r="D23" s="32" t="s">
        <v>132</v>
      </c>
      <c r="E23" t="s">
        <v>41</v>
      </c>
      <c r="F23" t="s">
        <v>41</v>
      </c>
      <c r="G23" t="s">
        <v>11</v>
      </c>
      <c r="H23" t="s">
        <v>41</v>
      </c>
    </row>
    <row r="24" spans="1:8" x14ac:dyDescent="0.25">
      <c r="A24" t="s">
        <v>115</v>
      </c>
      <c r="B24" t="s">
        <v>40</v>
      </c>
      <c r="C24" t="s">
        <v>133</v>
      </c>
      <c r="D24" s="32" t="s">
        <v>134</v>
      </c>
      <c r="E24" t="s">
        <v>41</v>
      </c>
      <c r="F24" t="s">
        <v>41</v>
      </c>
      <c r="G24" t="s">
        <v>11</v>
      </c>
      <c r="H24" t="s">
        <v>41</v>
      </c>
    </row>
    <row r="25" spans="1:8" x14ac:dyDescent="0.25">
      <c r="A25" t="s">
        <v>135</v>
      </c>
      <c r="B25" t="s">
        <v>136</v>
      </c>
      <c r="C25" t="s">
        <v>137</v>
      </c>
      <c r="D25" s="32" t="s">
        <v>138</v>
      </c>
      <c r="E25" t="s">
        <v>41</v>
      </c>
      <c r="F25" t="s">
        <v>41</v>
      </c>
      <c r="G25" t="s">
        <v>41</v>
      </c>
      <c r="H25" t="s">
        <v>41</v>
      </c>
    </row>
    <row r="26" spans="1:8" x14ac:dyDescent="0.25">
      <c r="A26" t="s">
        <v>135</v>
      </c>
      <c r="B26" t="s">
        <v>136</v>
      </c>
      <c r="C26" t="s">
        <v>139</v>
      </c>
      <c r="D26" s="32" t="s">
        <v>140</v>
      </c>
      <c r="E26" t="s">
        <v>41</v>
      </c>
      <c r="F26" t="s">
        <v>41</v>
      </c>
      <c r="G26" t="s">
        <v>41</v>
      </c>
      <c r="H26" t="s">
        <v>41</v>
      </c>
    </row>
    <row r="27" spans="1:8" x14ac:dyDescent="0.25">
      <c r="A27" t="s">
        <v>135</v>
      </c>
      <c r="B27" t="s">
        <v>136</v>
      </c>
      <c r="C27" t="s">
        <v>141</v>
      </c>
      <c r="D27" s="32" t="s">
        <v>142</v>
      </c>
      <c r="E27" t="s">
        <v>41</v>
      </c>
      <c r="F27" t="s">
        <v>41</v>
      </c>
      <c r="G27" t="s">
        <v>41</v>
      </c>
      <c r="H27" t="s">
        <v>41</v>
      </c>
    </row>
    <row r="28" spans="1:8" x14ac:dyDescent="0.25">
      <c r="A28" t="s">
        <v>143</v>
      </c>
      <c r="B28" t="s">
        <v>40</v>
      </c>
      <c r="C28" t="s">
        <v>144</v>
      </c>
      <c r="D28" s="32" t="s">
        <v>145</v>
      </c>
      <c r="E28" t="s">
        <v>41</v>
      </c>
      <c r="F28" t="s">
        <v>99</v>
      </c>
      <c r="G28" t="s">
        <v>11</v>
      </c>
      <c r="H28" t="s">
        <v>41</v>
      </c>
    </row>
    <row r="29" spans="1:8" x14ac:dyDescent="0.25">
      <c r="A29" t="s">
        <v>146</v>
      </c>
      <c r="B29" t="s">
        <v>40</v>
      </c>
      <c r="C29" t="s">
        <v>147</v>
      </c>
      <c r="D29" s="32" t="s">
        <v>148</v>
      </c>
      <c r="E29" t="s">
        <v>41</v>
      </c>
      <c r="F29" t="s">
        <v>99</v>
      </c>
      <c r="G29" t="s">
        <v>11</v>
      </c>
      <c r="H29" t="s">
        <v>41</v>
      </c>
    </row>
    <row r="30" spans="1:8" x14ac:dyDescent="0.25">
      <c r="A30" t="s">
        <v>146</v>
      </c>
      <c r="B30" t="s">
        <v>40</v>
      </c>
      <c r="C30" t="s">
        <v>149</v>
      </c>
      <c r="D30" s="32" t="s">
        <v>150</v>
      </c>
      <c r="E30" t="s">
        <v>41</v>
      </c>
      <c r="F30" t="s">
        <v>99</v>
      </c>
      <c r="G30" t="s">
        <v>11</v>
      </c>
      <c r="H30" t="s">
        <v>41</v>
      </c>
    </row>
    <row r="31" spans="1:8" x14ac:dyDescent="0.25">
      <c r="A31" t="s">
        <v>146</v>
      </c>
      <c r="B31" t="s">
        <v>40</v>
      </c>
      <c r="C31" t="s">
        <v>151</v>
      </c>
      <c r="D31" s="32" t="s">
        <v>152</v>
      </c>
      <c r="E31" t="s">
        <v>41</v>
      </c>
      <c r="F31" t="s">
        <v>73</v>
      </c>
      <c r="G31" t="s">
        <v>11</v>
      </c>
      <c r="H31" t="s">
        <v>41</v>
      </c>
    </row>
    <row r="32" spans="1:8" x14ac:dyDescent="0.25">
      <c r="A32" t="s">
        <v>146</v>
      </c>
      <c r="B32" t="s">
        <v>40</v>
      </c>
      <c r="C32" t="s">
        <v>153</v>
      </c>
      <c r="D32" s="32" t="s">
        <v>145</v>
      </c>
      <c r="E32" t="s">
        <v>41</v>
      </c>
      <c r="F32" t="s">
        <v>99</v>
      </c>
      <c r="G32" t="s">
        <v>11</v>
      </c>
      <c r="H32" t="s">
        <v>41</v>
      </c>
    </row>
    <row r="33" spans="1:8" x14ac:dyDescent="0.25">
      <c r="A33" t="s">
        <v>146</v>
      </c>
      <c r="B33" t="s">
        <v>40</v>
      </c>
      <c r="C33" t="s">
        <v>154</v>
      </c>
      <c r="D33" s="32" t="s">
        <v>155</v>
      </c>
      <c r="E33" t="s">
        <v>41</v>
      </c>
      <c r="F33" t="s">
        <v>73</v>
      </c>
      <c r="G33" t="s">
        <v>11</v>
      </c>
      <c r="H33" t="s">
        <v>156</v>
      </c>
    </row>
    <row r="34" spans="1:8" ht="300" x14ac:dyDescent="0.25">
      <c r="A34" t="s">
        <v>146</v>
      </c>
      <c r="B34" t="s">
        <v>40</v>
      </c>
      <c r="C34" t="s">
        <v>157</v>
      </c>
      <c r="D34" s="32" t="s">
        <v>158</v>
      </c>
      <c r="E34" t="s">
        <v>41</v>
      </c>
      <c r="F34" t="s">
        <v>99</v>
      </c>
      <c r="G34" t="s">
        <v>11</v>
      </c>
      <c r="H34" t="s">
        <v>41</v>
      </c>
    </row>
    <row r="35" spans="1:8" x14ac:dyDescent="0.25">
      <c r="A35" t="s">
        <v>159</v>
      </c>
      <c r="B35" t="s">
        <v>40</v>
      </c>
      <c r="C35" t="s">
        <v>622</v>
      </c>
      <c r="D35" s="32" t="s">
        <v>623</v>
      </c>
      <c r="E35" t="s">
        <v>41</v>
      </c>
      <c r="F35" t="s">
        <v>41</v>
      </c>
      <c r="G35" t="s">
        <v>11</v>
      </c>
      <c r="H35" t="s">
        <v>41</v>
      </c>
    </row>
    <row r="36" spans="1:8" ht="90" x14ac:dyDescent="0.25">
      <c r="A36" t="s">
        <v>160</v>
      </c>
      <c r="B36" t="s">
        <v>136</v>
      </c>
      <c r="C36" t="s">
        <v>161</v>
      </c>
      <c r="D36" s="32" t="s">
        <v>162</v>
      </c>
      <c r="E36" t="s">
        <v>41</v>
      </c>
      <c r="F36" t="s">
        <v>41</v>
      </c>
      <c r="G36" t="s">
        <v>41</v>
      </c>
      <c r="H36" t="s">
        <v>41</v>
      </c>
    </row>
    <row r="37" spans="1:8" ht="45" x14ac:dyDescent="0.25">
      <c r="A37" t="s">
        <v>160</v>
      </c>
      <c r="B37" t="s">
        <v>136</v>
      </c>
      <c r="C37" t="s">
        <v>163</v>
      </c>
      <c r="D37" s="32" t="s">
        <v>164</v>
      </c>
      <c r="E37" t="s">
        <v>41</v>
      </c>
      <c r="F37" t="s">
        <v>41</v>
      </c>
      <c r="G37" t="s">
        <v>41</v>
      </c>
      <c r="H37" t="s">
        <v>41</v>
      </c>
    </row>
    <row r="38" spans="1:8" ht="75" x14ac:dyDescent="0.25">
      <c r="A38" t="s">
        <v>160</v>
      </c>
      <c r="B38" t="s">
        <v>136</v>
      </c>
      <c r="C38" t="s">
        <v>165</v>
      </c>
      <c r="D38" s="32" t="s">
        <v>166</v>
      </c>
      <c r="E38" t="s">
        <v>41</v>
      </c>
      <c r="F38" t="s">
        <v>41</v>
      </c>
      <c r="G38" t="s">
        <v>41</v>
      </c>
      <c r="H38" t="s">
        <v>41</v>
      </c>
    </row>
    <row r="39" spans="1:8" x14ac:dyDescent="0.25">
      <c r="A39" t="s">
        <v>160</v>
      </c>
      <c r="B39" t="s">
        <v>136</v>
      </c>
      <c r="C39" t="s">
        <v>167</v>
      </c>
      <c r="D39" s="32" t="s">
        <v>168</v>
      </c>
      <c r="E39" t="s">
        <v>41</v>
      </c>
      <c r="F39" t="s">
        <v>41</v>
      </c>
      <c r="G39" t="s">
        <v>41</v>
      </c>
      <c r="H39" t="s">
        <v>41</v>
      </c>
    </row>
    <row r="40" spans="1:8" ht="45" x14ac:dyDescent="0.25">
      <c r="A40" t="s">
        <v>160</v>
      </c>
      <c r="B40" t="s">
        <v>136</v>
      </c>
      <c r="C40" t="s">
        <v>169</v>
      </c>
      <c r="D40" s="32" t="s">
        <v>170</v>
      </c>
      <c r="E40" t="s">
        <v>41</v>
      </c>
      <c r="F40" t="s">
        <v>41</v>
      </c>
      <c r="G40" t="s">
        <v>41</v>
      </c>
      <c r="H40" t="s">
        <v>41</v>
      </c>
    </row>
    <row r="41" spans="1:8" ht="30" x14ac:dyDescent="0.25">
      <c r="A41" t="s">
        <v>160</v>
      </c>
      <c r="B41" t="s">
        <v>136</v>
      </c>
      <c r="C41" t="s">
        <v>171</v>
      </c>
      <c r="D41" s="32" t="s">
        <v>172</v>
      </c>
      <c r="E41" t="s">
        <v>41</v>
      </c>
      <c r="F41" t="s">
        <v>41</v>
      </c>
      <c r="G41" t="s">
        <v>41</v>
      </c>
      <c r="H41" t="s">
        <v>41</v>
      </c>
    </row>
    <row r="42" spans="1:8" ht="60" x14ac:dyDescent="0.25">
      <c r="A42" t="s">
        <v>160</v>
      </c>
      <c r="B42" t="s">
        <v>136</v>
      </c>
      <c r="C42" t="s">
        <v>173</v>
      </c>
      <c r="D42" s="32" t="s">
        <v>174</v>
      </c>
      <c r="E42" t="s">
        <v>41</v>
      </c>
      <c r="F42" t="s">
        <v>41</v>
      </c>
      <c r="G42" t="s">
        <v>41</v>
      </c>
      <c r="H42" t="s">
        <v>41</v>
      </c>
    </row>
    <row r="43" spans="1:8" ht="30" x14ac:dyDescent="0.25">
      <c r="A43" t="s">
        <v>160</v>
      </c>
      <c r="B43" t="s">
        <v>136</v>
      </c>
      <c r="C43" t="s">
        <v>175</v>
      </c>
      <c r="D43" s="32" t="s">
        <v>176</v>
      </c>
      <c r="E43" t="s">
        <v>41</v>
      </c>
      <c r="F43" t="s">
        <v>41</v>
      </c>
      <c r="G43" t="s">
        <v>41</v>
      </c>
      <c r="H43" t="s">
        <v>41</v>
      </c>
    </row>
    <row r="44" spans="1:8" ht="30" x14ac:dyDescent="0.25">
      <c r="A44" t="s">
        <v>160</v>
      </c>
      <c r="B44" t="s">
        <v>136</v>
      </c>
      <c r="C44" t="s">
        <v>177</v>
      </c>
      <c r="D44" s="32" t="s">
        <v>178</v>
      </c>
      <c r="E44" t="s">
        <v>41</v>
      </c>
      <c r="F44" t="s">
        <v>41</v>
      </c>
      <c r="G44" t="s">
        <v>41</v>
      </c>
      <c r="H44" t="s">
        <v>41</v>
      </c>
    </row>
    <row r="45" spans="1:8" ht="165" x14ac:dyDescent="0.25">
      <c r="A45" t="s">
        <v>39</v>
      </c>
      <c r="B45" t="s">
        <v>40</v>
      </c>
      <c r="C45" t="s">
        <v>624</v>
      </c>
      <c r="D45" s="32" t="s">
        <v>625</v>
      </c>
      <c r="E45" t="s">
        <v>41</v>
      </c>
      <c r="F45" t="s">
        <v>41</v>
      </c>
      <c r="G45" t="s">
        <v>11</v>
      </c>
      <c r="H45" t="s">
        <v>41</v>
      </c>
    </row>
    <row r="46" spans="1:8" x14ac:dyDescent="0.25">
      <c r="A46" t="s">
        <v>39</v>
      </c>
      <c r="B46" t="s">
        <v>40</v>
      </c>
      <c r="C46" t="s">
        <v>179</v>
      </c>
      <c r="D46" s="32" t="s">
        <v>180</v>
      </c>
      <c r="E46" t="s">
        <v>41</v>
      </c>
      <c r="F46" t="s">
        <v>99</v>
      </c>
      <c r="G46" t="s">
        <v>11</v>
      </c>
      <c r="H46" t="s">
        <v>41</v>
      </c>
    </row>
    <row r="47" spans="1:8" ht="105" x14ac:dyDescent="0.25">
      <c r="A47" t="s">
        <v>39</v>
      </c>
      <c r="B47" t="s">
        <v>40</v>
      </c>
      <c r="C47" t="s">
        <v>181</v>
      </c>
      <c r="D47" s="32" t="s">
        <v>182</v>
      </c>
      <c r="E47" t="s">
        <v>41</v>
      </c>
      <c r="F47" t="s">
        <v>41</v>
      </c>
      <c r="G47" t="s">
        <v>11</v>
      </c>
      <c r="H47" t="s">
        <v>41</v>
      </c>
    </row>
    <row r="48" spans="1:8" x14ac:dyDescent="0.25">
      <c r="A48" t="s">
        <v>39</v>
      </c>
      <c r="B48" t="s">
        <v>40</v>
      </c>
      <c r="C48" t="s">
        <v>183</v>
      </c>
      <c r="D48" s="32" t="s">
        <v>626</v>
      </c>
      <c r="E48" t="s">
        <v>41</v>
      </c>
      <c r="F48" t="s">
        <v>99</v>
      </c>
      <c r="G48" t="s">
        <v>11</v>
      </c>
      <c r="H48" t="s">
        <v>41</v>
      </c>
    </row>
    <row r="49" spans="1:8" x14ac:dyDescent="0.25">
      <c r="A49" t="s">
        <v>39</v>
      </c>
      <c r="B49" t="s">
        <v>40</v>
      </c>
      <c r="C49" t="s">
        <v>184</v>
      </c>
      <c r="D49" s="32" t="s">
        <v>627</v>
      </c>
      <c r="E49" t="s">
        <v>41</v>
      </c>
      <c r="F49" t="s">
        <v>41</v>
      </c>
      <c r="G49" t="s">
        <v>11</v>
      </c>
      <c r="H49" t="s">
        <v>41</v>
      </c>
    </row>
    <row r="50" spans="1:8" ht="135" x14ac:dyDescent="0.25">
      <c r="A50" t="s">
        <v>39</v>
      </c>
      <c r="B50" t="s">
        <v>40</v>
      </c>
      <c r="C50" t="s">
        <v>185</v>
      </c>
      <c r="D50" s="32" t="s">
        <v>186</v>
      </c>
      <c r="E50" t="s">
        <v>41</v>
      </c>
      <c r="F50" t="s">
        <v>99</v>
      </c>
      <c r="G50" t="s">
        <v>11</v>
      </c>
      <c r="H50" t="s">
        <v>41</v>
      </c>
    </row>
    <row r="51" spans="1:8" ht="135" x14ac:dyDescent="0.25">
      <c r="A51" t="s">
        <v>39</v>
      </c>
      <c r="B51" t="s">
        <v>40</v>
      </c>
      <c r="C51" t="s">
        <v>187</v>
      </c>
      <c r="D51" s="32" t="s">
        <v>188</v>
      </c>
      <c r="E51" t="s">
        <v>41</v>
      </c>
      <c r="F51" t="s">
        <v>99</v>
      </c>
      <c r="G51" t="s">
        <v>11</v>
      </c>
      <c r="H51" t="s">
        <v>41</v>
      </c>
    </row>
    <row r="52" spans="1:8" ht="135" x14ac:dyDescent="0.25">
      <c r="A52" t="s">
        <v>39</v>
      </c>
      <c r="B52" t="s">
        <v>40</v>
      </c>
      <c r="C52" t="s">
        <v>189</v>
      </c>
      <c r="D52" s="32" t="s">
        <v>190</v>
      </c>
      <c r="E52" t="s">
        <v>41</v>
      </c>
      <c r="F52" t="s">
        <v>99</v>
      </c>
      <c r="G52" t="s">
        <v>11</v>
      </c>
      <c r="H52" t="s">
        <v>41</v>
      </c>
    </row>
    <row r="53" spans="1:8" ht="30" x14ac:dyDescent="0.25">
      <c r="A53" t="s">
        <v>191</v>
      </c>
      <c r="B53" t="s">
        <v>40</v>
      </c>
      <c r="C53" t="s">
        <v>192</v>
      </c>
      <c r="D53" s="32" t="s">
        <v>193</v>
      </c>
      <c r="E53" t="s">
        <v>41</v>
      </c>
      <c r="F53" t="s">
        <v>42</v>
      </c>
      <c r="G53" t="s">
        <v>11</v>
      </c>
      <c r="H53" t="s">
        <v>41</v>
      </c>
    </row>
    <row r="54" spans="1:8" ht="30" x14ac:dyDescent="0.25">
      <c r="A54" t="s">
        <v>191</v>
      </c>
      <c r="B54" t="s">
        <v>40</v>
      </c>
      <c r="C54" t="s">
        <v>194</v>
      </c>
      <c r="D54" s="32" t="s">
        <v>195</v>
      </c>
      <c r="E54" t="s">
        <v>41</v>
      </c>
      <c r="F54" t="s">
        <v>42</v>
      </c>
      <c r="G54" t="s">
        <v>11</v>
      </c>
      <c r="H54" t="s">
        <v>41</v>
      </c>
    </row>
    <row r="55" spans="1:8" ht="30" x14ac:dyDescent="0.25">
      <c r="A55" t="s">
        <v>191</v>
      </c>
      <c r="B55" t="s">
        <v>40</v>
      </c>
      <c r="C55" t="s">
        <v>628</v>
      </c>
      <c r="D55" s="32" t="s">
        <v>629</v>
      </c>
      <c r="E55" t="s">
        <v>41</v>
      </c>
      <c r="F55" t="s">
        <v>42</v>
      </c>
      <c r="G55" t="s">
        <v>11</v>
      </c>
      <c r="H55" t="s">
        <v>41</v>
      </c>
    </row>
    <row r="56" spans="1:8" x14ac:dyDescent="0.25">
      <c r="A56" t="s">
        <v>191</v>
      </c>
      <c r="B56" t="s">
        <v>40</v>
      </c>
      <c r="C56" t="s">
        <v>196</v>
      </c>
      <c r="D56" s="32" t="s">
        <v>197</v>
      </c>
      <c r="E56" t="s">
        <v>41</v>
      </c>
      <c r="F56" t="s">
        <v>42</v>
      </c>
      <c r="G56" t="s">
        <v>11</v>
      </c>
      <c r="H56" t="s">
        <v>41</v>
      </c>
    </row>
    <row r="57" spans="1:8" x14ac:dyDescent="0.25">
      <c r="A57" t="s">
        <v>191</v>
      </c>
      <c r="B57" t="s">
        <v>40</v>
      </c>
      <c r="C57" t="s">
        <v>198</v>
      </c>
      <c r="D57" s="32" t="s">
        <v>199</v>
      </c>
      <c r="E57" t="s">
        <v>41</v>
      </c>
      <c r="F57" t="s">
        <v>42</v>
      </c>
      <c r="G57" t="s">
        <v>11</v>
      </c>
      <c r="H57" t="s">
        <v>41</v>
      </c>
    </row>
    <row r="58" spans="1:8" ht="409.5" x14ac:dyDescent="0.25">
      <c r="A58" t="s">
        <v>191</v>
      </c>
      <c r="B58" t="s">
        <v>40</v>
      </c>
      <c r="C58" t="s">
        <v>200</v>
      </c>
      <c r="D58" s="32" t="s">
        <v>201</v>
      </c>
      <c r="E58" t="s">
        <v>41</v>
      </c>
      <c r="F58" t="s">
        <v>42</v>
      </c>
      <c r="G58" t="s">
        <v>11</v>
      </c>
      <c r="H58" t="s">
        <v>41</v>
      </c>
    </row>
    <row r="59" spans="1:8" x14ac:dyDescent="0.25">
      <c r="A59" t="s">
        <v>191</v>
      </c>
      <c r="B59" t="s">
        <v>40</v>
      </c>
      <c r="C59" t="s">
        <v>202</v>
      </c>
      <c r="D59" s="32" t="s">
        <v>203</v>
      </c>
      <c r="E59" t="s">
        <v>41</v>
      </c>
      <c r="F59" t="s">
        <v>42</v>
      </c>
      <c r="G59" t="s">
        <v>11</v>
      </c>
      <c r="H59" t="s">
        <v>41</v>
      </c>
    </row>
    <row r="60" spans="1:8" x14ac:dyDescent="0.25">
      <c r="A60" t="s">
        <v>191</v>
      </c>
      <c r="B60" t="s">
        <v>72</v>
      </c>
      <c r="C60" t="s">
        <v>204</v>
      </c>
      <c r="D60" s="32" t="s">
        <v>205</v>
      </c>
      <c r="E60" t="s">
        <v>41</v>
      </c>
      <c r="F60" t="s">
        <v>41</v>
      </c>
      <c r="G60" t="s">
        <v>11</v>
      </c>
      <c r="H60" t="s">
        <v>41</v>
      </c>
    </row>
    <row r="61" spans="1:8" ht="45" x14ac:dyDescent="0.25">
      <c r="A61" t="s">
        <v>191</v>
      </c>
      <c r="B61" t="s">
        <v>40</v>
      </c>
      <c r="C61" t="s">
        <v>206</v>
      </c>
      <c r="D61" s="32" t="s">
        <v>207</v>
      </c>
      <c r="E61" t="s">
        <v>41</v>
      </c>
      <c r="F61" t="s">
        <v>41</v>
      </c>
      <c r="G61" t="s">
        <v>11</v>
      </c>
      <c r="H61" t="s">
        <v>41</v>
      </c>
    </row>
    <row r="62" spans="1:8" x14ac:dyDescent="0.25">
      <c r="A62" t="s">
        <v>191</v>
      </c>
      <c r="B62" t="s">
        <v>40</v>
      </c>
      <c r="C62" t="s">
        <v>208</v>
      </c>
      <c r="D62" s="32" t="s">
        <v>209</v>
      </c>
      <c r="E62" t="s">
        <v>41</v>
      </c>
      <c r="F62" t="s">
        <v>99</v>
      </c>
      <c r="G62" t="s">
        <v>11</v>
      </c>
      <c r="H62" t="s">
        <v>41</v>
      </c>
    </row>
    <row r="63" spans="1:8" x14ac:dyDescent="0.25">
      <c r="A63" t="s">
        <v>191</v>
      </c>
      <c r="B63" t="s">
        <v>40</v>
      </c>
      <c r="C63" t="s">
        <v>210</v>
      </c>
      <c r="D63" s="32" t="s">
        <v>211</v>
      </c>
      <c r="E63" t="s">
        <v>41</v>
      </c>
      <c r="F63" t="s">
        <v>99</v>
      </c>
      <c r="G63" t="s">
        <v>11</v>
      </c>
      <c r="H63" t="s">
        <v>41</v>
      </c>
    </row>
    <row r="64" spans="1:8" ht="270" x14ac:dyDescent="0.25">
      <c r="A64" t="s">
        <v>191</v>
      </c>
      <c r="B64" t="s">
        <v>40</v>
      </c>
      <c r="C64" t="s">
        <v>212</v>
      </c>
      <c r="D64" s="32" t="s">
        <v>213</v>
      </c>
      <c r="E64" t="s">
        <v>41</v>
      </c>
      <c r="F64" t="s">
        <v>99</v>
      </c>
      <c r="G64" t="s">
        <v>11</v>
      </c>
      <c r="H64" t="s">
        <v>41</v>
      </c>
    </row>
    <row r="65" spans="1:8" x14ac:dyDescent="0.25">
      <c r="A65" t="s">
        <v>191</v>
      </c>
      <c r="B65" t="s">
        <v>40</v>
      </c>
      <c r="C65" t="s">
        <v>214</v>
      </c>
      <c r="D65" s="32" t="s">
        <v>630</v>
      </c>
      <c r="E65" t="s">
        <v>41</v>
      </c>
      <c r="F65" t="s">
        <v>99</v>
      </c>
      <c r="G65" t="s">
        <v>11</v>
      </c>
      <c r="H65" t="s">
        <v>41</v>
      </c>
    </row>
    <row r="66" spans="1:8" ht="30" x14ac:dyDescent="0.25">
      <c r="A66" t="s">
        <v>191</v>
      </c>
      <c r="B66" t="s">
        <v>40</v>
      </c>
      <c r="C66" t="s">
        <v>215</v>
      </c>
      <c r="D66" s="32" t="s">
        <v>216</v>
      </c>
      <c r="E66" t="s">
        <v>41</v>
      </c>
      <c r="F66" t="s">
        <v>99</v>
      </c>
      <c r="G66" t="s">
        <v>11</v>
      </c>
      <c r="H66" t="s">
        <v>41</v>
      </c>
    </row>
    <row r="67" spans="1:8" ht="30" x14ac:dyDescent="0.25">
      <c r="A67" t="s">
        <v>191</v>
      </c>
      <c r="B67" t="s">
        <v>40</v>
      </c>
      <c r="C67" t="s">
        <v>217</v>
      </c>
      <c r="D67" s="32" t="s">
        <v>218</v>
      </c>
      <c r="E67" t="s">
        <v>41</v>
      </c>
      <c r="F67" t="s">
        <v>99</v>
      </c>
      <c r="G67" t="s">
        <v>11</v>
      </c>
      <c r="H67" t="s">
        <v>41</v>
      </c>
    </row>
    <row r="68" spans="1:8" ht="30" x14ac:dyDescent="0.25">
      <c r="A68" t="s">
        <v>191</v>
      </c>
      <c r="B68" t="s">
        <v>40</v>
      </c>
      <c r="C68" t="s">
        <v>219</v>
      </c>
      <c r="D68" s="32" t="s">
        <v>220</v>
      </c>
      <c r="E68" t="s">
        <v>41</v>
      </c>
      <c r="F68" t="s">
        <v>99</v>
      </c>
      <c r="G68" t="s">
        <v>11</v>
      </c>
      <c r="H68" t="s">
        <v>41</v>
      </c>
    </row>
    <row r="69" spans="1:8" ht="30" x14ac:dyDescent="0.25">
      <c r="A69" t="s">
        <v>191</v>
      </c>
      <c r="B69" t="s">
        <v>40</v>
      </c>
      <c r="C69" t="s">
        <v>221</v>
      </c>
      <c r="D69" s="32" t="s">
        <v>222</v>
      </c>
      <c r="E69" t="s">
        <v>41</v>
      </c>
      <c r="F69" t="s">
        <v>99</v>
      </c>
      <c r="G69" t="s">
        <v>11</v>
      </c>
      <c r="H69" t="s">
        <v>41</v>
      </c>
    </row>
    <row r="70" spans="1:8" x14ac:dyDescent="0.25">
      <c r="A70" t="s">
        <v>191</v>
      </c>
      <c r="B70" t="s">
        <v>40</v>
      </c>
      <c r="C70" t="s">
        <v>223</v>
      </c>
      <c r="D70" s="32" t="s">
        <v>224</v>
      </c>
      <c r="E70" t="s">
        <v>41</v>
      </c>
      <c r="F70" t="s">
        <v>99</v>
      </c>
      <c r="G70" t="s">
        <v>11</v>
      </c>
      <c r="H70" t="s">
        <v>41</v>
      </c>
    </row>
    <row r="71" spans="1:8" ht="300" x14ac:dyDescent="0.25">
      <c r="A71" t="s">
        <v>191</v>
      </c>
      <c r="B71" t="s">
        <v>40</v>
      </c>
      <c r="C71" t="s">
        <v>225</v>
      </c>
      <c r="D71" s="32" t="s">
        <v>226</v>
      </c>
      <c r="E71" t="s">
        <v>41</v>
      </c>
      <c r="F71" t="s">
        <v>99</v>
      </c>
      <c r="G71" t="s">
        <v>11</v>
      </c>
      <c r="H71" t="s">
        <v>41</v>
      </c>
    </row>
    <row r="72" spans="1:8" x14ac:dyDescent="0.25">
      <c r="A72" t="s">
        <v>191</v>
      </c>
      <c r="B72" t="s">
        <v>40</v>
      </c>
      <c r="C72" t="s">
        <v>227</v>
      </c>
      <c r="D72" s="32" t="s">
        <v>228</v>
      </c>
      <c r="E72" t="s">
        <v>41</v>
      </c>
      <c r="F72" t="s">
        <v>99</v>
      </c>
      <c r="G72" t="s">
        <v>11</v>
      </c>
      <c r="H72" t="s">
        <v>229</v>
      </c>
    </row>
    <row r="73" spans="1:8" ht="300" x14ac:dyDescent="0.25">
      <c r="A73" t="s">
        <v>191</v>
      </c>
      <c r="B73" t="s">
        <v>40</v>
      </c>
      <c r="C73" t="s">
        <v>230</v>
      </c>
      <c r="D73" s="32" t="s">
        <v>231</v>
      </c>
      <c r="E73" t="s">
        <v>41</v>
      </c>
      <c r="F73" t="s">
        <v>99</v>
      </c>
      <c r="G73" t="s">
        <v>11</v>
      </c>
      <c r="H73" t="s">
        <v>41</v>
      </c>
    </row>
    <row r="74" spans="1:8" x14ac:dyDescent="0.25">
      <c r="A74" t="s">
        <v>191</v>
      </c>
      <c r="B74" t="s">
        <v>40</v>
      </c>
      <c r="C74" t="s">
        <v>232</v>
      </c>
      <c r="D74" s="32" t="s">
        <v>233</v>
      </c>
      <c r="E74" t="s">
        <v>41</v>
      </c>
      <c r="F74" t="s">
        <v>41</v>
      </c>
      <c r="G74" t="s">
        <v>11</v>
      </c>
      <c r="H74" t="s">
        <v>41</v>
      </c>
    </row>
    <row r="75" spans="1:8" x14ac:dyDescent="0.25">
      <c r="A75" t="s">
        <v>191</v>
      </c>
      <c r="B75" t="s">
        <v>40</v>
      </c>
      <c r="C75" t="s">
        <v>234</v>
      </c>
      <c r="D75" s="32" t="s">
        <v>145</v>
      </c>
      <c r="E75" t="s">
        <v>41</v>
      </c>
      <c r="F75" t="s">
        <v>99</v>
      </c>
      <c r="G75" t="s">
        <v>11</v>
      </c>
      <c r="H75" t="s">
        <v>41</v>
      </c>
    </row>
    <row r="76" spans="1:8" x14ac:dyDescent="0.25">
      <c r="A76" t="s">
        <v>191</v>
      </c>
      <c r="B76" t="s">
        <v>40</v>
      </c>
      <c r="C76" t="s">
        <v>235</v>
      </c>
      <c r="D76" s="32" t="s">
        <v>236</v>
      </c>
      <c r="E76" t="s">
        <v>41</v>
      </c>
      <c r="F76" t="s">
        <v>99</v>
      </c>
      <c r="G76" t="s">
        <v>11</v>
      </c>
      <c r="H76" t="s">
        <v>41</v>
      </c>
    </row>
    <row r="77" spans="1:8" x14ac:dyDescent="0.25">
      <c r="A77" t="s">
        <v>191</v>
      </c>
      <c r="B77" t="s">
        <v>40</v>
      </c>
      <c r="C77" t="s">
        <v>237</v>
      </c>
      <c r="D77" s="32" t="s">
        <v>238</v>
      </c>
      <c r="E77" t="s">
        <v>41</v>
      </c>
      <c r="F77" t="s">
        <v>99</v>
      </c>
      <c r="G77" t="s">
        <v>11</v>
      </c>
      <c r="H77" t="s">
        <v>41</v>
      </c>
    </row>
    <row r="78" spans="1:8" x14ac:dyDescent="0.25">
      <c r="A78" t="s">
        <v>191</v>
      </c>
      <c r="B78" t="s">
        <v>40</v>
      </c>
      <c r="C78" t="s">
        <v>239</v>
      </c>
      <c r="D78" s="32" t="s">
        <v>240</v>
      </c>
      <c r="E78" t="s">
        <v>41</v>
      </c>
      <c r="F78" t="s">
        <v>99</v>
      </c>
      <c r="G78" t="s">
        <v>11</v>
      </c>
      <c r="H78" t="s">
        <v>41</v>
      </c>
    </row>
    <row r="79" spans="1:8" ht="300" x14ac:dyDescent="0.25">
      <c r="A79" t="s">
        <v>191</v>
      </c>
      <c r="B79" t="s">
        <v>40</v>
      </c>
      <c r="C79" t="s">
        <v>241</v>
      </c>
      <c r="D79" s="32" t="s">
        <v>242</v>
      </c>
      <c r="E79" t="s">
        <v>41</v>
      </c>
      <c r="F79" t="s">
        <v>99</v>
      </c>
      <c r="G79" t="s">
        <v>11</v>
      </c>
      <c r="H79" t="s">
        <v>41</v>
      </c>
    </row>
    <row r="80" spans="1:8" x14ac:dyDescent="0.25">
      <c r="A80" t="s">
        <v>191</v>
      </c>
      <c r="B80" t="s">
        <v>40</v>
      </c>
      <c r="C80" t="s">
        <v>243</v>
      </c>
      <c r="D80" s="32" t="s">
        <v>244</v>
      </c>
      <c r="E80" t="s">
        <v>41</v>
      </c>
      <c r="F80" t="s">
        <v>99</v>
      </c>
      <c r="G80" t="s">
        <v>11</v>
      </c>
      <c r="H80" t="s">
        <v>41</v>
      </c>
    </row>
    <row r="81" spans="1:8" ht="300" x14ac:dyDescent="0.25">
      <c r="A81" t="s">
        <v>191</v>
      </c>
      <c r="B81" t="s">
        <v>40</v>
      </c>
      <c r="C81" t="s">
        <v>245</v>
      </c>
      <c r="D81" s="32" t="s">
        <v>246</v>
      </c>
      <c r="E81" t="s">
        <v>41</v>
      </c>
      <c r="F81" t="s">
        <v>99</v>
      </c>
      <c r="G81" t="s">
        <v>11</v>
      </c>
      <c r="H81" t="s">
        <v>41</v>
      </c>
    </row>
    <row r="82" spans="1:8" ht="300" x14ac:dyDescent="0.25">
      <c r="A82" t="s">
        <v>191</v>
      </c>
      <c r="B82" t="s">
        <v>40</v>
      </c>
      <c r="C82" t="s">
        <v>247</v>
      </c>
      <c r="D82" s="32" t="s">
        <v>248</v>
      </c>
      <c r="E82" t="s">
        <v>41</v>
      </c>
      <c r="F82" t="s">
        <v>99</v>
      </c>
      <c r="G82" t="s">
        <v>11</v>
      </c>
      <c r="H82" t="s">
        <v>41</v>
      </c>
    </row>
    <row r="83" spans="1:8" ht="30" x14ac:dyDescent="0.25">
      <c r="A83" t="s">
        <v>191</v>
      </c>
      <c r="B83" t="s">
        <v>40</v>
      </c>
      <c r="C83" t="s">
        <v>631</v>
      </c>
      <c r="D83" s="32" t="s">
        <v>632</v>
      </c>
      <c r="E83" t="s">
        <v>41</v>
      </c>
      <c r="F83" t="s">
        <v>633</v>
      </c>
      <c r="G83" t="s">
        <v>11</v>
      </c>
      <c r="H83" t="s">
        <v>41</v>
      </c>
    </row>
    <row r="84" spans="1:8" ht="180" x14ac:dyDescent="0.25">
      <c r="A84" t="s">
        <v>191</v>
      </c>
      <c r="B84" t="s">
        <v>40</v>
      </c>
      <c r="C84" t="s">
        <v>634</v>
      </c>
      <c r="D84" s="32" t="s">
        <v>635</v>
      </c>
      <c r="E84" t="s">
        <v>41</v>
      </c>
      <c r="F84" t="s">
        <v>42</v>
      </c>
      <c r="G84" t="s">
        <v>11</v>
      </c>
      <c r="H84" t="s">
        <v>41</v>
      </c>
    </row>
    <row r="85" spans="1:8" ht="180" x14ac:dyDescent="0.25">
      <c r="A85" t="s">
        <v>191</v>
      </c>
      <c r="B85" t="s">
        <v>40</v>
      </c>
      <c r="C85" t="s">
        <v>636</v>
      </c>
      <c r="D85" s="32" t="s">
        <v>637</v>
      </c>
      <c r="E85" t="s">
        <v>41</v>
      </c>
      <c r="F85" t="s">
        <v>42</v>
      </c>
      <c r="G85" t="s">
        <v>11</v>
      </c>
      <c r="H85" t="s">
        <v>41</v>
      </c>
    </row>
    <row r="86" spans="1:8" ht="30" x14ac:dyDescent="0.25">
      <c r="A86" t="s">
        <v>249</v>
      </c>
      <c r="B86" t="s">
        <v>40</v>
      </c>
      <c r="C86" t="s">
        <v>638</v>
      </c>
      <c r="D86" s="32" t="s">
        <v>639</v>
      </c>
      <c r="E86" t="s">
        <v>41</v>
      </c>
      <c r="F86" t="s">
        <v>99</v>
      </c>
      <c r="G86" t="s">
        <v>11</v>
      </c>
      <c r="H86" t="s">
        <v>41</v>
      </c>
    </row>
    <row r="87" spans="1:8" ht="90" x14ac:dyDescent="0.25">
      <c r="A87" t="s">
        <v>249</v>
      </c>
      <c r="B87" t="s">
        <v>40</v>
      </c>
      <c r="C87" t="s">
        <v>250</v>
      </c>
      <c r="D87" s="32" t="s">
        <v>640</v>
      </c>
      <c r="E87" t="s">
        <v>41</v>
      </c>
      <c r="F87" t="s">
        <v>99</v>
      </c>
      <c r="G87" t="s">
        <v>11</v>
      </c>
      <c r="H87" t="s">
        <v>251</v>
      </c>
    </row>
    <row r="88" spans="1:8" ht="90" x14ac:dyDescent="0.25">
      <c r="A88" t="s">
        <v>249</v>
      </c>
      <c r="B88" t="s">
        <v>40</v>
      </c>
      <c r="C88" t="s">
        <v>252</v>
      </c>
      <c r="D88" s="32" t="s">
        <v>641</v>
      </c>
      <c r="E88" t="s">
        <v>41</v>
      </c>
      <c r="F88" t="s">
        <v>99</v>
      </c>
      <c r="G88" t="s">
        <v>11</v>
      </c>
      <c r="H88" t="s">
        <v>41</v>
      </c>
    </row>
    <row r="89" spans="1:8" ht="90" x14ac:dyDescent="0.25">
      <c r="A89" t="s">
        <v>249</v>
      </c>
      <c r="B89" t="s">
        <v>40</v>
      </c>
      <c r="C89" t="s">
        <v>253</v>
      </c>
      <c r="D89" s="32" t="s">
        <v>642</v>
      </c>
      <c r="E89" t="s">
        <v>41</v>
      </c>
      <c r="F89" t="s">
        <v>99</v>
      </c>
      <c r="G89" t="s">
        <v>11</v>
      </c>
      <c r="H89" t="s">
        <v>41</v>
      </c>
    </row>
    <row r="90" spans="1:8" x14ac:dyDescent="0.25">
      <c r="A90" t="s">
        <v>249</v>
      </c>
      <c r="B90" t="s">
        <v>40</v>
      </c>
      <c r="C90" t="s">
        <v>254</v>
      </c>
      <c r="D90" s="32" t="s">
        <v>255</v>
      </c>
      <c r="E90" t="s">
        <v>41</v>
      </c>
      <c r="F90" t="s">
        <v>41</v>
      </c>
      <c r="G90" t="s">
        <v>11</v>
      </c>
      <c r="H90" t="s">
        <v>41</v>
      </c>
    </row>
    <row r="91" spans="1:8" x14ac:dyDescent="0.25">
      <c r="A91" t="s">
        <v>249</v>
      </c>
      <c r="B91" t="s">
        <v>40</v>
      </c>
      <c r="C91" t="s">
        <v>256</v>
      </c>
      <c r="D91" s="32" t="s">
        <v>643</v>
      </c>
      <c r="E91" t="s">
        <v>41</v>
      </c>
      <c r="F91" t="s">
        <v>99</v>
      </c>
      <c r="G91" t="s">
        <v>11</v>
      </c>
      <c r="H91" t="s">
        <v>41</v>
      </c>
    </row>
    <row r="92" spans="1:8" x14ac:dyDescent="0.25">
      <c r="A92" t="s">
        <v>249</v>
      </c>
      <c r="B92" t="s">
        <v>40</v>
      </c>
      <c r="C92" t="s">
        <v>257</v>
      </c>
      <c r="D92" s="32" t="s">
        <v>150</v>
      </c>
      <c r="E92" t="s">
        <v>41</v>
      </c>
      <c r="F92" t="s">
        <v>99</v>
      </c>
      <c r="G92" t="s">
        <v>11</v>
      </c>
      <c r="H92" t="s">
        <v>41</v>
      </c>
    </row>
    <row r="93" spans="1:8" ht="30" x14ac:dyDescent="0.25">
      <c r="A93" t="s">
        <v>249</v>
      </c>
      <c r="B93" t="s">
        <v>40</v>
      </c>
      <c r="C93" t="s">
        <v>258</v>
      </c>
      <c r="D93" s="32" t="s">
        <v>259</v>
      </c>
      <c r="E93" t="s">
        <v>41</v>
      </c>
      <c r="F93" t="s">
        <v>99</v>
      </c>
      <c r="G93" t="s">
        <v>11</v>
      </c>
      <c r="H93" t="s">
        <v>41</v>
      </c>
    </row>
    <row r="94" spans="1:8" ht="30" x14ac:dyDescent="0.25">
      <c r="A94" t="s">
        <v>249</v>
      </c>
      <c r="B94" t="s">
        <v>40</v>
      </c>
      <c r="C94" t="s">
        <v>260</v>
      </c>
      <c r="D94" s="32" t="s">
        <v>261</v>
      </c>
      <c r="E94" t="s">
        <v>41</v>
      </c>
      <c r="F94" t="s">
        <v>99</v>
      </c>
      <c r="G94" t="s">
        <v>11</v>
      </c>
      <c r="H94" t="s">
        <v>41</v>
      </c>
    </row>
    <row r="95" spans="1:8" ht="30" x14ac:dyDescent="0.25">
      <c r="A95" t="s">
        <v>249</v>
      </c>
      <c r="B95" t="s">
        <v>40</v>
      </c>
      <c r="C95" t="s">
        <v>262</v>
      </c>
      <c r="D95" s="32" t="s">
        <v>263</v>
      </c>
      <c r="E95" t="s">
        <v>41</v>
      </c>
      <c r="F95" t="s">
        <v>99</v>
      </c>
      <c r="G95" t="s">
        <v>11</v>
      </c>
      <c r="H95" t="s">
        <v>41</v>
      </c>
    </row>
    <row r="96" spans="1:8" x14ac:dyDescent="0.25">
      <c r="A96" t="s">
        <v>249</v>
      </c>
      <c r="B96" t="s">
        <v>40</v>
      </c>
      <c r="C96" t="s">
        <v>264</v>
      </c>
      <c r="D96" s="32" t="s">
        <v>265</v>
      </c>
      <c r="E96" t="s">
        <v>41</v>
      </c>
      <c r="F96" t="s">
        <v>99</v>
      </c>
      <c r="G96" t="s">
        <v>11</v>
      </c>
      <c r="H96" t="s">
        <v>41</v>
      </c>
    </row>
    <row r="97" spans="1:8" x14ac:dyDescent="0.25">
      <c r="A97" t="s">
        <v>249</v>
      </c>
      <c r="B97" t="s">
        <v>40</v>
      </c>
      <c r="C97" t="s">
        <v>266</v>
      </c>
      <c r="D97" s="32" t="s">
        <v>240</v>
      </c>
      <c r="E97" t="s">
        <v>41</v>
      </c>
      <c r="F97" t="s">
        <v>99</v>
      </c>
      <c r="G97" t="s">
        <v>11</v>
      </c>
      <c r="H97" t="s">
        <v>41</v>
      </c>
    </row>
    <row r="98" spans="1:8" x14ac:dyDescent="0.25">
      <c r="A98" t="s">
        <v>249</v>
      </c>
      <c r="B98" t="s">
        <v>40</v>
      </c>
      <c r="C98" t="s">
        <v>267</v>
      </c>
      <c r="D98" s="32" t="s">
        <v>268</v>
      </c>
      <c r="E98" t="s">
        <v>41</v>
      </c>
      <c r="F98" t="s">
        <v>41</v>
      </c>
      <c r="G98" t="s">
        <v>11</v>
      </c>
      <c r="H98" t="s">
        <v>41</v>
      </c>
    </row>
    <row r="99" spans="1:8" ht="300" x14ac:dyDescent="0.25">
      <c r="A99" t="s">
        <v>249</v>
      </c>
      <c r="B99" t="s">
        <v>40</v>
      </c>
      <c r="C99" t="s">
        <v>269</v>
      </c>
      <c r="D99" s="32" t="s">
        <v>270</v>
      </c>
      <c r="E99" t="s">
        <v>41</v>
      </c>
      <c r="F99" t="s">
        <v>99</v>
      </c>
      <c r="G99" t="s">
        <v>11</v>
      </c>
      <c r="H99" t="s">
        <v>41</v>
      </c>
    </row>
    <row r="100" spans="1:8" x14ac:dyDescent="0.25">
      <c r="A100" t="s">
        <v>271</v>
      </c>
      <c r="B100" t="s">
        <v>136</v>
      </c>
      <c r="C100" t="s">
        <v>278</v>
      </c>
      <c r="D100" s="32" t="s">
        <v>272</v>
      </c>
      <c r="E100" t="s">
        <v>41</v>
      </c>
      <c r="F100" t="s">
        <v>41</v>
      </c>
      <c r="G100" t="s">
        <v>41</v>
      </c>
      <c r="H100" t="s">
        <v>41</v>
      </c>
    </row>
    <row r="101" spans="1:8" x14ac:dyDescent="0.25">
      <c r="A101" t="s">
        <v>271</v>
      </c>
      <c r="B101" t="s">
        <v>136</v>
      </c>
      <c r="C101" t="s">
        <v>279</v>
      </c>
      <c r="D101" s="32" t="s">
        <v>273</v>
      </c>
      <c r="E101" t="s">
        <v>41</v>
      </c>
      <c r="F101" t="s">
        <v>41</v>
      </c>
      <c r="G101" t="s">
        <v>41</v>
      </c>
      <c r="H101" t="s">
        <v>41</v>
      </c>
    </row>
    <row r="102" spans="1:8" x14ac:dyDescent="0.25">
      <c r="A102" t="s">
        <v>271</v>
      </c>
      <c r="B102" t="s">
        <v>136</v>
      </c>
      <c r="C102" t="s">
        <v>280</v>
      </c>
      <c r="D102" s="32" t="s">
        <v>274</v>
      </c>
      <c r="E102" t="s">
        <v>41</v>
      </c>
      <c r="F102" t="s">
        <v>41</v>
      </c>
      <c r="G102" t="s">
        <v>41</v>
      </c>
      <c r="H102" t="s">
        <v>41</v>
      </c>
    </row>
    <row r="103" spans="1:8" x14ac:dyDescent="0.25">
      <c r="A103" t="s">
        <v>271</v>
      </c>
      <c r="B103" t="s">
        <v>136</v>
      </c>
      <c r="C103" t="s">
        <v>281</v>
      </c>
      <c r="D103" s="32" t="s">
        <v>276</v>
      </c>
      <c r="E103" t="s">
        <v>41</v>
      </c>
      <c r="F103" t="s">
        <v>41</v>
      </c>
      <c r="G103" t="s">
        <v>41</v>
      </c>
      <c r="H103" t="s">
        <v>41</v>
      </c>
    </row>
    <row r="104" spans="1:8" x14ac:dyDescent="0.25">
      <c r="A104" t="s">
        <v>271</v>
      </c>
      <c r="B104" t="s">
        <v>136</v>
      </c>
      <c r="C104" t="s">
        <v>282</v>
      </c>
      <c r="D104" s="32" t="s">
        <v>275</v>
      </c>
      <c r="E104" t="s">
        <v>41</v>
      </c>
      <c r="F104" t="s">
        <v>41</v>
      </c>
      <c r="G104" t="s">
        <v>41</v>
      </c>
      <c r="H104" t="s">
        <v>41</v>
      </c>
    </row>
    <row r="105" spans="1:8" x14ac:dyDescent="0.25">
      <c r="A105" t="s">
        <v>271</v>
      </c>
      <c r="B105" t="s">
        <v>136</v>
      </c>
      <c r="C105" t="s">
        <v>283</v>
      </c>
      <c r="D105" s="32" t="s">
        <v>284</v>
      </c>
      <c r="E105" t="s">
        <v>41</v>
      </c>
      <c r="F105" t="s">
        <v>41</v>
      </c>
      <c r="G105" t="s">
        <v>41</v>
      </c>
      <c r="H105" t="s">
        <v>41</v>
      </c>
    </row>
    <row r="106" spans="1:8" x14ac:dyDescent="0.25">
      <c r="A106" t="s">
        <v>271</v>
      </c>
      <c r="B106" t="s">
        <v>136</v>
      </c>
      <c r="C106" t="s">
        <v>285</v>
      </c>
      <c r="D106" s="32" t="s">
        <v>286</v>
      </c>
      <c r="E106" t="s">
        <v>41</v>
      </c>
      <c r="F106" t="s">
        <v>41</v>
      </c>
      <c r="G106" t="s">
        <v>41</v>
      </c>
      <c r="H106" t="s">
        <v>41</v>
      </c>
    </row>
    <row r="107" spans="1:8" x14ac:dyDescent="0.25">
      <c r="A107" t="s">
        <v>271</v>
      </c>
      <c r="B107" t="s">
        <v>136</v>
      </c>
      <c r="C107" t="s">
        <v>287</v>
      </c>
      <c r="D107" s="32" t="s">
        <v>277</v>
      </c>
      <c r="E107" t="s">
        <v>41</v>
      </c>
      <c r="F107" t="s">
        <v>41</v>
      </c>
      <c r="G107" t="s">
        <v>41</v>
      </c>
      <c r="H107" t="s">
        <v>41</v>
      </c>
    </row>
    <row r="108" spans="1:8" x14ac:dyDescent="0.25">
      <c r="A108" t="s">
        <v>271</v>
      </c>
      <c r="B108" t="s">
        <v>136</v>
      </c>
      <c r="C108" t="s">
        <v>288</v>
      </c>
      <c r="D108" s="32" t="s">
        <v>289</v>
      </c>
      <c r="E108" t="s">
        <v>41</v>
      </c>
      <c r="F108" t="s">
        <v>41</v>
      </c>
      <c r="G108" t="s">
        <v>41</v>
      </c>
      <c r="H108" t="s">
        <v>41</v>
      </c>
    </row>
    <row r="109" spans="1:8" x14ac:dyDescent="0.25">
      <c r="A109" t="s">
        <v>271</v>
      </c>
      <c r="B109" t="s">
        <v>136</v>
      </c>
      <c r="C109" t="s">
        <v>290</v>
      </c>
      <c r="D109" s="32" t="s">
        <v>291</v>
      </c>
      <c r="E109" t="s">
        <v>41</v>
      </c>
      <c r="F109" t="s">
        <v>41</v>
      </c>
      <c r="G109" t="s">
        <v>41</v>
      </c>
      <c r="H109" t="s">
        <v>41</v>
      </c>
    </row>
    <row r="110" spans="1:8" x14ac:dyDescent="0.25">
      <c r="A110" t="s">
        <v>271</v>
      </c>
      <c r="B110" t="s">
        <v>136</v>
      </c>
      <c r="C110" t="s">
        <v>292</v>
      </c>
      <c r="D110" s="32" t="s">
        <v>293</v>
      </c>
      <c r="E110" t="s">
        <v>41</v>
      </c>
      <c r="F110" t="s">
        <v>41</v>
      </c>
      <c r="G110" t="s">
        <v>41</v>
      </c>
      <c r="H110" t="s">
        <v>41</v>
      </c>
    </row>
    <row r="111" spans="1:8" ht="105" x14ac:dyDescent="0.25">
      <c r="A111" t="s">
        <v>294</v>
      </c>
      <c r="B111" t="s">
        <v>40</v>
      </c>
      <c r="C111" t="s">
        <v>295</v>
      </c>
      <c r="D111" s="32" t="s">
        <v>644</v>
      </c>
      <c r="E111" t="s">
        <v>41</v>
      </c>
      <c r="F111" t="s">
        <v>73</v>
      </c>
      <c r="G111" t="s">
        <v>11</v>
      </c>
      <c r="H111" t="s">
        <v>41</v>
      </c>
    </row>
    <row r="112" spans="1:8" ht="90" x14ac:dyDescent="0.25">
      <c r="A112" t="s">
        <v>294</v>
      </c>
      <c r="B112" t="s">
        <v>40</v>
      </c>
      <c r="C112" t="s">
        <v>296</v>
      </c>
      <c r="D112" s="32" t="s">
        <v>645</v>
      </c>
      <c r="E112" t="s">
        <v>41</v>
      </c>
      <c r="F112" t="s">
        <v>73</v>
      </c>
      <c r="G112" t="s">
        <v>11</v>
      </c>
      <c r="H112" t="s">
        <v>41</v>
      </c>
    </row>
    <row r="113" spans="1:8" ht="105" x14ac:dyDescent="0.25">
      <c r="A113" t="s">
        <v>294</v>
      </c>
      <c r="B113" t="s">
        <v>40</v>
      </c>
      <c r="C113" t="s">
        <v>297</v>
      </c>
      <c r="D113" s="32" t="s">
        <v>646</v>
      </c>
      <c r="E113" t="s">
        <v>41</v>
      </c>
      <c r="F113" t="s">
        <v>73</v>
      </c>
      <c r="G113" t="s">
        <v>11</v>
      </c>
      <c r="H113" t="s">
        <v>41</v>
      </c>
    </row>
    <row r="114" spans="1:8" ht="30" x14ac:dyDescent="0.25">
      <c r="A114" t="s">
        <v>299</v>
      </c>
      <c r="B114" t="s">
        <v>40</v>
      </c>
      <c r="C114" t="s">
        <v>300</v>
      </c>
      <c r="D114" s="32" t="s">
        <v>301</v>
      </c>
      <c r="E114" t="s">
        <v>41</v>
      </c>
      <c r="F114" t="s">
        <v>42</v>
      </c>
      <c r="G114" t="s">
        <v>11</v>
      </c>
      <c r="H114" t="s">
        <v>41</v>
      </c>
    </row>
    <row r="115" spans="1:8" ht="45" x14ac:dyDescent="0.25">
      <c r="A115" t="s">
        <v>299</v>
      </c>
      <c r="B115" t="s">
        <v>40</v>
      </c>
      <c r="C115" t="s">
        <v>647</v>
      </c>
      <c r="D115" s="32" t="s">
        <v>648</v>
      </c>
      <c r="E115" t="s">
        <v>41</v>
      </c>
      <c r="F115" t="s">
        <v>42</v>
      </c>
      <c r="G115" t="s">
        <v>11</v>
      </c>
      <c r="H115" t="s">
        <v>41</v>
      </c>
    </row>
    <row r="116" spans="1:8" ht="30" x14ac:dyDescent="0.25">
      <c r="A116" t="s">
        <v>299</v>
      </c>
      <c r="B116" t="s">
        <v>40</v>
      </c>
      <c r="C116" t="s">
        <v>302</v>
      </c>
      <c r="D116" s="32" t="s">
        <v>303</v>
      </c>
      <c r="E116" t="s">
        <v>41</v>
      </c>
      <c r="F116" t="s">
        <v>99</v>
      </c>
      <c r="G116" t="s">
        <v>11</v>
      </c>
      <c r="H116" t="s">
        <v>41</v>
      </c>
    </row>
    <row r="117" spans="1:8" ht="45" x14ac:dyDescent="0.25">
      <c r="A117" t="s">
        <v>299</v>
      </c>
      <c r="B117" t="s">
        <v>40</v>
      </c>
      <c r="C117" t="s">
        <v>304</v>
      </c>
      <c r="D117" s="32" t="s">
        <v>305</v>
      </c>
      <c r="E117" t="s">
        <v>41</v>
      </c>
      <c r="F117" t="s">
        <v>41</v>
      </c>
      <c r="G117" t="s">
        <v>11</v>
      </c>
      <c r="H117" t="s">
        <v>41</v>
      </c>
    </row>
    <row r="118" spans="1:8" x14ac:dyDescent="0.25">
      <c r="A118" t="s">
        <v>299</v>
      </c>
      <c r="B118" t="s">
        <v>40</v>
      </c>
      <c r="C118" t="s">
        <v>306</v>
      </c>
      <c r="D118" s="32" t="s">
        <v>307</v>
      </c>
      <c r="E118" t="s">
        <v>41</v>
      </c>
      <c r="F118" t="s">
        <v>99</v>
      </c>
      <c r="G118" t="s">
        <v>11</v>
      </c>
      <c r="H118" t="s">
        <v>41</v>
      </c>
    </row>
    <row r="119" spans="1:8" x14ac:dyDescent="0.25">
      <c r="A119" t="s">
        <v>299</v>
      </c>
      <c r="B119" t="s">
        <v>40</v>
      </c>
      <c r="C119" t="s">
        <v>308</v>
      </c>
      <c r="D119" s="32" t="s">
        <v>152</v>
      </c>
      <c r="E119" t="s">
        <v>41</v>
      </c>
      <c r="F119" t="s">
        <v>99</v>
      </c>
      <c r="G119" t="s">
        <v>11</v>
      </c>
      <c r="H119" t="s">
        <v>309</v>
      </c>
    </row>
    <row r="120" spans="1:8" x14ac:dyDescent="0.25">
      <c r="A120" t="s">
        <v>299</v>
      </c>
      <c r="B120" t="s">
        <v>40</v>
      </c>
      <c r="C120" t="s">
        <v>310</v>
      </c>
      <c r="D120" s="32" t="s">
        <v>311</v>
      </c>
      <c r="E120" t="s">
        <v>41</v>
      </c>
      <c r="F120" t="s">
        <v>73</v>
      </c>
      <c r="G120" t="s">
        <v>11</v>
      </c>
      <c r="H120" t="s">
        <v>312</v>
      </c>
    </row>
    <row r="121" spans="1:8" x14ac:dyDescent="0.25">
      <c r="A121" t="s">
        <v>313</v>
      </c>
      <c r="B121" t="s">
        <v>40</v>
      </c>
      <c r="C121" t="s">
        <v>314</v>
      </c>
      <c r="D121" s="32" t="s">
        <v>315</v>
      </c>
      <c r="E121" t="s">
        <v>41</v>
      </c>
      <c r="F121" t="s">
        <v>99</v>
      </c>
      <c r="G121" t="s">
        <v>11</v>
      </c>
      <c r="H121" t="s">
        <v>41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140625" defaultRowHeight="15" x14ac:dyDescent="0.25"/>
  <cols>
    <col min="1" max="1" width="19.140625" style="9" customWidth="1"/>
    <col min="2" max="2" width="85.5703125" style="9" customWidth="1"/>
    <col min="3" max="16384" width="9.140625" style="9"/>
  </cols>
  <sheetData>
    <row r="1" spans="1:2" x14ac:dyDescent="0.25">
      <c r="A1" s="7" t="s">
        <v>30</v>
      </c>
      <c r="B1" s="8" t="s">
        <v>87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58D59FA8-6B02-4983-B065-78807CF74F09}">
  <ds:schemaRefs/>
</ds:datastoreItem>
</file>

<file path=customXml/itemProps2.xml><?xml version="1.0" encoding="utf-8"?>
<ds:datastoreItem xmlns:ds="http://schemas.openxmlformats.org/officeDocument/2006/customXml" ds:itemID="{E6CCF7B3-720D-4F51-9553-9564615818A1}">
  <ds:schemaRefs/>
</ds:datastoreItem>
</file>

<file path=customXml/itemProps3.xml><?xml version="1.0" encoding="utf-8"?>
<ds:datastoreItem xmlns:ds="http://schemas.openxmlformats.org/officeDocument/2006/customXml" ds:itemID="{3AA41F66-C98C-4A5A-A031-28D8C23370F1}">
  <ds:schemaRefs/>
</ds:datastoreItem>
</file>

<file path=customXml/itemProps4.xml><?xml version="1.0" encoding="utf-8"?>
<ds:datastoreItem xmlns:ds="http://schemas.openxmlformats.org/officeDocument/2006/customXml" ds:itemID="{40C8CD85-BC04-4A4C-8870-FB1F3DAB8F4F}">
  <ds:schemaRefs/>
</ds:datastoreItem>
</file>

<file path=customXml/itemProps5.xml><?xml version="1.0" encoding="utf-8"?>
<ds:datastoreItem xmlns:ds="http://schemas.openxmlformats.org/officeDocument/2006/customXml" ds:itemID="{8A83B9C7-9E78-441D-A5BD-AF97D836BA74}">
  <ds:schemaRefs/>
</ds:datastoreItem>
</file>

<file path=customXml/itemProps6.xml><?xml version="1.0" encoding="utf-8"?>
<ds:datastoreItem xmlns:ds="http://schemas.openxmlformats.org/officeDocument/2006/customXml" ds:itemID="{8FC38F23-8A37-4D36-BE26-A5480965E211}">
  <ds:schemaRefs/>
</ds:datastoreItem>
</file>

<file path=customXml/itemProps7.xml><?xml version="1.0" encoding="utf-8"?>
<ds:datastoreItem xmlns:ds="http://schemas.openxmlformats.org/officeDocument/2006/customXml" ds:itemID="{751391DB-DFFF-4075-952F-14E007C66B89}">
  <ds:schemaRefs/>
</ds:datastoreItem>
</file>

<file path=customXml/itemProps8.xml><?xml version="1.0" encoding="utf-8"?>
<ds:datastoreItem xmlns:ds="http://schemas.openxmlformats.org/officeDocument/2006/customXml" ds:itemID="{1686190B-5984-4773-ABA3-A97984E45AB0}">
  <ds:schemaRefs/>
</ds:datastoreItem>
</file>

<file path=customXml/itemProps9.xml><?xml version="1.0" encoding="utf-8"?>
<ds:datastoreItem xmlns:ds="http://schemas.openxmlformats.org/officeDocument/2006/customXml" ds:itemID="{A2E11F65-3DFC-4D72-A4D2-12688FAFAA27}">
  <ds:schemaRefs/>
</ds:datastoreItem>
</file>

<file path=customXml/itemProps10.xml><?xml version="1.0" encoding="utf-8"?>
<ds:datastoreItem xmlns:ds="http://schemas.openxmlformats.org/officeDocument/2006/customXml" ds:itemID="{A02F807F-ED06-401A-9F52-E739F466A8CB}">
  <ds:schemaRefs/>
</ds:datastoreItem>
</file>

<file path=customXml/itemProps11.xml><?xml version="1.0" encoding="utf-8"?>
<ds:datastoreItem xmlns:ds="http://schemas.openxmlformats.org/officeDocument/2006/customXml" ds:itemID="{432F8428-1ED3-4151-8EE4-4A645AAD0511}">
  <ds:schemaRefs/>
</ds:datastoreItem>
</file>

<file path=customXml/itemProps12.xml><?xml version="1.0" encoding="utf-8"?>
<ds:datastoreItem xmlns:ds="http://schemas.openxmlformats.org/officeDocument/2006/customXml" ds:itemID="{D7FD3981-3FFF-4941-8975-1B65F9A78659}">
  <ds:schemaRefs/>
</ds:datastoreItem>
</file>

<file path=customXml/itemProps13.xml><?xml version="1.0" encoding="utf-8"?>
<ds:datastoreItem xmlns:ds="http://schemas.openxmlformats.org/officeDocument/2006/customXml" ds:itemID="{8C77786D-C2BE-4763-A2EF-A8B2F69A2980}">
  <ds:schemaRefs/>
</ds:datastoreItem>
</file>

<file path=customXml/itemProps14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15.xml><?xml version="1.0" encoding="utf-8"?>
<ds:datastoreItem xmlns:ds="http://schemas.openxmlformats.org/officeDocument/2006/customXml" ds:itemID="{C55F7404-5DE6-4079-A673-972851F9C32D}">
  <ds:schemaRefs/>
</ds:datastoreItem>
</file>

<file path=customXml/itemProps16.xml><?xml version="1.0" encoding="utf-8"?>
<ds:datastoreItem xmlns:ds="http://schemas.openxmlformats.org/officeDocument/2006/customXml" ds:itemID="{E6744A7E-C4C6-4B99-9349-F1ACE3DF0284}">
  <ds:schemaRefs/>
</ds:datastoreItem>
</file>

<file path=customXml/itemProps17.xml><?xml version="1.0" encoding="utf-8"?>
<ds:datastoreItem xmlns:ds="http://schemas.openxmlformats.org/officeDocument/2006/customXml" ds:itemID="{F115B8F1-A6F6-4CA3-9C94-A470B77595BC}">
  <ds:schemaRefs/>
</ds:datastoreItem>
</file>

<file path=customXml/itemProps18.xml><?xml version="1.0" encoding="utf-8"?>
<ds:datastoreItem xmlns:ds="http://schemas.openxmlformats.org/officeDocument/2006/customXml" ds:itemID="{06E2E9B9-F757-438D-9E49-AAEDE196F3EC}">
  <ds:schemaRefs/>
</ds:datastoreItem>
</file>

<file path=customXml/itemProps19.xml><?xml version="1.0" encoding="utf-8"?>
<ds:datastoreItem xmlns:ds="http://schemas.openxmlformats.org/officeDocument/2006/customXml" ds:itemID="{BA4BE53E-97BB-4B5B-8778-BFEEDE81689C}">
  <ds:schemaRefs/>
</ds:datastoreItem>
</file>

<file path=customXml/itemProps20.xml><?xml version="1.0" encoding="utf-8"?>
<ds:datastoreItem xmlns:ds="http://schemas.openxmlformats.org/officeDocument/2006/customXml" ds:itemID="{789C5995-539D-4B0F-94CD-99AAF930314A}">
  <ds:schemaRefs/>
</ds:datastoreItem>
</file>

<file path=customXml/itemProps21.xml><?xml version="1.0" encoding="utf-8"?>
<ds:datastoreItem xmlns:ds="http://schemas.openxmlformats.org/officeDocument/2006/customXml" ds:itemID="{7A0672CD-2209-435E-8C9A-616634CA0D43}">
  <ds:schemaRefs/>
</ds:datastoreItem>
</file>

<file path=customXml/itemProps22.xml><?xml version="1.0" encoding="utf-8"?>
<ds:datastoreItem xmlns:ds="http://schemas.openxmlformats.org/officeDocument/2006/customXml" ds:itemID="{7E9D7277-8045-48C3-AA16-F78F18DC569C}">
  <ds:schemaRefs/>
</ds:datastoreItem>
</file>

<file path=customXml/itemProps23.xml><?xml version="1.0" encoding="utf-8"?>
<ds:datastoreItem xmlns:ds="http://schemas.openxmlformats.org/officeDocument/2006/customXml" ds:itemID="{8D88B5CE-5CAD-467E-B39B-A6F6951DABE7}">
  <ds:schemaRefs/>
</ds:datastoreItem>
</file>

<file path=customXml/itemProps24.xml><?xml version="1.0" encoding="utf-8"?>
<ds:datastoreItem xmlns:ds="http://schemas.openxmlformats.org/officeDocument/2006/customXml" ds:itemID="{9356C8C5-2B61-42CD-82F8-E76E89378F07}">
  <ds:schemaRefs/>
</ds:datastoreItem>
</file>

<file path=customXml/itemProps25.xml><?xml version="1.0" encoding="utf-8"?>
<ds:datastoreItem xmlns:ds="http://schemas.openxmlformats.org/officeDocument/2006/customXml" ds:itemID="{A7CC5714-4EB3-4373-BC9D-178855C93D47}">
  <ds:schemaRefs/>
</ds:datastoreItem>
</file>

<file path=customXml/itemProps26.xml><?xml version="1.0" encoding="utf-8"?>
<ds:datastoreItem xmlns:ds="http://schemas.openxmlformats.org/officeDocument/2006/customXml" ds:itemID="{9523CF05-667A-42ED-B426-4773D0747100}">
  <ds:schemaRefs/>
</ds:datastoreItem>
</file>

<file path=customXml/itemProps27.xml><?xml version="1.0" encoding="utf-8"?>
<ds:datastoreItem xmlns:ds="http://schemas.openxmlformats.org/officeDocument/2006/customXml" ds:itemID="{CA6DF46D-2A33-46A3-9A4A-6140B595B292}">
  <ds:schemaRefs/>
</ds:datastoreItem>
</file>

<file path=customXml/itemProps28.xml><?xml version="1.0" encoding="utf-8"?>
<ds:datastoreItem xmlns:ds="http://schemas.openxmlformats.org/officeDocument/2006/customXml" ds:itemID="{D662E4A5-EA8C-4CEA-8FA6-10CBEDFA32D2}">
  <ds:schemaRefs/>
</ds:datastoreItem>
</file>

<file path=customXml/itemProps29.xml><?xml version="1.0" encoding="utf-8"?>
<ds:datastoreItem xmlns:ds="http://schemas.openxmlformats.org/officeDocument/2006/customXml" ds:itemID="{E8FC6E73-AED3-488F-A6FC-75C968485573}">
  <ds:schemaRefs/>
</ds:datastoreItem>
</file>

<file path=customXml/itemProps30.xml><?xml version="1.0" encoding="utf-8"?>
<ds:datastoreItem xmlns:ds="http://schemas.openxmlformats.org/officeDocument/2006/customXml" ds:itemID="{E51FD7EC-2C27-4FA0-806F-EEF09D12209E}">
  <ds:schemaRefs/>
</ds:datastoreItem>
</file>

<file path=customXml/itemProps31.xml><?xml version="1.0" encoding="utf-8"?>
<ds:datastoreItem xmlns:ds="http://schemas.openxmlformats.org/officeDocument/2006/customXml" ds:itemID="{93F9B27F-9DBC-4EAA-813C-F8FA2592F098}">
  <ds:schemaRefs/>
</ds:datastoreItem>
</file>

<file path=customXml/itemProps32.xml><?xml version="1.0" encoding="utf-8"?>
<ds:datastoreItem xmlns:ds="http://schemas.openxmlformats.org/officeDocument/2006/customXml" ds:itemID="{3683CA3A-8F42-4B1E-B554-287B04CD0A93}">
  <ds:schemaRefs/>
</ds:datastoreItem>
</file>

<file path=customXml/itemProps33.xml><?xml version="1.0" encoding="utf-8"?>
<ds:datastoreItem xmlns:ds="http://schemas.openxmlformats.org/officeDocument/2006/customXml" ds:itemID="{5194BEA9-1219-45CE-8A86-FC22910DCD26}">
  <ds:schemaRefs/>
</ds:datastoreItem>
</file>

<file path=customXml/itemProps34.xml><?xml version="1.0" encoding="utf-8"?>
<ds:datastoreItem xmlns:ds="http://schemas.openxmlformats.org/officeDocument/2006/customXml" ds:itemID="{E132F65F-1B82-464F-AF48-1C2A2513DE5E}">
  <ds:schemaRefs/>
</ds:datastoreItem>
</file>

<file path=customXml/itemProps35.xml><?xml version="1.0" encoding="utf-8"?>
<ds:datastoreItem xmlns:ds="http://schemas.openxmlformats.org/officeDocument/2006/customXml" ds:itemID="{EFC241E6-0954-4DE8-BB11-85B4F3B3AB69}">
  <ds:schemaRefs/>
</ds:datastoreItem>
</file>

<file path=customXml/itemProps36.xml><?xml version="1.0" encoding="utf-8"?>
<ds:datastoreItem xmlns:ds="http://schemas.openxmlformats.org/officeDocument/2006/customXml" ds:itemID="{DE710367-F5FD-4320-AE13-ADF21BCEB4CB}">
  <ds:schemaRefs/>
</ds:datastoreItem>
</file>

<file path=customXml/itemProps37.xml><?xml version="1.0" encoding="utf-8"?>
<ds:datastoreItem xmlns:ds="http://schemas.openxmlformats.org/officeDocument/2006/customXml" ds:itemID="{994560AB-7D54-4200-B8F9-FC13640C69D9}">
  <ds:schemaRefs/>
</ds:datastoreItem>
</file>

<file path=customXml/itemProps38.xml><?xml version="1.0" encoding="utf-8"?>
<ds:datastoreItem xmlns:ds="http://schemas.openxmlformats.org/officeDocument/2006/customXml" ds:itemID="{59175126-8A53-4ECD-9CF7-7BBC4F9A351B}">
  <ds:schemaRefs/>
</ds:datastoreItem>
</file>

<file path=customXml/itemProps39.xml><?xml version="1.0" encoding="utf-8"?>
<ds:datastoreItem xmlns:ds="http://schemas.openxmlformats.org/officeDocument/2006/customXml" ds:itemID="{17DB31B1-536F-41A5-ACCE-FFE90B1129CC}">
  <ds:schemaRefs/>
</ds:datastoreItem>
</file>

<file path=customXml/itemProps40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12</vt:i4>
      </vt:variant>
      <vt:variant>
        <vt:lpstr>Іменовані діапазони</vt:lpstr>
      </vt:variant>
      <vt:variant>
        <vt:i4>1</vt:i4>
      </vt:variant>
    </vt:vector>
  </HeadingPairs>
  <TitlesOfParts>
    <vt:vector size="13" baseType="lpstr">
      <vt:lpstr>Instructions</vt:lpstr>
      <vt:lpstr>Summary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First</cp:lastModifiedBy>
  <dcterms:created xsi:type="dcterms:W3CDTF">2019-08-04T10:26:08Z</dcterms:created>
  <dcterms:modified xsi:type="dcterms:W3CDTF">2023-06-28T06:27:18Z</dcterms:modified>
</cp:coreProperties>
</file>